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pivotTables/pivotTable1.xml" ContentType="application/vnd.openxmlformats-officedocument.spreadsheetml.pivotTable+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9226"/>
  <workbookPr codeName="ThisWorkbook" hidePivotFieldList="1"/>
  <mc:AlternateContent xmlns:mc="http://schemas.openxmlformats.org/markup-compatibility/2006">
    <mc:Choice Requires="x15">
      <x15ac:absPath xmlns:x15ac="http://schemas.microsoft.com/office/spreadsheetml/2010/11/ac" url="J:\PIH-OSDTH\OSDTH\URD\Forms\HOPE VI\2018\"/>
    </mc:Choice>
  </mc:AlternateContent>
  <xr:revisionPtr revIDLastSave="0" documentId="8_{6736E133-7D2D-4486-B5FC-022D1E9B82DC}" xr6:coauthVersionLast="32" xr6:coauthVersionMax="32" xr10:uidLastSave="{00000000-0000-0000-0000-000000000000}"/>
  <bookViews>
    <workbookView xWindow="6630" yWindow="-15" windowWidth="9105" windowHeight="8745" tabRatio="676" firstSheet="3" activeTab="5" xr2:uid="{00000000-000D-0000-FFFF-FFFF00000000}"/>
  </bookViews>
  <sheets>
    <sheet name="Instructions" sheetId="11" r:id="rId1"/>
    <sheet name="Dev &amp; Contact Info" sheetId="15" r:id="rId2"/>
    <sheet name="Unit Mix" sheetId="12" r:id="rId3"/>
    <sheet name="Select City &amp; State" sheetId="6" r:id="rId4"/>
    <sheet name="Pivot Table 1" sheetId="22" state="hidden" r:id="rId5"/>
    <sheet name="TDC Limit calculations" sheetId="19" r:id="rId6"/>
    <sheet name="Permanent S&amp;U p3" sheetId="18" r:id="rId7"/>
    <sheet name="Permanent S&amp;U p1" sheetId="16" r:id="rId8"/>
    <sheet name="Permanent S&amp;U p2" sheetId="17" r:id="rId9"/>
    <sheet name="Match and Housing Resources" sheetId="20" r:id="rId10"/>
    <sheet name="MS Area Rejuv Resources" sheetId="21" r:id="rId11"/>
  </sheets>
  <definedNames>
    <definedName name="_xlnm._FilterDatabase" localSheetId="4" hidden="1">'Pivot Table 1'!$B$1:$U$1517</definedName>
    <definedName name="CSSrequest">#REF!</definedName>
    <definedName name="DemoBdgtRequest">#REF!</definedName>
    <definedName name="DemodUnitsNotReplcdOnSite">#REF!</definedName>
    <definedName name="ExtraDemoCost">#REF!</definedName>
    <definedName name="ExtraSiteCost">#REF!</definedName>
    <definedName name="MaxRevitGrant">#REF!</definedName>
    <definedName name="MaxTDCLimit">#REF!</definedName>
    <definedName name="NewPHUnitsBackOnSite">#REF!</definedName>
    <definedName name="OtherPHdevFundsOverTDC">#REF!</definedName>
    <definedName name="PcntUnitsNotReplOnSite">#REF!</definedName>
    <definedName name="_xlnm.Print_Area" localSheetId="1">'Dev &amp; Contact Info'!$A$1:$G$20</definedName>
    <definedName name="_xlnm.Print_Area" localSheetId="0">Instructions!$A$1:$Q$74</definedName>
    <definedName name="_xlnm.Print_Area" localSheetId="9">'Match and Housing Resources'!$A$2:$F$36</definedName>
    <definedName name="_xlnm.Print_Area" localSheetId="10">'MS Area Rejuv Resources'!$A$2:$F$36</definedName>
    <definedName name="_xlnm.Print_Area" localSheetId="7">'Permanent S&amp;U p1'!$A$1:$G$62</definedName>
    <definedName name="_xlnm.Print_Area" localSheetId="8">'Permanent S&amp;U p2'!$A$1:$G$34</definedName>
    <definedName name="_xlnm.Print_Area" localSheetId="6">'Permanent S&amp;U p3'!$A$1:$G$57</definedName>
    <definedName name="_xlnm.Print_Area" localSheetId="3">'Select City &amp; State'!$A$1:$H$74</definedName>
    <definedName name="_xlnm.Print_Area" localSheetId="5">'TDC Limit calculations'!$B$1:$G$56</definedName>
    <definedName name="_xlnm.Print_Area" localSheetId="2">'Unit Mix'!$A$1:$I$35</definedName>
    <definedName name="UnitsToBeDemolished">#REF!</definedName>
  </definedNames>
  <calcPr calcId="179017"/>
  <pivotCaches>
    <pivotCache cacheId="0" r:id="rId12"/>
  </pivotCaches>
</workbook>
</file>

<file path=xl/calcChain.xml><?xml version="1.0" encoding="utf-8"?>
<calcChain xmlns="http://schemas.openxmlformats.org/spreadsheetml/2006/main">
  <c r="C31" i="19" l="1"/>
  <c r="F7" i="12" l="1"/>
  <c r="C29" i="19" s="1"/>
  <c r="F5" i="12"/>
  <c r="C28" i="19" s="1"/>
  <c r="F42" i="19"/>
  <c r="F41" i="19"/>
  <c r="E6" i="19"/>
  <c r="E7" i="19"/>
  <c r="E8" i="19"/>
  <c r="E9" i="19"/>
  <c r="E10" i="19"/>
  <c r="E11" i="19"/>
  <c r="E12" i="19"/>
  <c r="E13" i="19"/>
  <c r="E14" i="19"/>
  <c r="E15" i="19"/>
  <c r="E16" i="19"/>
  <c r="E17" i="19"/>
  <c r="E18" i="19"/>
  <c r="E19" i="19"/>
  <c r="E20" i="19"/>
  <c r="E21" i="19"/>
  <c r="E22" i="19"/>
  <c r="E23" i="19"/>
  <c r="E24" i="19"/>
  <c r="E5" i="19"/>
  <c r="E35" i="21"/>
  <c r="E35" i="20"/>
  <c r="A34" i="20"/>
  <c r="A33" i="20"/>
  <c r="A32" i="20"/>
  <c r="A31" i="20"/>
  <c r="A30" i="20"/>
  <c r="A29" i="20"/>
  <c r="A28" i="20"/>
  <c r="A27" i="20"/>
  <c r="A26" i="20"/>
  <c r="A25" i="20"/>
  <c r="A24" i="20"/>
  <c r="A23" i="20"/>
  <c r="A22" i="20"/>
  <c r="A21" i="20"/>
  <c r="A20" i="20"/>
  <c r="A19" i="20"/>
  <c r="A18" i="20"/>
  <c r="A17" i="20"/>
  <c r="A16" i="20"/>
  <c r="A15" i="20"/>
  <c r="A14" i="20"/>
  <c r="A13" i="20"/>
  <c r="A12" i="20"/>
  <c r="A11" i="20"/>
  <c r="A10" i="20"/>
  <c r="A9" i="20"/>
  <c r="A8" i="20"/>
  <c r="A7" i="20"/>
  <c r="A6" i="20"/>
  <c r="A5" i="20"/>
  <c r="E46" i="18"/>
  <c r="D46" i="18"/>
  <c r="C46" i="18"/>
  <c r="B46" i="18"/>
  <c r="F44" i="18"/>
  <c r="F43" i="18"/>
  <c r="F42" i="18"/>
  <c r="F41" i="18"/>
  <c r="F40" i="18"/>
  <c r="F39" i="18"/>
  <c r="F38" i="18"/>
  <c r="F37" i="18"/>
  <c r="F36" i="18"/>
  <c r="F35" i="18"/>
  <c r="F34" i="18"/>
  <c r="E28" i="18"/>
  <c r="D28" i="18"/>
  <c r="C28" i="18"/>
  <c r="F28" i="18" s="1"/>
  <c r="B28" i="18"/>
  <c r="F27" i="18"/>
  <c r="F26" i="18"/>
  <c r="F25" i="18"/>
  <c r="F24" i="18"/>
  <c r="F23" i="18"/>
  <c r="E18" i="18"/>
  <c r="D18" i="18"/>
  <c r="C18" i="18"/>
  <c r="B18" i="18"/>
  <c r="F17" i="18"/>
  <c r="F16" i="18"/>
  <c r="F15" i="18"/>
  <c r="E12" i="18"/>
  <c r="D12" i="18"/>
  <c r="C12" i="18"/>
  <c r="C20" i="18" s="1"/>
  <c r="B12" i="18"/>
  <c r="F11" i="18"/>
  <c r="F10" i="18"/>
  <c r="C6" i="18"/>
  <c r="C5" i="18"/>
  <c r="A3" i="18"/>
  <c r="A2" i="18"/>
  <c r="E29" i="17"/>
  <c r="D29" i="17"/>
  <c r="C29" i="17"/>
  <c r="C32" i="17"/>
  <c r="B29" i="17"/>
  <c r="F27" i="17"/>
  <c r="F26" i="17"/>
  <c r="F24" i="17"/>
  <c r="F22" i="17"/>
  <c r="F20" i="17"/>
  <c r="F19" i="17"/>
  <c r="F18" i="17"/>
  <c r="F17" i="17"/>
  <c r="F16" i="17"/>
  <c r="F15" i="17"/>
  <c r="F14" i="17"/>
  <c r="F13" i="17"/>
  <c r="F12" i="17"/>
  <c r="F11" i="17"/>
  <c r="F10" i="17"/>
  <c r="F9" i="17"/>
  <c r="A3" i="17"/>
  <c r="A2" i="17"/>
  <c r="E59" i="16"/>
  <c r="E32" i="17" s="1"/>
  <c r="D59" i="16"/>
  <c r="C59" i="16"/>
  <c r="B59" i="16"/>
  <c r="B32" i="17"/>
  <c r="F36" i="19" s="1"/>
  <c r="F43" i="19" s="1"/>
  <c r="F57" i="16"/>
  <c r="F56" i="16"/>
  <c r="F55" i="16"/>
  <c r="F54" i="16"/>
  <c r="F53" i="16"/>
  <c r="F51" i="16"/>
  <c r="F50" i="16"/>
  <c r="F49" i="16"/>
  <c r="F48" i="16"/>
  <c r="F46" i="16"/>
  <c r="F45" i="16"/>
  <c r="F44" i="16"/>
  <c r="F43" i="16"/>
  <c r="F42" i="16"/>
  <c r="F41" i="16"/>
  <c r="F40" i="16"/>
  <c r="F39" i="16"/>
  <c r="F38" i="16"/>
  <c r="F36" i="16"/>
  <c r="F35" i="16"/>
  <c r="F33" i="16"/>
  <c r="F32" i="16"/>
  <c r="F31" i="16"/>
  <c r="F30" i="16"/>
  <c r="F29" i="16"/>
  <c r="F28" i="16"/>
  <c r="F27" i="16"/>
  <c r="F25" i="16"/>
  <c r="F24" i="16"/>
  <c r="F23" i="16"/>
  <c r="F21" i="16"/>
  <c r="F20" i="16"/>
  <c r="F19" i="16"/>
  <c r="F18" i="16"/>
  <c r="F17" i="16"/>
  <c r="F15" i="16"/>
  <c r="F14" i="16"/>
  <c r="F13" i="16"/>
  <c r="F11" i="16"/>
  <c r="F10" i="16"/>
  <c r="F8" i="16"/>
  <c r="A3" i="16"/>
  <c r="A2" i="16"/>
  <c r="H32" i="12"/>
  <c r="G32" i="12"/>
  <c r="F32" i="12"/>
  <c r="E32" i="12"/>
  <c r="B20" i="18"/>
  <c r="B30" i="18" s="1"/>
  <c r="E33" i="19"/>
  <c r="F12" i="18"/>
  <c r="F16" i="19"/>
  <c r="F5" i="19"/>
  <c r="F24" i="19"/>
  <c r="F17" i="19"/>
  <c r="F6" i="19"/>
  <c r="F9" i="19"/>
  <c r="F18" i="19"/>
  <c r="F22" i="19"/>
  <c r="F7" i="19"/>
  <c r="F23" i="19"/>
  <c r="F13" i="19"/>
  <c r="F8" i="19"/>
  <c r="F11" i="19"/>
  <c r="F20" i="19"/>
  <c r="F21" i="19"/>
  <c r="F14" i="19"/>
  <c r="F19" i="19"/>
  <c r="F10" i="19"/>
  <c r="F15" i="19"/>
  <c r="F12" i="19"/>
  <c r="D32" i="17" l="1"/>
  <c r="E20" i="18"/>
  <c r="E30" i="18" s="1"/>
  <c r="F59" i="16"/>
  <c r="F29" i="17"/>
  <c r="F18" i="18"/>
  <c r="F46" i="18"/>
  <c r="D20" i="18"/>
  <c r="D30" i="18" s="1"/>
  <c r="D50" i="18" s="1"/>
  <c r="C30" i="18"/>
  <c r="F30" i="18" s="1"/>
  <c r="E50" i="18"/>
  <c r="F32" i="17"/>
  <c r="F20" i="18"/>
  <c r="B50" i="18"/>
  <c r="C50" i="18"/>
  <c r="G22" i="19"/>
  <c r="G12" i="19"/>
  <c r="G16" i="19"/>
  <c r="G5" i="19"/>
  <c r="G20" i="19"/>
  <c r="G6" i="19"/>
  <c r="G14" i="19"/>
  <c r="G19" i="19"/>
  <c r="G15" i="19"/>
  <c r="G24" i="19"/>
  <c r="G18" i="19"/>
  <c r="G13" i="19"/>
  <c r="G7" i="19"/>
  <c r="G21" i="19"/>
  <c r="G8" i="19"/>
  <c r="G11" i="19"/>
  <c r="G9" i="19"/>
  <c r="G23" i="19"/>
  <c r="G17" i="19"/>
  <c r="G10" i="19"/>
  <c r="F50" i="18" l="1"/>
  <c r="F37" i="19"/>
  <c r="F38" i="19" s="1"/>
  <c r="G33" i="19"/>
  <c r="D49" i="19" l="1"/>
  <c r="C49" i="19"/>
</calcChain>
</file>

<file path=xl/sharedStrings.xml><?xml version="1.0" encoding="utf-8"?>
<sst xmlns="http://schemas.openxmlformats.org/spreadsheetml/2006/main" count="12011" uniqueCount="782">
  <si>
    <t>City</t>
  </si>
  <si>
    <t>Type</t>
  </si>
  <si>
    <t>Data</t>
  </si>
  <si>
    <t>Total</t>
  </si>
  <si>
    <t>Elevator</t>
  </si>
  <si>
    <t>Row House</t>
  </si>
  <si>
    <t>Walkup</t>
  </si>
  <si>
    <t xml:space="preserve">  </t>
  </si>
  <si>
    <t>StateName</t>
  </si>
  <si>
    <t>Bedrooms</t>
  </si>
  <si>
    <t>TDC/Grant Limitations Worksheet</t>
  </si>
  <si>
    <t>Detached/Semi-Detached</t>
  </si>
  <si>
    <t>&lt;-- Select your City from list here</t>
  </si>
  <si>
    <t>&lt;-- Select your State from list here</t>
  </si>
  <si>
    <t>Sum of 0 Bedrooms, TDC</t>
  </si>
  <si>
    <t>Sum of 1 Bedrooms, TDC</t>
  </si>
  <si>
    <t>Sum of 2 Bedrooms, TDC</t>
  </si>
  <si>
    <t>Sum of 3 Bedrooms, TDC</t>
  </si>
  <si>
    <t>Sum of 4 Bedrooms, TDC</t>
  </si>
  <si>
    <t>Sum of 5 Bedrooms, TDC</t>
  </si>
  <si>
    <t>Sum of 6 Bedrooms, TDC</t>
  </si>
  <si>
    <t>Sum of 0 Bedrooms, HCC</t>
  </si>
  <si>
    <t>Sum of 1 Bedrooms, HCC</t>
  </si>
  <si>
    <t>Sum of 2 Bedrooms, HCC</t>
  </si>
  <si>
    <t>Sum of 3 Bedrooms, HCC</t>
  </si>
  <si>
    <t>Sum of 4 Bedrooms, HCC</t>
  </si>
  <si>
    <t>Sum of 5 Bedrooms, HCC</t>
  </si>
  <si>
    <t>Sum of 6 Bedrooms, HCC</t>
  </si>
  <si>
    <t>ABILENE</t>
  </si>
  <si>
    <t>TEXAS</t>
  </si>
  <si>
    <t>Region Order</t>
  </si>
  <si>
    <t>RegionLabel</t>
  </si>
  <si>
    <t>StateAbbrev</t>
  </si>
  <si>
    <t>SortOrder</t>
  </si>
  <si>
    <t>0 Bedrooms, HCC</t>
  </si>
  <si>
    <t>0 Bedrooms, TDC</t>
  </si>
  <si>
    <t>1 Bedrooms, HCC</t>
  </si>
  <si>
    <t>1 Bedrooms, TDC</t>
  </si>
  <si>
    <t>2 Bedrooms, HCC</t>
  </si>
  <si>
    <t>2 Bedrooms, TDC</t>
  </si>
  <si>
    <t>3 Bedrooms, HCC</t>
  </si>
  <si>
    <t>3 Bedrooms, TDC</t>
  </si>
  <si>
    <t>4 Bedrooms, HCC</t>
  </si>
  <si>
    <t>4 Bedrooms, TDC</t>
  </si>
  <si>
    <t>5 Bedrooms, HCC</t>
  </si>
  <si>
    <t>5 Bedrooms, TDC</t>
  </si>
  <si>
    <t>6 Bedrooms, HCC</t>
  </si>
  <si>
    <t>6 Bedrooms, TDC</t>
  </si>
  <si>
    <t>Region VI - Midsouth</t>
  </si>
  <si>
    <t>TX</t>
  </si>
  <si>
    <t>Region I - Northeast</t>
  </si>
  <si>
    <t>CONNECTICUT</t>
  </si>
  <si>
    <t>CT</t>
  </si>
  <si>
    <t>MAINE</t>
  </si>
  <si>
    <t>ME</t>
  </si>
  <si>
    <t>MASSACHUSETTS</t>
  </si>
  <si>
    <t>MA</t>
  </si>
  <si>
    <t>BOSTON</t>
  </si>
  <si>
    <t>WORCESTER</t>
  </si>
  <si>
    <t>NEW HAMPSHIRE</t>
  </si>
  <si>
    <t>NH</t>
  </si>
  <si>
    <t>RHODE ISLAND</t>
  </si>
  <si>
    <t>RI</t>
  </si>
  <si>
    <t>VERMONT</t>
  </si>
  <si>
    <t>VT</t>
  </si>
  <si>
    <t>Region II - Northeast</t>
  </si>
  <si>
    <t>NEW JERSEY</t>
  </si>
  <si>
    <t>NJ</t>
  </si>
  <si>
    <t>NEW YORK</t>
  </si>
  <si>
    <t>NY</t>
  </si>
  <si>
    <t>PUERTO RICO</t>
  </si>
  <si>
    <t>SAN JUAN</t>
  </si>
  <si>
    <t>VIRGIN ISLANDS</t>
  </si>
  <si>
    <t>VI</t>
  </si>
  <si>
    <t>ST. CROIX</t>
  </si>
  <si>
    <t>ST. THOMAS</t>
  </si>
  <si>
    <t>Region III -</t>
  </si>
  <si>
    <t>DOVER</t>
  </si>
  <si>
    <t>WILMINGTON</t>
  </si>
  <si>
    <t>DISTRICT OF COLUMBIA</t>
  </si>
  <si>
    <t>DC</t>
  </si>
  <si>
    <t>MARYLAND</t>
  </si>
  <si>
    <t>MD</t>
  </si>
  <si>
    <t>BALTIMORE</t>
  </si>
  <si>
    <t>HAGERSTOWN</t>
  </si>
  <si>
    <t>PENNSYLVANIA</t>
  </si>
  <si>
    <t>ALLENTOWN</t>
  </si>
  <si>
    <t>ALTOONA</t>
  </si>
  <si>
    <t>ERIE</t>
  </si>
  <si>
    <t>HARRISBURG</t>
  </si>
  <si>
    <t>JOHNSTOWN</t>
  </si>
  <si>
    <t>LANCASTER</t>
  </si>
  <si>
    <t>PHILADELPHIA</t>
  </si>
  <si>
    <t>PITTSBURGH</t>
  </si>
  <si>
    <t>READING</t>
  </si>
  <si>
    <t>SCRANTON</t>
  </si>
  <si>
    <t>YORK</t>
  </si>
  <si>
    <t>VIRGINIA</t>
  </si>
  <si>
    <t>VA</t>
  </si>
  <si>
    <t>CHARLOTTESVILLE</t>
  </si>
  <si>
    <t>NEWPORT NEWS</t>
  </si>
  <si>
    <t>NORFOLK</t>
  </si>
  <si>
    <t>RICHMOND</t>
  </si>
  <si>
    <t>WEST VIRGINIA</t>
  </si>
  <si>
    <t>WV</t>
  </si>
  <si>
    <t>BLUEFIELD</t>
  </si>
  <si>
    <t>CHARLESTON</t>
  </si>
  <si>
    <t>HUNTINGTON</t>
  </si>
  <si>
    <t>PARKERSBURG</t>
  </si>
  <si>
    <t>WHEELING</t>
  </si>
  <si>
    <t>Region IV - Southeast</t>
  </si>
  <si>
    <t>ALABAMA</t>
  </si>
  <si>
    <t>AL</t>
  </si>
  <si>
    <t>BIRMINGHAM</t>
  </si>
  <si>
    <t>DOTHAN</t>
  </si>
  <si>
    <t>FLORENCE</t>
  </si>
  <si>
    <t>HUNTSVILLE</t>
  </si>
  <si>
    <t>MOBILE</t>
  </si>
  <si>
    <t>MONTGOMERY</t>
  </si>
  <si>
    <t>TUSCALOOSA</t>
  </si>
  <si>
    <t>FLORIDA</t>
  </si>
  <si>
    <t>FL</t>
  </si>
  <si>
    <t>JACKSONVILLE</t>
  </si>
  <si>
    <t>MIAMI</t>
  </si>
  <si>
    <t>ORLANDO</t>
  </si>
  <si>
    <t>PENSACOLA</t>
  </si>
  <si>
    <t>TAMPA</t>
  </si>
  <si>
    <t>GEORGIA</t>
  </si>
  <si>
    <t>ALBANY</t>
  </si>
  <si>
    <t>ATLANTA</t>
  </si>
  <si>
    <t>AUGUSTA</t>
  </si>
  <si>
    <t>COLUMBUS</t>
  </si>
  <si>
    <t>MACON</t>
  </si>
  <si>
    <t>SAVANNAH</t>
  </si>
  <si>
    <t>VALDOSTA</t>
  </si>
  <si>
    <t>KENTUCKY</t>
  </si>
  <si>
    <t>KY</t>
  </si>
  <si>
    <t>ASHLAND</t>
  </si>
  <si>
    <t>COVINGTON</t>
  </si>
  <si>
    <t>LOUISVILLE</t>
  </si>
  <si>
    <t>OWENSBORO</t>
  </si>
  <si>
    <t>PADUCAH</t>
  </si>
  <si>
    <t>MISSISSIPPI</t>
  </si>
  <si>
    <t>MS</t>
  </si>
  <si>
    <t>GREENVILLE</t>
  </si>
  <si>
    <t>JACKSON</t>
  </si>
  <si>
    <t>NORTH CAROLINA</t>
  </si>
  <si>
    <t>NC</t>
  </si>
  <si>
    <t>ASHEVILLE</t>
  </si>
  <si>
    <t>CHARLOTTE</t>
  </si>
  <si>
    <t>DURHAM</t>
  </si>
  <si>
    <t>FAYETTEVILLE</t>
  </si>
  <si>
    <t>GREENSBORO</t>
  </si>
  <si>
    <t>RALEIGH</t>
  </si>
  <si>
    <t>WINSTON-SALEM</t>
  </si>
  <si>
    <t>SOUTH CAROLINA</t>
  </si>
  <si>
    <t>ANDERSON</t>
  </si>
  <si>
    <t>COLUMBIA</t>
  </si>
  <si>
    <t>ROCK HILL</t>
  </si>
  <si>
    <t>SPARTANBURG</t>
  </si>
  <si>
    <t>TENNESSEE</t>
  </si>
  <si>
    <t>TN</t>
  </si>
  <si>
    <t>CHATTANOOGA</t>
  </si>
  <si>
    <t>JOHNSON CITY</t>
  </si>
  <si>
    <t>KNOXVILLE</t>
  </si>
  <si>
    <t>MEMPHIS</t>
  </si>
  <si>
    <t>NASHVILLE</t>
  </si>
  <si>
    <t>Region V - Midwest</t>
  </si>
  <si>
    <t>ILLINOIS</t>
  </si>
  <si>
    <t>IL</t>
  </si>
  <si>
    <t>CHICAGO</t>
  </si>
  <si>
    <t>EAST ST. LOUIS</t>
  </si>
  <si>
    <t>SPRINGFIELD</t>
  </si>
  <si>
    <t>INDIANA</t>
  </si>
  <si>
    <t>IN</t>
  </si>
  <si>
    <t>BLOOMINGTON</t>
  </si>
  <si>
    <t>EVANSVILLE</t>
  </si>
  <si>
    <t>FORT WAYNE</t>
  </si>
  <si>
    <t>GARY</t>
  </si>
  <si>
    <t>INDIANAPOLIS</t>
  </si>
  <si>
    <t>LAFAYETTE</t>
  </si>
  <si>
    <t>SOUTH BEND</t>
  </si>
  <si>
    <t>TERRE HAUTE</t>
  </si>
  <si>
    <t>MICHIGAN</t>
  </si>
  <si>
    <t>MI</t>
  </si>
  <si>
    <t>ANN ARBOR</t>
  </si>
  <si>
    <t>BATTLE CREEK</t>
  </si>
  <si>
    <t>DETROIT</t>
  </si>
  <si>
    <t>FLINT</t>
  </si>
  <si>
    <t>GRAND RAPIDS</t>
  </si>
  <si>
    <t>LANSING</t>
  </si>
  <si>
    <t>SAGINAW</t>
  </si>
  <si>
    <t>TRAVERSE CITY</t>
  </si>
  <si>
    <t>MINNESOTA</t>
  </si>
  <si>
    <t>MN</t>
  </si>
  <si>
    <t>DULUTH</t>
  </si>
  <si>
    <t>MANKATO</t>
  </si>
  <si>
    <t>MINNEAPOLIS</t>
  </si>
  <si>
    <t>ROCHESTER</t>
  </si>
  <si>
    <t>ST. CLOUD</t>
  </si>
  <si>
    <t>OHIO</t>
  </si>
  <si>
    <t>OH</t>
  </si>
  <si>
    <t>AKRON</t>
  </si>
  <si>
    <t>CINCINNATI</t>
  </si>
  <si>
    <t>CLEVELAND</t>
  </si>
  <si>
    <t>DAYTON</t>
  </si>
  <si>
    <t>LORAIN</t>
  </si>
  <si>
    <t>MANSFIELD</t>
  </si>
  <si>
    <t>TOLEDO</t>
  </si>
  <si>
    <t>YOUNGSTOWN</t>
  </si>
  <si>
    <t>WISCONSIN</t>
  </si>
  <si>
    <t>WI</t>
  </si>
  <si>
    <t>EAU CLAIRE</t>
  </si>
  <si>
    <t>GREEN BAY</t>
  </si>
  <si>
    <t>MADISON</t>
  </si>
  <si>
    <t>MILWAUKEE</t>
  </si>
  <si>
    <t>SUPERIOR</t>
  </si>
  <si>
    <t>WAUSAU</t>
  </si>
  <si>
    <t>ARKANSAS</t>
  </si>
  <si>
    <t>AR</t>
  </si>
  <si>
    <t>FORT SMITH</t>
  </si>
  <si>
    <t>JONESBORO</t>
  </si>
  <si>
    <t>LITTLE ROCK</t>
  </si>
  <si>
    <t>TEXARKANA</t>
  </si>
  <si>
    <t>LOUISIANA</t>
  </si>
  <si>
    <t>LA</t>
  </si>
  <si>
    <t>ALEXANDRIA</t>
  </si>
  <si>
    <t>BATON ROUGE</t>
  </si>
  <si>
    <t>LAKE CHARLES</t>
  </si>
  <si>
    <t>MONROE</t>
  </si>
  <si>
    <t>NEW ORLEANS</t>
  </si>
  <si>
    <t>SHREVEPORT</t>
  </si>
  <si>
    <t>NEW MEXICO</t>
  </si>
  <si>
    <t>NM</t>
  </si>
  <si>
    <t>ALBUQUERQUE</t>
  </si>
  <si>
    <t>CLOVIS</t>
  </si>
  <si>
    <t>SANTA FE</t>
  </si>
  <si>
    <t>OKLAHOMA</t>
  </si>
  <si>
    <t>OK</t>
  </si>
  <si>
    <t>ARDMORE</t>
  </si>
  <si>
    <t>ENID</t>
  </si>
  <si>
    <t>LAWTON</t>
  </si>
  <si>
    <t>OKLAHOMA CITY</t>
  </si>
  <si>
    <t>TULSA</t>
  </si>
  <si>
    <t>AMARILLO</t>
  </si>
  <si>
    <t>AUSTIN</t>
  </si>
  <si>
    <t>BEAUMONT</t>
  </si>
  <si>
    <t>CORPUS CHRISTI</t>
  </si>
  <si>
    <t>EL PASO</t>
  </si>
  <si>
    <t>HOUSTON</t>
  </si>
  <si>
    <t>LAREDO</t>
  </si>
  <si>
    <t>LUBBOCK</t>
  </si>
  <si>
    <t>MIDLAND</t>
  </si>
  <si>
    <t>SAN ANGELO</t>
  </si>
  <si>
    <t>SAN ANTONIO</t>
  </si>
  <si>
    <t>TYLER</t>
  </si>
  <si>
    <t>VICTORIA</t>
  </si>
  <si>
    <t>WACO</t>
  </si>
  <si>
    <t>WICHITA FALLS</t>
  </si>
  <si>
    <t>Region VII - Midwest</t>
  </si>
  <si>
    <t>IOWA</t>
  </si>
  <si>
    <t>IA</t>
  </si>
  <si>
    <t>CEDAR RAPIDS</t>
  </si>
  <si>
    <t>COUNCIL BLUFFS</t>
  </si>
  <si>
    <t>DAVENPORT</t>
  </si>
  <si>
    <t>DES MOINES</t>
  </si>
  <si>
    <t>DUBUQUE</t>
  </si>
  <si>
    <t>MASON CITY</t>
  </si>
  <si>
    <t>SIOUX CITY</t>
  </si>
  <si>
    <t>WATERLOO</t>
  </si>
  <si>
    <t>KANSAS</t>
  </si>
  <si>
    <t>KANSAS CITY</t>
  </si>
  <si>
    <t>SALINA</t>
  </si>
  <si>
    <t>TOPEKA</t>
  </si>
  <si>
    <t>WICHITA</t>
  </si>
  <si>
    <t>MISSOURI</t>
  </si>
  <si>
    <t>MO</t>
  </si>
  <si>
    <t>CAPE GIRARDEAU</t>
  </si>
  <si>
    <t>JOPLIN</t>
  </si>
  <si>
    <t>ROLLA</t>
  </si>
  <si>
    <t>ST. JOSEPH</t>
  </si>
  <si>
    <t>ST. LOUIS</t>
  </si>
  <si>
    <t>NEBRASKA</t>
  </si>
  <si>
    <t>NE</t>
  </si>
  <si>
    <t>GRAND ISLAND</t>
  </si>
  <si>
    <t>LINCOLN</t>
  </si>
  <si>
    <t>NORTH PLATTE</t>
  </si>
  <si>
    <t>OMAHA</t>
  </si>
  <si>
    <t>Region VIII -</t>
  </si>
  <si>
    <t>COLORADO</t>
  </si>
  <si>
    <t>DENVER</t>
  </si>
  <si>
    <t>GRAND JUNCTION</t>
  </si>
  <si>
    <t>MONTANA</t>
  </si>
  <si>
    <t>MT</t>
  </si>
  <si>
    <t>BILLINGS</t>
  </si>
  <si>
    <t>GREAT FALLS</t>
  </si>
  <si>
    <t>HELENA</t>
  </si>
  <si>
    <t>MISSOULA</t>
  </si>
  <si>
    <t>NORTH DAKOTA</t>
  </si>
  <si>
    <t>ND</t>
  </si>
  <si>
    <t>BISMARCK</t>
  </si>
  <si>
    <t>FARGO</t>
  </si>
  <si>
    <t>SOUTH DAKOTA</t>
  </si>
  <si>
    <t>SD</t>
  </si>
  <si>
    <t>PIERRE</t>
  </si>
  <si>
    <t>RAPID CITY</t>
  </si>
  <si>
    <t>SIOUX FALLS</t>
  </si>
  <si>
    <t>UTAH</t>
  </si>
  <si>
    <t>SALT LAKE CITY</t>
  </si>
  <si>
    <t>WYOMING</t>
  </si>
  <si>
    <t>WY</t>
  </si>
  <si>
    <t>CASPER</t>
  </si>
  <si>
    <t>CHEYENNE</t>
  </si>
  <si>
    <t>Region IX - West</t>
  </si>
  <si>
    <t>ARIZONA</t>
  </si>
  <si>
    <t>AZ</t>
  </si>
  <si>
    <t>FLAGSTAFF</t>
  </si>
  <si>
    <t>KINGMAN</t>
  </si>
  <si>
    <t>PHOENIX</t>
  </si>
  <si>
    <t>TUCSON</t>
  </si>
  <si>
    <t>CALIFORNIA</t>
  </si>
  <si>
    <t>BAKERSFIELD</t>
  </si>
  <si>
    <t>EUREKA</t>
  </si>
  <si>
    <t>FRESNO</t>
  </si>
  <si>
    <t>LOS ANGELES</t>
  </si>
  <si>
    <t>MODESTO</t>
  </si>
  <si>
    <t>REDDING</t>
  </si>
  <si>
    <t>SACRAMENTO</t>
  </si>
  <si>
    <t>SAN BERNADINO</t>
  </si>
  <si>
    <t>SAN DIEGO</t>
  </si>
  <si>
    <t>SAN FRANCISCO</t>
  </si>
  <si>
    <t>SAN JOSE</t>
  </si>
  <si>
    <t>SANTA BARBARA</t>
  </si>
  <si>
    <t>SANTA CRUZ</t>
  </si>
  <si>
    <t>SANTA ROSA</t>
  </si>
  <si>
    <t>HAWAII</t>
  </si>
  <si>
    <t>HI</t>
  </si>
  <si>
    <t>GUAM</t>
  </si>
  <si>
    <t>HILO</t>
  </si>
  <si>
    <t>NEVADA</t>
  </si>
  <si>
    <t>NV</t>
  </si>
  <si>
    <t>LAS VEGAS</t>
  </si>
  <si>
    <t>RENO</t>
  </si>
  <si>
    <t>Region X - Northwest</t>
  </si>
  <si>
    <t>ALASKA</t>
  </si>
  <si>
    <t>AK</t>
  </si>
  <si>
    <t>ANCHORAGE</t>
  </si>
  <si>
    <t>FAIRBANKS</t>
  </si>
  <si>
    <t>JUNEAU</t>
  </si>
  <si>
    <t>KETCHIKAN</t>
  </si>
  <si>
    <t>IDAHO</t>
  </si>
  <si>
    <t>ID</t>
  </si>
  <si>
    <t>BOISE</t>
  </si>
  <si>
    <t>COEUR D'ALENE</t>
  </si>
  <si>
    <t>IDAHO FALLS</t>
  </si>
  <si>
    <t>POCATELLO</t>
  </si>
  <si>
    <t>OREGON</t>
  </si>
  <si>
    <t>OR</t>
  </si>
  <si>
    <t>BEND</t>
  </si>
  <si>
    <t>EUGENE</t>
  </si>
  <si>
    <t>PORTLAND</t>
  </si>
  <si>
    <t>WASHINGTON</t>
  </si>
  <si>
    <t>WA</t>
  </si>
  <si>
    <t>ABERDEEN</t>
  </si>
  <si>
    <t>LONGVIEW</t>
  </si>
  <si>
    <t>OLYMPIA</t>
  </si>
  <si>
    <t>SEATTLE</t>
  </si>
  <si>
    <t>SPOKANE</t>
  </si>
  <si>
    <t>YAKIMA</t>
  </si>
  <si>
    <t>HOPE VI Main Street
Application Data Sheet</t>
  </si>
  <si>
    <r>
      <t xml:space="preserve">U.S. Department of Housing
and Urban Development
</t>
    </r>
    <r>
      <rPr>
        <sz val="10"/>
        <rFont val="Helvetica"/>
        <family val="2"/>
      </rPr>
      <t>Office of Public and Indian Housing
Office of Urban Revitalization</t>
    </r>
  </si>
  <si>
    <t xml:space="preserve">
Public Reporting Burden for this collection of information is estimated to average 5 hours per response, including the time for reviewing instructions, searching existing data sources, gathering and maintaining the data needed, and completing and reviewing the collection of information.  HUD may not conduct or sponsor, and an applicant is not required to respond to,  a collection of information unless it displays a currently valid OMB control number.  Response to this collection of information is mandatory to obtain a benefit.  The information requested does not lend itself to confidentiality.  The information submitted in response to the Notice of Funding Availability for the HOPE VI Main Street Program is subject to the disclosure requirements of the Department of Housing and Urban Development Reform Act of 1989 (Public Law 101-235, approved December 15, 1989, 42 U.S.C. 3545), as amended.  Warning:  HUD will prosecute false claims and statements.  Conviction may result in the imposition of criminal and civil penalties.  (18 U.S.C. 1001, 1010, 1012, 31 U.S.C. 3729, 3802)</t>
  </si>
  <si>
    <t>Instructions: HOPE VI Main Street Application Data Sheet</t>
  </si>
  <si>
    <t xml:space="preserve">Tips: </t>
  </si>
  <si>
    <t>Enter information only into cells with blue borders.</t>
  </si>
  <si>
    <t xml:space="preserve">All other cells are locked, and all calculations are automated. </t>
  </si>
  <si>
    <t xml:space="preserve"> </t>
  </si>
  <si>
    <r>
      <t xml:space="preserve">Print these Instructions for easy reference, then begin at </t>
    </r>
    <r>
      <rPr>
        <b/>
        <sz val="10"/>
        <color indexed="10"/>
        <rFont val="Arial"/>
        <family val="2"/>
      </rPr>
      <t>Step 1</t>
    </r>
    <r>
      <rPr>
        <sz val="10"/>
        <color indexed="10"/>
        <rFont val="Arial"/>
        <family val="2"/>
      </rPr>
      <t>.</t>
    </r>
  </si>
  <si>
    <t>Step 2.  On the "Unit Mix" Page, Enter the Number of Each Type and Size of the Affordable Units that are Going to be Developed
as part of the Main Street Affordable Housing Project Funded through this NOFA.</t>
  </si>
  <si>
    <t xml:space="preserve">&gt; Select the appropriate column(s) for the proposed units based on structure type, size and development method.  </t>
  </si>
  <si>
    <t>•  Rent-to-Own units are to be counted as Rental Units.</t>
  </si>
  <si>
    <r>
      <t xml:space="preserve">•  Possible development methods are </t>
    </r>
    <r>
      <rPr>
        <u/>
        <sz val="10"/>
        <rFont val="Arial"/>
        <family val="2"/>
      </rPr>
      <t>Rehabilitation</t>
    </r>
    <r>
      <rPr>
        <sz val="11"/>
        <rFont val="Arial"/>
        <family val="2"/>
      </rPr>
      <t xml:space="preserve"> (of housing already owned by the applicant or partner owner entity only) or </t>
    </r>
    <r>
      <rPr>
        <u/>
        <sz val="10"/>
        <rFont val="Arial"/>
        <family val="2"/>
      </rPr>
      <t>New Construction</t>
    </r>
    <r>
      <rPr>
        <sz val="10"/>
        <rFont val="Arial"/>
        <family val="2"/>
      </rPr>
      <t xml:space="preserve">
   </t>
    </r>
    <r>
      <rPr>
        <u/>
        <sz val="10"/>
        <rFont val="Arial"/>
        <family val="2"/>
      </rPr>
      <t>(which includes acquisition</t>
    </r>
    <r>
      <rPr>
        <sz val="11"/>
        <rFont val="Arial"/>
        <family val="2"/>
      </rPr>
      <t xml:space="preserve"> of housing with or without rehabilitation).</t>
    </r>
  </si>
  <si>
    <t xml:space="preserve">&gt; Enter the number of units proposed, by Structure Type, in the appropriate row based on the Number of Bedrooms. </t>
  </si>
  <si>
    <t>•  TDC limit applies to all Main Street affordable housing project units where HOPE VI Main Street grant funds will be used for development.</t>
  </si>
  <si>
    <t>•  The TDC limit for rehabilitation of existing housing units is 90% of the published TDC limit for a given structure and unit type.</t>
  </si>
  <si>
    <t>-  The "TDC Limit calculations" worksheet reflects all such applicability as described above.</t>
  </si>
  <si>
    <t>•  Definitions of the structure types specified on the Unit Mix worksheet:</t>
  </si>
  <si>
    <t>-  Detached:  A structure that consists of a single living unit surrounded by permanent open space on all sides.</t>
  </si>
  <si>
    <t>-  Semi-detached:  A structure containing two living units separated by a common vertical wall.</t>
  </si>
  <si>
    <t>-  Elevator:  Any structure of four or more stories above ground in which an elevator is provided.</t>
  </si>
  <si>
    <t>-  Row House:  A structure containing three or more living units separated only by vertical walls.</t>
  </si>
  <si>
    <t>-  Walk-up:  A multi-level low-rise structure containing one or more living units, in which housing units are separated by a ceiling/floor from other housing units or mixed-use space.</t>
  </si>
  <si>
    <t>&gt; Entry areas for costs that are not allowable under the HOPE VI Main Street Program are grayed out.</t>
  </si>
  <si>
    <r>
      <t>form HUD-</t>
    </r>
    <r>
      <rPr>
        <b/>
        <sz val="10"/>
        <rFont val="Helvetica"/>
        <family val="2"/>
      </rPr>
      <t>52861</t>
    </r>
    <r>
      <rPr>
        <sz val="10"/>
        <rFont val="Helvetica"/>
        <family val="2"/>
      </rPr>
      <t xml:space="preserve"> (7/31/2011)</t>
    </r>
  </si>
  <si>
    <t xml:space="preserve"> &gt; Do not include construction financing that will be paid off when development is finished. Instead, include any permanent loans, grants or equity that are
    used to pay off the construction financing.  </t>
  </si>
  <si>
    <t>&gt; Click on the down arrow for City</t>
  </si>
  <si>
    <t>&gt; Click on the name of your city or your Metropolitan/Micropolitan Statistical Area</t>
  </si>
  <si>
    <t>- You can look up your MSA at OMB's website, http://www.census.gov/population/www/estimates/metrodef.html  or call your local HUD office.</t>
  </si>
  <si>
    <t xml:space="preserve"> &gt; Click "OK"</t>
  </si>
  <si>
    <t xml:space="preserve"> &gt; Click on the down arrow for State</t>
  </si>
  <si>
    <t xml:space="preserve"> &gt; Click on the name of your State</t>
  </si>
  <si>
    <t>&gt; Confirm that the HOPE VI Main Street grant funds and any other sources of Public Housing Capital Assistance funds are included.</t>
  </si>
  <si>
    <t xml:space="preserve">&gt; Confirm that sources of HOPE VI/Public Housing funds are equal to uses of HOPE VI/Public Housing funds.  </t>
  </si>
  <si>
    <t>&gt; Review the results of the TDC limit calculations.</t>
  </si>
  <si>
    <t xml:space="preserve">•  The TDC limit analysis results are shown on the lower left "TDC Limit calculations" worksheet.  </t>
  </si>
  <si>
    <t>&gt; The total value of the Match must be greater than 5 percent of the requested grant amount. It must be committed to the Main Street Affordable Housing Project.</t>
  </si>
  <si>
    <t xml:space="preserve">&gt; The total value of Main Street Area Rejuvenation Effort Leverage is measured in a Rating Factor. It includes both Main Street Affordable Housing Project Leverage that is not used </t>
  </si>
  <si>
    <t xml:space="preserve">     as Match and Main Street Area rejuvenation effort Leverage.  Again, it does NOT include the Match amount.</t>
  </si>
  <si>
    <t>&gt; To save this form so that your information cannot be changed without your permission:</t>
  </si>
  <si>
    <t>•  Click on the File menu, then on the Save As… menu item;</t>
  </si>
  <si>
    <t>•  In the upper right of the Save As window, click on Tools and then General Options;</t>
  </si>
  <si>
    <t>•  In the Save Options window, enter a password in the Password to Modify block, then click OK;</t>
  </si>
  <si>
    <t>•  In the Confirm Password window, re-enter the password to verify, then click OK;</t>
  </si>
  <si>
    <t>•  In the Save As… window, click Save;</t>
  </si>
  <si>
    <t>•  When prompted, click "Yes" to replace the form file with the password protected form file that you finished filling in.</t>
  </si>
  <si>
    <t>&gt; To submit this form as part of your application, follow the instructions in Section IV. of the HOPE VI Main Street NOFA</t>
  </si>
  <si>
    <r>
      <t xml:space="preserve">form </t>
    </r>
    <r>
      <rPr>
        <b/>
        <sz val="10"/>
        <rFont val="Helvetica"/>
        <family val="2"/>
      </rPr>
      <t xml:space="preserve">HUD-52861 </t>
    </r>
    <r>
      <rPr>
        <sz val="10"/>
        <rFont val="Helvetica"/>
        <family val="2"/>
      </rPr>
      <t>(7/31/2011)</t>
    </r>
  </si>
  <si>
    <t>Unit Mix and Accessibility Summary, Post-Revitalization</t>
  </si>
  <si>
    <t xml:space="preserve">Applicant (Local Govt.) Name: </t>
  </si>
  <si>
    <t xml:space="preserve">Main Street Rejuvenation Project Name: </t>
  </si>
  <si>
    <t>Rental Units</t>
  </si>
  <si>
    <t>Homeownership Units</t>
  </si>
  <si>
    <t xml:space="preserve"> Structure
 Type</t>
  </si>
  <si>
    <t xml:space="preserve"> Number of
 Bedrooms</t>
  </si>
  <si>
    <r>
      <t xml:space="preserve"> Rehabilitation</t>
    </r>
    <r>
      <rPr>
        <sz val="10"/>
        <rFont val="Helvetica"/>
        <family val="2"/>
      </rPr>
      <t xml:space="preserve">
 of Existing 
Applicant / Partnership Owned Housing</t>
    </r>
  </si>
  <si>
    <r>
      <t xml:space="preserve"> New Construction or Acquisition</t>
    </r>
    <r>
      <rPr>
        <sz val="10"/>
        <rFont val="Helvetica"/>
        <family val="2"/>
      </rPr>
      <t xml:space="preserve"> (with or without Rehabilitation)</t>
    </r>
  </si>
  <si>
    <t>Detached and Semi-Detached</t>
  </si>
  <si>
    <t>Walk-Up</t>
  </si>
  <si>
    <t xml:space="preserve">Totals: </t>
  </si>
  <si>
    <r>
      <t xml:space="preserve">form </t>
    </r>
    <r>
      <rPr>
        <b/>
        <sz val="10"/>
        <rFont val="Helvetica"/>
        <family val="2"/>
      </rPr>
      <t>HUD-52861</t>
    </r>
    <r>
      <rPr>
        <sz val="10"/>
        <rFont val="Helvetica"/>
        <family val="2"/>
      </rPr>
      <t xml:space="preserve"> (7/31/2011)</t>
    </r>
  </si>
  <si>
    <t>Uses ($)*</t>
  </si>
  <si>
    <t>HOPE VI
Main Street</t>
  </si>
  <si>
    <t>Other
Govt</t>
  </si>
  <si>
    <t>Tax Credit Equity</t>
  </si>
  <si>
    <t>Other Private Sector</t>
  </si>
  <si>
    <t>Administration</t>
  </si>
  <si>
    <t xml:space="preserve">  Administration</t>
  </si>
  <si>
    <t>Management Improvements</t>
  </si>
  <si>
    <t xml:space="preserve">  Management Improvements - Dev</t>
  </si>
  <si>
    <t xml:space="preserve">  Management Improvements - CSS</t>
  </si>
  <si>
    <t>Acquisition</t>
  </si>
  <si>
    <t xml:space="preserve">  Site Acquisition</t>
  </si>
  <si>
    <t xml:space="preserve">  Building Acquisition</t>
  </si>
  <si>
    <t xml:space="preserve">  Building Acquisition, Non-Dwelling</t>
  </si>
  <si>
    <t>Building Remediation/Demolition</t>
  </si>
  <si>
    <t xml:space="preserve">  Remediation, Dwelling Units/Site</t>
  </si>
  <si>
    <t xml:space="preserve">  Demolition, Interior</t>
  </si>
  <si>
    <t xml:space="preserve">  Remediation, Non-Dwelling Units</t>
  </si>
  <si>
    <t xml:space="preserve">  Demolition, Non-Dwelling Units</t>
  </si>
  <si>
    <t xml:space="preserve">  Demolition, Other</t>
  </si>
  <si>
    <t>Site Improvements</t>
  </si>
  <si>
    <t xml:space="preserve">  Site Remediation</t>
  </si>
  <si>
    <t xml:space="preserve">  Site Infrastructure (Utilities &amp; Roads)</t>
  </si>
  <si>
    <t xml:space="preserve">  Site Improvements (Other)</t>
  </si>
  <si>
    <t>Construction</t>
  </si>
  <si>
    <t xml:space="preserve">  Dwelling Structures - Hard Costs</t>
  </si>
  <si>
    <t xml:space="preserve">  Non-Dwelling - Hard Costs</t>
  </si>
  <si>
    <t xml:space="preserve">  General Requirements</t>
  </si>
  <si>
    <t xml:space="preserve">  Builder’s Profit</t>
  </si>
  <si>
    <t xml:space="preserve">  Builder’s Overhead</t>
  </si>
  <si>
    <t xml:space="preserve">  Bond Premium</t>
  </si>
  <si>
    <t xml:space="preserve">  Hard Cost Contingency</t>
  </si>
  <si>
    <t>Equipment</t>
  </si>
  <si>
    <t xml:space="preserve">  Dwelling Equipment</t>
  </si>
  <si>
    <t xml:space="preserve">  Non-Dwelling Equipment</t>
  </si>
  <si>
    <t>Professional Fees/Consultant Services</t>
  </si>
  <si>
    <t xml:space="preserve">  Program Management Services</t>
  </si>
  <si>
    <t xml:space="preserve">  Architectural</t>
  </si>
  <si>
    <t xml:space="preserve">  Engineering</t>
  </si>
  <si>
    <t xml:space="preserve">  Construction Management Services</t>
  </si>
  <si>
    <t xml:space="preserve">  Appraisal</t>
  </si>
  <si>
    <t xml:space="preserve">  Environmental</t>
  </si>
  <si>
    <t xml:space="preserve">  Market Study</t>
  </si>
  <si>
    <t xml:space="preserve">  Historic Preservation Documentation</t>
  </si>
  <si>
    <t xml:space="preserve">  Other</t>
  </si>
  <si>
    <t>Legal</t>
  </si>
  <si>
    <t xml:space="preserve">  Organizational</t>
  </si>
  <si>
    <t xml:space="preserve">  Syndication</t>
  </si>
  <si>
    <t xml:space="preserve">  Main Street Outside Counsel</t>
  </si>
  <si>
    <t>Tax Credits</t>
  </si>
  <si>
    <t xml:space="preserve">  Accounting</t>
  </si>
  <si>
    <t xml:space="preserve">  Tax Credit Application</t>
  </si>
  <si>
    <t xml:space="preserve">  Tax Credit Monitoring Fee</t>
  </si>
  <si>
    <t>Page 1 Total</t>
  </si>
  <si>
    <t xml:space="preserve">Other Development Costs </t>
  </si>
  <si>
    <t>(Soft Costs)</t>
  </si>
  <si>
    <t xml:space="preserve">  Accounting Fees</t>
  </si>
  <si>
    <t xml:space="preserve">  Financing Fees</t>
  </si>
  <si>
    <t xml:space="preserve">  Permit Fees</t>
  </si>
  <si>
    <t xml:space="preserve">  Title/Recording/Settlement Fees</t>
  </si>
  <si>
    <t xml:space="preserve">  Real Estate Taxes During Construction</t>
  </si>
  <si>
    <t xml:space="preserve">  Insurance During Construction</t>
  </si>
  <si>
    <t xml:space="preserve">  Interest During Construction</t>
  </si>
  <si>
    <t xml:space="preserve">  Bridge Loan Interest</t>
  </si>
  <si>
    <t xml:space="preserve">  Marking/Rent-up Expenses</t>
  </si>
  <si>
    <t xml:space="preserve">  Reserves</t>
  </si>
  <si>
    <t xml:space="preserve">  Soft Cost Contingency</t>
  </si>
  <si>
    <t>Relocation</t>
  </si>
  <si>
    <t xml:space="preserve">  Relocation Costs</t>
  </si>
  <si>
    <t>Developer Fee</t>
  </si>
  <si>
    <t xml:space="preserve">  Developer Fee</t>
  </si>
  <si>
    <t>Reserves</t>
  </si>
  <si>
    <t xml:space="preserve">  Operating Reserve</t>
  </si>
  <si>
    <t xml:space="preserve">  Other Reserves</t>
  </si>
  <si>
    <t>Page 2 Total</t>
  </si>
  <si>
    <t>GRAND TOTAL USES:</t>
  </si>
  <si>
    <t xml:space="preserve">Organization Name :  </t>
  </si>
  <si>
    <t xml:space="preserve">Email: </t>
  </si>
  <si>
    <t xml:space="preserve">Phone:  </t>
  </si>
  <si>
    <t>Sources ($)</t>
  </si>
  <si>
    <t>Public Housing Funds</t>
  </si>
  <si>
    <t xml:space="preserve">  HOPE VI Main Street</t>
  </si>
  <si>
    <t xml:space="preserve">  Public Housing </t>
  </si>
  <si>
    <t>Sub-Total</t>
  </si>
  <si>
    <t>Other HUD Funds</t>
  </si>
  <si>
    <t xml:space="preserve">  HOME</t>
  </si>
  <si>
    <t xml:space="preserve">  CDBG</t>
  </si>
  <si>
    <t xml:space="preserve">  Other Funds</t>
  </si>
  <si>
    <t>Total HUD Funds</t>
  </si>
  <si>
    <t>Non-HUD Public Funds</t>
  </si>
  <si>
    <t xml:space="preserve">  State Funds</t>
  </si>
  <si>
    <t xml:space="preserve">  Local Funds</t>
  </si>
  <si>
    <t>Total Public Funds</t>
  </si>
  <si>
    <t xml:space="preserve">  Private Funds</t>
  </si>
  <si>
    <t xml:space="preserve">  Tax Exempt Bonds</t>
  </si>
  <si>
    <t xml:space="preserve">  Taxable Bonds</t>
  </si>
  <si>
    <t xml:space="preserve">  Private LIHTC</t>
  </si>
  <si>
    <t xml:space="preserve">  Other Equity</t>
  </si>
  <si>
    <t xml:space="preserve">  Homebuyer Down Payment</t>
  </si>
  <si>
    <t xml:space="preserve">  Donations/Grants</t>
  </si>
  <si>
    <t xml:space="preserve">  Private Lender</t>
  </si>
  <si>
    <t xml:space="preserve">  Other:</t>
  </si>
  <si>
    <t>Total Private Funds</t>
  </si>
  <si>
    <t>Total Sources</t>
  </si>
  <si>
    <t xml:space="preserve">
Permanent Sources and Uses
For the HOPE VI Main Street Affordable Housing Project</t>
  </si>
  <si>
    <r>
      <t xml:space="preserve">Total Development Cost (TDC) Limit Calculations
</t>
    </r>
    <r>
      <rPr>
        <sz val="12"/>
        <rFont val="Helvetica"/>
        <family val="2"/>
      </rPr>
      <t>(NOTE: Housing Cost Cap does not apply to the HOPE VI Main Street program)</t>
    </r>
  </si>
  <si>
    <t>Unit Mix (Note: entered from the "Unit Mix" worksheet)</t>
  </si>
  <si>
    <t>TDC Limits</t>
  </si>
  <si>
    <t>Structure Type</t>
  </si>
  <si>
    <t xml:space="preserve"> BRs</t>
  </si>
  <si>
    <t>Units</t>
  </si>
  <si>
    <r>
      <t>Per Unit</t>
    </r>
    <r>
      <rPr>
        <sz val="9"/>
        <rFont val="Arial"/>
        <family val="2"/>
      </rPr>
      <t xml:space="preserve"> </t>
    </r>
  </si>
  <si>
    <t xml:space="preserve">Total </t>
  </si>
  <si>
    <t>HOPE VI Main Street Sources and Uses Comparison Check</t>
  </si>
  <si>
    <t>Total HOPE VI Main Street Grant Permanent Uses</t>
  </si>
  <si>
    <t>Total HOPE VI Main Street Grant Permanent Sources</t>
  </si>
  <si>
    <t>Total PH Sources must equal Total PH Uses.</t>
  </si>
  <si>
    <t>HOPE VI Main Street Costs NOT included in TDC</t>
  </si>
  <si>
    <t>Community &amp; Supportive Services ("CSS")</t>
  </si>
  <si>
    <t>Total Uses of Public Housing Capital Assistance Subject to TDC Limit</t>
  </si>
  <si>
    <t>HOPE VI Main Street Total Development Cost Limit Analysis:</t>
  </si>
  <si>
    <r>
      <t xml:space="preserve">form </t>
    </r>
    <r>
      <rPr>
        <b/>
        <sz val="10"/>
        <rFont val="Helvetica"/>
        <family val="2"/>
      </rPr>
      <t>HUD-52861</t>
    </r>
    <r>
      <rPr>
        <sz val="10"/>
        <rFont val="Helvetica"/>
        <family val="2"/>
      </rPr>
      <t xml:space="preserve"> (7/30/2011)</t>
    </r>
  </si>
  <si>
    <t>Match Resources</t>
  </si>
  <si>
    <t>Source of Leverage</t>
  </si>
  <si>
    <t>Resource Contact</t>
  </si>
  <si>
    <t>Resource Phone</t>
  </si>
  <si>
    <t xml:space="preserve">Dollar Value </t>
  </si>
  <si>
    <t>Cash or
In-Kind Svc.</t>
  </si>
  <si>
    <t>Main Street Area Rejuvenation Effort Leverage Resources</t>
  </si>
  <si>
    <t>Step 6.  Using the Drop-down Lists Provided, Select the City (or Metropolitan Area) and State</t>
  </si>
  <si>
    <t xml:space="preserve"> that is located nearest to the Main Street Area rejuvenation effort.</t>
  </si>
  <si>
    <t xml:space="preserve">Note 1:  When you select a valid City/State combination, this table will show the TDC limits from the above-referenced HUD Notice.  </t>
  </si>
  <si>
    <t>Note 2:  If the desired City/State combination is not included in the list here, contact the local HUD Field Office.  They will assist in determining the most appropriate City/State combination.</t>
  </si>
  <si>
    <t>Note 3:  Total Development Cost limits from this table will be transferred automatically to the "TDC Limit calculations" worksheet.</t>
  </si>
  <si>
    <t>Extraordinary Site Costs (Requires Licensed Architect Letter)</t>
  </si>
  <si>
    <t>Total units and Total TDC</t>
  </si>
  <si>
    <t>Main Street Affordable Housing Project Information</t>
  </si>
  <si>
    <t xml:space="preserve">Local Government (Grantee) Name:  </t>
  </si>
  <si>
    <t xml:space="preserve">Name of Person that Completed Form:  </t>
  </si>
  <si>
    <t>Step 1.  On the "Dev &amp; Contact Info" page, fill in the required information.</t>
  </si>
  <si>
    <t>Fill Out for Grant Application Only, not for Development Plan Approval</t>
  </si>
  <si>
    <t xml:space="preserve">Step 3.  On the three "Permanent S&amp;U" Pages, Fill in All Proposed Main Street Affordable Housing Project Costs that Will Have Been Incurred by the End of Development and All Sources of Funding that Paid for Those Costs.  </t>
  </si>
  <si>
    <t>Step 4.  On the "Select City and State" Page, Choose the Applicant's City and State</t>
  </si>
  <si>
    <t>Step 5.  Confirm that Sources are Equal to Uses</t>
  </si>
  <si>
    <r>
      <t xml:space="preserve">Step 6. Review TDC Limit Calculation Results </t>
    </r>
    <r>
      <rPr>
        <sz val="10"/>
        <color indexed="10"/>
        <rFont val="Arial"/>
        <family val="2"/>
      </rPr>
      <t>(note that HCC does not apply to the HOPE VI Main Street program)</t>
    </r>
  </si>
  <si>
    <t>Step 7.  Enter All Match and All Leverage Resources</t>
  </si>
  <si>
    <t xml:space="preserve">Step 8.  Save and Submit this Form With Your Application </t>
  </si>
  <si>
    <t>form HUD-52861 (7/31/2011)</t>
  </si>
  <si>
    <t>Page 11 of 11</t>
  </si>
  <si>
    <t>Page 10 of 11</t>
  </si>
  <si>
    <t>Page 9 of 11</t>
  </si>
  <si>
    <t>Page 8 of 11</t>
  </si>
  <si>
    <t>Page 6 of 11</t>
  </si>
  <si>
    <t>Page 7 of 11</t>
  </si>
  <si>
    <t>Page 4 of 11</t>
  </si>
  <si>
    <t>Step 2.  Enter the Number of Units of Each Type and Size that are to be Developed in the Main Street Affordable Housing Project Funded Through this NOFA.</t>
  </si>
  <si>
    <t>Page 3 of 11</t>
  </si>
  <si>
    <t>Page 2 of 11</t>
  </si>
  <si>
    <t>Page 1 of 11</t>
  </si>
  <si>
    <r>
      <t xml:space="preserve">HOPE VI Main Street Cost as a Percentage of the TDC Limit. 
</t>
    </r>
    <r>
      <rPr>
        <sz val="10"/>
        <color indexed="10"/>
        <rFont val="Helvetica"/>
        <family val="2"/>
      </rPr>
      <t>For calculation of this NOFA's grant amount, maximum grant amount will be the lesser of TDC or the maximum grant amount as stated in the Notice of Funding Availability (100% or less).</t>
    </r>
    <r>
      <rPr>
        <sz val="10"/>
        <rFont val="Helvetica"/>
        <family val="2"/>
      </rPr>
      <t xml:space="preserve">
</t>
    </r>
    <r>
      <rPr>
        <sz val="10"/>
        <color indexed="62"/>
        <rFont val="Helvetica"/>
        <family val="2"/>
      </rPr>
      <t>For cost control calculation and grant closeout, the TDC that is based on the mix of developed Main Street units must meet or exceed the grant amount (100% or more).</t>
    </r>
  </si>
  <si>
    <t>BRIDGEPORT</t>
  </si>
  <si>
    <t>HARTFORD</t>
  </si>
  <si>
    <t>NEW HAVEN</t>
  </si>
  <si>
    <t>NEW LONDON</t>
  </si>
  <si>
    <t>BANGOR</t>
  </si>
  <si>
    <t>LEWISTON</t>
  </si>
  <si>
    <t>WATERVILLE</t>
  </si>
  <si>
    <t>CONCORD</t>
  </si>
  <si>
    <t>KEENE</t>
  </si>
  <si>
    <t>MANCHESTER</t>
  </si>
  <si>
    <t>NASHUA</t>
  </si>
  <si>
    <t>PORTSMOUTH</t>
  </si>
  <si>
    <t>PROVIDENCE</t>
  </si>
  <si>
    <t>BRATTLEBORO</t>
  </si>
  <si>
    <t>BURLINGTON</t>
  </si>
  <si>
    <t>MONTPELIER</t>
  </si>
  <si>
    <t>RUTLAND</t>
  </si>
  <si>
    <t>ATLANTIC CITY</t>
  </si>
  <si>
    <t>CAMDEN</t>
  </si>
  <si>
    <t>NEWARK</t>
  </si>
  <si>
    <t>TRENTON</t>
  </si>
  <si>
    <t>VINELAND</t>
  </si>
  <si>
    <t>BINGHAMTON</t>
  </si>
  <si>
    <t>BUFFALO</t>
  </si>
  <si>
    <t>ELMIRA</t>
  </si>
  <si>
    <t>JAMESTOWN</t>
  </si>
  <si>
    <t>PLATTSBURGH</t>
  </si>
  <si>
    <t>POUGHKEEPSIE</t>
  </si>
  <si>
    <t>SYRACUSE</t>
  </si>
  <si>
    <t>FORT WORTH</t>
  </si>
  <si>
    <t>PR</t>
  </si>
  <si>
    <t>DELAWARE</t>
  </si>
  <si>
    <t>DE</t>
  </si>
  <si>
    <t>GA</t>
  </si>
  <si>
    <t>1</t>
  </si>
  <si>
    <t>2</t>
  </si>
  <si>
    <t>3</t>
  </si>
  <si>
    <t>4</t>
  </si>
  <si>
    <t>MERIDEN</t>
  </si>
  <si>
    <t>NEW BRITAIN</t>
  </si>
  <si>
    <t>STAMFORD</t>
  </si>
  <si>
    <t>WATERBURY</t>
  </si>
  <si>
    <t>LAWRENCE</t>
  </si>
  <si>
    <t>LOWELL</t>
  </si>
  <si>
    <t>NEW BEDFORD</t>
  </si>
  <si>
    <t>PITTSFIELD</t>
  </si>
  <si>
    <t>LITTLETON</t>
  </si>
  <si>
    <t>NEWPORT</t>
  </si>
  <si>
    <t>10</t>
  </si>
  <si>
    <t>TWIN FALLS</t>
  </si>
  <si>
    <t>KLAMATH FALLS</t>
  </si>
  <si>
    <t>MEDFORD</t>
  </si>
  <si>
    <t>PENDLETON</t>
  </si>
  <si>
    <t>SALEM</t>
  </si>
  <si>
    <t>EVERETT</t>
  </si>
  <si>
    <t>TACOMA</t>
  </si>
  <si>
    <t>VANCOUVER</t>
  </si>
  <si>
    <t>WENATCHEE</t>
  </si>
  <si>
    <t>GQ</t>
  </si>
  <si>
    <t>ELIZABETH</t>
  </si>
  <si>
    <t>HACKENSACK</t>
  </si>
  <si>
    <t>JERSEY CITY</t>
  </si>
  <si>
    <t>NEW BRUNSWICK</t>
  </si>
  <si>
    <t>PATERSON</t>
  </si>
  <si>
    <t>BRONX</t>
  </si>
  <si>
    <t>BROOKLYN</t>
  </si>
  <si>
    <t>KINGSTON</t>
  </si>
  <si>
    <t>NIAGARA FALLS</t>
  </si>
  <si>
    <t>QUEENS</t>
  </si>
  <si>
    <t>SCHENECTADY</t>
  </si>
  <si>
    <t>STATEN ISLAND</t>
  </si>
  <si>
    <t>UTICA</t>
  </si>
  <si>
    <t>WATERTOWN</t>
  </si>
  <si>
    <t>YONKERS</t>
  </si>
  <si>
    <t>ST. JOHN</t>
  </si>
  <si>
    <t>CUMBERLAND</t>
  </si>
  <si>
    <t>SILVER SPRING</t>
  </si>
  <si>
    <t>PA</t>
  </si>
  <si>
    <t>NORRISTOWN</t>
  </si>
  <si>
    <t>STATE COLLEGE</t>
  </si>
  <si>
    <t>WILKES-BARRE</t>
  </si>
  <si>
    <t>WILLIAMSPORT</t>
  </si>
  <si>
    <t>ARLINGTON</t>
  </si>
  <si>
    <t>FREDERICKSBURG</t>
  </si>
  <si>
    <t>LYNCHBURG</t>
  </si>
  <si>
    <t>PETERSBURG</t>
  </si>
  <si>
    <t>ROANOKE</t>
  </si>
  <si>
    <t>WINCHESTER</t>
  </si>
  <si>
    <t>BECKLEY</t>
  </si>
  <si>
    <t>CLARKSBURG</t>
  </si>
  <si>
    <t>MORGANTOWN</t>
  </si>
  <si>
    <t>ANNISTON</t>
  </si>
  <si>
    <t>GADSDEN</t>
  </si>
  <si>
    <t>PHENIX CITY</t>
  </si>
  <si>
    <t>DAYTONA BEACH</t>
  </si>
  <si>
    <t>FORT MYERS</t>
  </si>
  <si>
    <t>GAINESVILLE</t>
  </si>
  <si>
    <t>LAKELAND</t>
  </si>
  <si>
    <t>PANAMA CITY</t>
  </si>
  <si>
    <t>SARASOTA</t>
  </si>
  <si>
    <t>TALLAHASSEE</t>
  </si>
  <si>
    <t>ATHENS</t>
  </si>
  <si>
    <t>BOWLING GREEN</t>
  </si>
  <si>
    <t>FRANKFORT</t>
  </si>
  <si>
    <t>LEXINGTON</t>
  </si>
  <si>
    <t>BILOXI</t>
  </si>
  <si>
    <t>LAUREL</t>
  </si>
  <si>
    <t>MERIDIAN</t>
  </si>
  <si>
    <t>TUPELO</t>
  </si>
  <si>
    <t>GASTONIA</t>
  </si>
  <si>
    <t>HICKORY</t>
  </si>
  <si>
    <t>ROCKY MOUNT</t>
  </si>
  <si>
    <t>SC</t>
  </si>
  <si>
    <t>5</t>
  </si>
  <si>
    <t>CARBONDALE</t>
  </si>
  <si>
    <t>CENTRALIA</t>
  </si>
  <si>
    <t>CHAMPAIGN</t>
  </si>
  <si>
    <t>DECATUR</t>
  </si>
  <si>
    <t>GALESBURG</t>
  </si>
  <si>
    <t>JOLIET</t>
  </si>
  <si>
    <t>KANKAKEE</t>
  </si>
  <si>
    <t>PEORIA</t>
  </si>
  <si>
    <t>QUINCY</t>
  </si>
  <si>
    <t>ROCK ISLAND</t>
  </si>
  <si>
    <t>ROCKFORD</t>
  </si>
  <si>
    <t>KOKOMO</t>
  </si>
  <si>
    <t>MUNCIE</t>
  </si>
  <si>
    <t>BAY CITY</t>
  </si>
  <si>
    <t>KALAMAZOO</t>
  </si>
  <si>
    <t>MUSKEGON</t>
  </si>
  <si>
    <t>BRAINERD</t>
  </si>
  <si>
    <t>SAINT PAUL</t>
  </si>
  <si>
    <t>CANTON</t>
  </si>
  <si>
    <t>HAMILTON</t>
  </si>
  <si>
    <t>LIMA</t>
  </si>
  <si>
    <t>MARION</t>
  </si>
  <si>
    <t>BELOIT</t>
  </si>
  <si>
    <t>KENOSHA</t>
  </si>
  <si>
    <t>LA CROSSE</t>
  </si>
  <si>
    <t>OSHKOSH</t>
  </si>
  <si>
    <t>RACINE</t>
  </si>
  <si>
    <t>6</t>
  </si>
  <si>
    <t>HOT SPRINGS</t>
  </si>
  <si>
    <t>WEST MEMPHIS</t>
  </si>
  <si>
    <t>FARMINGTON</t>
  </si>
  <si>
    <t>GALLUP</t>
  </si>
  <si>
    <t>LAS CRUCES</t>
  </si>
  <si>
    <t>ROSWELL</t>
  </si>
  <si>
    <t>DALLAS</t>
  </si>
  <si>
    <t>GALVESTON</t>
  </si>
  <si>
    <t>7</t>
  </si>
  <si>
    <t>FORT DODGE</t>
  </si>
  <si>
    <t>KS</t>
  </si>
  <si>
    <t>DODGE CITY</t>
  </si>
  <si>
    <t>FORT SCOTT</t>
  </si>
  <si>
    <t>HAYS</t>
  </si>
  <si>
    <t>LIBERAL</t>
  </si>
  <si>
    <t>JEFFERSON CITY</t>
  </si>
  <si>
    <t>8</t>
  </si>
  <si>
    <t>CO</t>
  </si>
  <si>
    <t>BOULDER</t>
  </si>
  <si>
    <t>COLORADO SPRINGS</t>
  </si>
  <si>
    <t>DURANGO</t>
  </si>
  <si>
    <t>FORT COLLINS</t>
  </si>
  <si>
    <t>GREELEY</t>
  </si>
  <si>
    <t>MONTROSE</t>
  </si>
  <si>
    <t>PUEBLO</t>
  </si>
  <si>
    <t>BUTTE</t>
  </si>
  <si>
    <t>GRAND FORKS</t>
  </si>
  <si>
    <t>MINOT</t>
  </si>
  <si>
    <t>WILLISTON</t>
  </si>
  <si>
    <t>MITCHELL</t>
  </si>
  <si>
    <t>UT</t>
  </si>
  <si>
    <t>OGDEN</t>
  </si>
  <si>
    <t>PROVO</t>
  </si>
  <si>
    <t>ROCK SPRINGS</t>
  </si>
  <si>
    <t>SHERIDAN</t>
  </si>
  <si>
    <t>9</t>
  </si>
  <si>
    <t>PRESCOTT</t>
  </si>
  <si>
    <t>CA</t>
  </si>
  <si>
    <t>MARYSVILLE</t>
  </si>
  <si>
    <t>PALM SPRINGS</t>
  </si>
  <si>
    <t>RIVERSIDE</t>
  </si>
  <si>
    <t>SALINAS</t>
  </si>
  <si>
    <t>SAN LUIS OBISPO</t>
  </si>
  <si>
    <t>SAN MATEO</t>
  </si>
  <si>
    <t>STOCKTON</t>
  </si>
  <si>
    <t>SUSANVILLE</t>
  </si>
  <si>
    <t>CARSON CITY</t>
  </si>
  <si>
    <t>ELKO</t>
  </si>
  <si>
    <t>This workbook uses the TDC rules and limits published in HUD Notice: 2011-38 (HA) updated annually with HUD's most recently published TDC Limits, which can be found at 
http://www.hud.gov/offices/pih/programs/ph/capfund/index.cfm</t>
  </si>
  <si>
    <t xml:space="preserve"> OMB Approval No. 2577-0208
 (exp. 1/31/2018)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</si>
</sst>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 #,##0_);_(* \(#,##0\);_(* &quot;-&quot;??_);_(@_)"/>
    <numFmt numFmtId="165" formatCode="_(&quot;$&quot;* #,##0_);_(&quot;$&quot;* \(#,##0\);_(&quot;$&quot;* &quot;-&quot;??_);_(@_)"/>
    <numFmt numFmtId="166" formatCode="&quot;$&quot;#,##0.00_);\(&quot;$&quot;#,##0.00\);[Blue]\(0\)"/>
    <numFmt numFmtId="167" formatCode="0.0%"/>
    <numFmt numFmtId="168" formatCode="&quot;$&quot;#,##0.00;\(&quot;$&quot;#,##0.00\)"/>
  </numFmts>
  <fonts count="49" x14ac:knownFonts="1">
    <font>
      <sz val="11"/>
      <name val="Arial"/>
    </font>
    <font>
      <b/>
      <sz val="11"/>
      <name val="Arial"/>
      <family val="2"/>
    </font>
    <font>
      <sz val="11"/>
      <name val="Arial"/>
      <family val="2"/>
    </font>
    <font>
      <b/>
      <sz val="10"/>
      <name val="Arial"/>
      <family val="2"/>
    </font>
    <font>
      <b/>
      <sz val="10"/>
      <color indexed="10"/>
      <name val="Arial"/>
      <family val="2"/>
    </font>
    <font>
      <sz val="10"/>
      <name val="Arial"/>
      <family val="2"/>
    </font>
    <font>
      <sz val="9"/>
      <name val="Arial"/>
      <family val="2"/>
    </font>
    <font>
      <b/>
      <sz val="14"/>
      <color indexed="10"/>
      <name val="Arial"/>
      <family val="2"/>
    </font>
    <font>
      <b/>
      <sz val="14"/>
      <name val="Times New Roman"/>
      <family val="1"/>
    </font>
    <font>
      <u/>
      <sz val="10"/>
      <name val="Arial"/>
      <family val="2"/>
    </font>
    <font>
      <sz val="10"/>
      <color indexed="8"/>
      <name val="Arial"/>
      <family val="2"/>
    </font>
    <font>
      <b/>
      <sz val="14"/>
      <name val="Helvetica"/>
      <family val="2"/>
    </font>
    <font>
      <b/>
      <sz val="10"/>
      <name val="Helvetica"/>
      <family val="2"/>
    </font>
    <font>
      <sz val="10"/>
      <name val="Helvetica"/>
      <family val="2"/>
    </font>
    <font>
      <b/>
      <sz val="12"/>
      <name val="Arial"/>
      <family val="2"/>
    </font>
    <font>
      <b/>
      <sz val="10"/>
      <color indexed="8"/>
      <name val="Arial"/>
      <family val="2"/>
    </font>
    <font>
      <sz val="10"/>
      <color indexed="12"/>
      <name val="Arial"/>
      <family val="2"/>
    </font>
    <font>
      <sz val="10"/>
      <color indexed="10"/>
      <name val="Arial"/>
      <family val="2"/>
    </font>
    <font>
      <b/>
      <sz val="12"/>
      <name val="Helvetica"/>
      <family val="2"/>
    </font>
    <font>
      <b/>
      <sz val="10"/>
      <color indexed="10"/>
      <name val="Helvetica"/>
      <family val="2"/>
    </font>
    <font>
      <b/>
      <sz val="10"/>
      <color indexed="12"/>
      <name val="Helvetica"/>
      <family val="2"/>
    </font>
    <font>
      <sz val="10"/>
      <color indexed="12"/>
      <name val="Helvetica"/>
      <family val="2"/>
    </font>
    <font>
      <u val="doubleAccounting"/>
      <sz val="10"/>
      <name val="Helvetica"/>
      <family val="2"/>
    </font>
    <font>
      <sz val="12"/>
      <name val="Helvetica"/>
      <family val="2"/>
    </font>
    <font>
      <b/>
      <sz val="12"/>
      <color indexed="8"/>
      <name val="Helvetica"/>
      <family val="2"/>
    </font>
    <font>
      <b/>
      <sz val="12"/>
      <color indexed="10"/>
      <name val="Helvetica"/>
      <family val="2"/>
    </font>
    <font>
      <b/>
      <sz val="12"/>
      <color indexed="12"/>
      <name val="Helvetica"/>
      <family val="2"/>
    </font>
    <font>
      <b/>
      <sz val="10"/>
      <color indexed="8"/>
      <name val="Helvetica"/>
      <family val="2"/>
    </font>
    <font>
      <b/>
      <sz val="14"/>
      <color indexed="8"/>
      <name val="Arial"/>
      <family val="2"/>
    </font>
    <font>
      <b/>
      <sz val="9"/>
      <color indexed="8"/>
      <name val="Arial"/>
      <family val="2"/>
    </font>
    <font>
      <b/>
      <sz val="9"/>
      <name val="Arial"/>
      <family val="2"/>
    </font>
    <font>
      <b/>
      <sz val="10"/>
      <color indexed="8"/>
      <name val="Helvetica"/>
      <family val="2"/>
    </font>
    <font>
      <sz val="10"/>
      <color indexed="8"/>
      <name val="Helvetica"/>
      <family val="2"/>
    </font>
    <font>
      <sz val="10"/>
      <color indexed="8"/>
      <name val="Helvetica"/>
      <family val="2"/>
    </font>
    <font>
      <b/>
      <sz val="10"/>
      <name val="Helvetica"/>
      <family val="2"/>
    </font>
    <font>
      <sz val="10"/>
      <name val="Helvetica"/>
      <family val="2"/>
    </font>
    <font>
      <sz val="10"/>
      <color indexed="14"/>
      <name val="Helvetica"/>
      <family val="2"/>
    </font>
    <font>
      <b/>
      <sz val="24"/>
      <name val="Helvetica"/>
      <family val="2"/>
    </font>
    <font>
      <b/>
      <sz val="20"/>
      <name val="Helvetica"/>
      <family val="2"/>
    </font>
    <font>
      <b/>
      <sz val="12"/>
      <color indexed="10"/>
      <name val="Arial"/>
      <family val="2"/>
    </font>
    <font>
      <sz val="10"/>
      <color indexed="62"/>
      <name val="Helvetica"/>
      <family val="2"/>
    </font>
    <font>
      <sz val="10"/>
      <color indexed="10"/>
      <name val="Helvetica"/>
      <family val="2"/>
    </font>
    <font>
      <sz val="10"/>
      <color rgb="FF0000FF"/>
      <name val="Helvetica"/>
      <family val="2"/>
    </font>
    <font>
      <b/>
      <sz val="24"/>
      <color rgb="FFFF0000"/>
      <name val="Helvetica"/>
      <family val="2"/>
    </font>
    <font>
      <b/>
      <sz val="24"/>
      <color theme="3"/>
      <name val="Helvetica"/>
      <family val="2"/>
    </font>
    <font>
      <b/>
      <u/>
      <sz val="14"/>
      <color rgb="FFFF0000"/>
      <name val="Helvetica"/>
      <family val="2"/>
    </font>
    <font>
      <sz val="11"/>
      <color indexed="8"/>
      <name val="Calibri"/>
      <family val="2"/>
    </font>
    <font>
      <b/>
      <sz val="14"/>
      <color rgb="FF000000"/>
      <name val="Arial"/>
      <family val="2"/>
    </font>
    <font>
      <u/>
      <sz val="11"/>
      <color theme="10"/>
      <name val="Arial"/>
      <family val="2"/>
    </font>
  </fonts>
  <fills count="4">
    <fill>
      <patternFill patternType="none"/>
    </fill>
    <fill>
      <patternFill patternType="gray125"/>
    </fill>
    <fill>
      <patternFill patternType="solid">
        <fgColor indexed="22"/>
        <bgColor indexed="64"/>
      </patternFill>
    </fill>
    <fill>
      <patternFill patternType="solid">
        <fgColor indexed="22"/>
        <bgColor indexed="0"/>
      </patternFill>
    </fill>
  </fills>
  <borders count="99">
    <border>
      <left/>
      <right/>
      <top/>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top style="medium">
        <color indexed="64"/>
      </top>
      <bottom/>
      <diagonal/>
    </border>
    <border>
      <left/>
      <right style="medium">
        <color indexed="64"/>
      </right>
      <top style="medium">
        <color indexed="64"/>
      </top>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style="thin">
        <color indexed="64"/>
      </left>
      <right/>
      <top/>
      <bottom style="thin">
        <color indexed="64"/>
      </bottom>
      <diagonal/>
    </border>
    <border>
      <left/>
      <right/>
      <top style="thin">
        <color indexed="64"/>
      </top>
      <bottom style="thin">
        <color indexed="64"/>
      </bottom>
      <diagonal/>
    </border>
    <border>
      <left style="medium">
        <color indexed="64"/>
      </left>
      <right style="hair">
        <color indexed="64"/>
      </right>
      <top style="medium">
        <color indexed="64"/>
      </top>
      <bottom style="medium">
        <color indexed="64"/>
      </bottom>
      <diagonal/>
    </border>
    <border>
      <left style="hair">
        <color indexed="64"/>
      </left>
      <right/>
      <top style="medium">
        <color indexed="64"/>
      </top>
      <bottom style="medium">
        <color indexed="64"/>
      </bottom>
      <diagonal/>
    </border>
    <border>
      <left style="double">
        <color indexed="64"/>
      </left>
      <right style="hair">
        <color indexed="64"/>
      </right>
      <top style="medium">
        <color indexed="64"/>
      </top>
      <bottom style="medium">
        <color indexed="12"/>
      </bottom>
      <diagonal/>
    </border>
    <border>
      <left style="hair">
        <color indexed="64"/>
      </left>
      <right style="hair">
        <color indexed="64"/>
      </right>
      <top style="medium">
        <color indexed="64"/>
      </top>
      <bottom style="medium">
        <color indexed="12"/>
      </bottom>
      <diagonal/>
    </border>
    <border>
      <left style="hair">
        <color indexed="64"/>
      </left>
      <right style="medium">
        <color indexed="12"/>
      </right>
      <top style="medium">
        <color indexed="64"/>
      </top>
      <bottom style="hair">
        <color indexed="64"/>
      </bottom>
      <diagonal/>
    </border>
    <border>
      <left style="double">
        <color indexed="12"/>
      </left>
      <right style="hair">
        <color indexed="12"/>
      </right>
      <top style="medium">
        <color indexed="12"/>
      </top>
      <bottom style="hair">
        <color indexed="12"/>
      </bottom>
      <diagonal/>
    </border>
    <border>
      <left style="hair">
        <color indexed="12"/>
      </left>
      <right style="hair">
        <color indexed="12"/>
      </right>
      <top style="medium">
        <color indexed="12"/>
      </top>
      <bottom style="hair">
        <color indexed="12"/>
      </bottom>
      <diagonal/>
    </border>
    <border>
      <left style="hair">
        <color indexed="12"/>
      </left>
      <right/>
      <top/>
      <bottom style="hair">
        <color indexed="12"/>
      </bottom>
      <diagonal/>
    </border>
    <border>
      <left style="hair">
        <color indexed="12"/>
      </left>
      <right style="hair">
        <color indexed="12"/>
      </right>
      <top/>
      <bottom style="hair">
        <color indexed="12"/>
      </bottom>
      <diagonal/>
    </border>
    <border>
      <left style="hair">
        <color indexed="64"/>
      </left>
      <right/>
      <top style="hair">
        <color indexed="64"/>
      </top>
      <bottom style="hair">
        <color indexed="64"/>
      </bottom>
      <diagonal/>
    </border>
    <border>
      <left style="double">
        <color indexed="12"/>
      </left>
      <right style="hair">
        <color indexed="12"/>
      </right>
      <top style="hair">
        <color indexed="12"/>
      </top>
      <bottom style="hair">
        <color indexed="12"/>
      </bottom>
      <diagonal/>
    </border>
    <border>
      <left style="hair">
        <color indexed="12"/>
      </left>
      <right style="hair">
        <color indexed="12"/>
      </right>
      <top style="hair">
        <color indexed="12"/>
      </top>
      <bottom style="hair">
        <color indexed="12"/>
      </bottom>
      <diagonal/>
    </border>
    <border>
      <left style="hair">
        <color indexed="12"/>
      </left>
      <right/>
      <top style="hair">
        <color indexed="12"/>
      </top>
      <bottom style="hair">
        <color indexed="12"/>
      </bottom>
      <diagonal/>
    </border>
    <border>
      <left style="hair">
        <color indexed="64"/>
      </left>
      <right/>
      <top style="medium">
        <color indexed="64"/>
      </top>
      <bottom style="hair">
        <color indexed="64"/>
      </bottom>
      <diagonal/>
    </border>
    <border>
      <left style="hair">
        <color indexed="12"/>
      </left>
      <right/>
      <top style="medium">
        <color indexed="12"/>
      </top>
      <bottom style="hair">
        <color indexed="12"/>
      </bottom>
      <diagonal/>
    </border>
    <border>
      <left style="hair">
        <color indexed="64"/>
      </left>
      <right style="double">
        <color indexed="12"/>
      </right>
      <top style="medium">
        <color indexed="64"/>
      </top>
      <bottom style="hair">
        <color indexed="64"/>
      </bottom>
      <diagonal/>
    </border>
    <border>
      <left style="hair">
        <color indexed="64"/>
      </left>
      <right style="double">
        <color indexed="12"/>
      </right>
      <top style="hair">
        <color indexed="64"/>
      </top>
      <bottom style="hair">
        <color indexed="64"/>
      </bottom>
      <diagonal/>
    </border>
    <border>
      <left style="hair">
        <color indexed="64"/>
      </left>
      <right style="double">
        <color indexed="12"/>
      </right>
      <top style="hair">
        <color indexed="64"/>
      </top>
      <bottom style="medium">
        <color indexed="64"/>
      </bottom>
      <diagonal/>
    </border>
    <border>
      <left style="double">
        <color indexed="12"/>
      </left>
      <right style="hair">
        <color indexed="12"/>
      </right>
      <top style="hair">
        <color indexed="12"/>
      </top>
      <bottom style="thick">
        <color indexed="12"/>
      </bottom>
      <diagonal/>
    </border>
    <border>
      <left style="hair">
        <color indexed="12"/>
      </left>
      <right style="hair">
        <color indexed="12"/>
      </right>
      <top style="hair">
        <color indexed="12"/>
      </top>
      <bottom style="thick">
        <color indexed="12"/>
      </bottom>
      <diagonal/>
    </border>
    <border>
      <left style="hair">
        <color indexed="12"/>
      </left>
      <right/>
      <top style="hair">
        <color indexed="12"/>
      </top>
      <bottom style="thick">
        <color indexed="12"/>
      </bottom>
      <diagonal/>
    </border>
    <border>
      <left style="thin">
        <color indexed="64"/>
      </left>
      <right style="thin">
        <color indexed="64"/>
      </right>
      <top style="thin">
        <color indexed="64"/>
      </top>
      <bottom style="thin">
        <color indexed="64"/>
      </bottom>
      <diagonal/>
    </border>
    <border>
      <left style="medium">
        <color indexed="39"/>
      </left>
      <right style="medium">
        <color indexed="39"/>
      </right>
      <top style="medium">
        <color indexed="39"/>
      </top>
      <bottom style="medium">
        <color indexed="39"/>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top style="thin">
        <color indexed="64"/>
      </top>
      <bottom style="double">
        <color indexed="64"/>
      </bottom>
      <diagonal/>
    </border>
    <border>
      <left/>
      <right/>
      <top/>
      <bottom style="double">
        <color indexed="64"/>
      </bottom>
      <diagonal/>
    </border>
    <border>
      <left/>
      <right/>
      <top/>
      <bottom style="thin">
        <color indexed="64"/>
      </bottom>
      <diagonal/>
    </border>
    <border>
      <left style="thin">
        <color indexed="64"/>
      </left>
      <right style="medium">
        <color indexed="39"/>
      </right>
      <top style="thin">
        <color indexed="64"/>
      </top>
      <bottom style="thin">
        <color indexed="64"/>
      </bottom>
      <diagonal/>
    </border>
    <border>
      <left style="medium">
        <color indexed="39"/>
      </left>
      <right style="medium">
        <color indexed="39"/>
      </right>
      <top style="medium">
        <color indexed="39"/>
      </top>
      <bottom/>
      <diagonal/>
    </border>
    <border>
      <left style="thin">
        <color indexed="64"/>
      </left>
      <right style="medium">
        <color indexed="39"/>
      </right>
      <top style="medium">
        <color indexed="39"/>
      </top>
      <bottom style="thin">
        <color indexed="64"/>
      </bottom>
      <diagonal/>
    </border>
    <border>
      <left style="thin">
        <color indexed="64"/>
      </left>
      <right style="medium">
        <color indexed="39"/>
      </right>
      <top/>
      <bottom style="thin">
        <color indexed="64"/>
      </bottom>
      <diagonal/>
    </border>
    <border>
      <left style="thin">
        <color indexed="64"/>
      </left>
      <right style="medium">
        <color indexed="39"/>
      </right>
      <top style="medium">
        <color indexed="39"/>
      </top>
      <bottom style="medium">
        <color indexed="39"/>
      </bottom>
      <diagonal/>
    </border>
    <border>
      <left style="medium">
        <color indexed="39"/>
      </left>
      <right style="medium">
        <color indexed="39"/>
      </right>
      <top/>
      <bottom style="medium">
        <color indexed="39"/>
      </bottom>
      <diagonal/>
    </border>
    <border>
      <left style="thin">
        <color indexed="64"/>
      </left>
      <right style="medium">
        <color indexed="39"/>
      </right>
      <top/>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thin">
        <color indexed="64"/>
      </left>
      <right style="thin">
        <color indexed="64"/>
      </right>
      <top style="double">
        <color indexed="64"/>
      </top>
      <bottom style="thin">
        <color indexed="64"/>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hair">
        <color indexed="64"/>
      </left>
      <right style="medium">
        <color indexed="64"/>
      </right>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thin">
        <color indexed="64"/>
      </bottom>
      <diagonal/>
    </border>
    <border>
      <left style="hair">
        <color indexed="64"/>
      </left>
      <right style="medium">
        <color indexed="64"/>
      </right>
      <top/>
      <bottom style="double">
        <color indexed="64"/>
      </bottom>
      <diagonal/>
    </border>
    <border>
      <left style="hair">
        <color indexed="64"/>
      </left>
      <right style="medium">
        <color indexed="64"/>
      </right>
      <top/>
      <bottom style="medium">
        <color indexed="64"/>
      </bottom>
      <diagonal/>
    </border>
    <border>
      <left style="thin">
        <color indexed="39"/>
      </left>
      <right style="thin">
        <color indexed="39"/>
      </right>
      <top style="thin">
        <color indexed="39"/>
      </top>
      <bottom style="thin">
        <color indexed="39"/>
      </bottom>
      <diagonal/>
    </border>
    <border>
      <left style="medium">
        <color indexed="64"/>
      </left>
      <right style="hair">
        <color indexed="64"/>
      </right>
      <top style="medium">
        <color indexed="64"/>
      </top>
      <bottom/>
      <diagonal/>
    </border>
    <border>
      <left style="hair">
        <color indexed="64"/>
      </left>
      <right style="medium">
        <color indexed="64"/>
      </right>
      <top style="medium">
        <color indexed="64"/>
      </top>
      <bottom/>
      <diagonal/>
    </border>
    <border>
      <left style="thin">
        <color indexed="64"/>
      </left>
      <right style="thin">
        <color indexed="64"/>
      </right>
      <top style="thin">
        <color indexed="64"/>
      </top>
      <bottom style="double">
        <color indexed="64"/>
      </bottom>
      <diagonal/>
    </border>
    <border>
      <left style="thin">
        <color indexed="8"/>
      </left>
      <right style="thin">
        <color indexed="8"/>
      </right>
      <top style="thin">
        <color indexed="8"/>
      </top>
      <bottom style="thin">
        <color indexed="8"/>
      </bottom>
      <diagonal/>
    </border>
    <border>
      <left style="medium">
        <color indexed="64"/>
      </left>
      <right/>
      <top/>
      <bottom style="double">
        <color indexed="64"/>
      </bottom>
      <diagonal/>
    </border>
    <border>
      <left style="medium">
        <color indexed="64"/>
      </left>
      <right style="hair">
        <color indexed="64"/>
      </right>
      <top/>
      <bottom/>
      <diagonal/>
    </border>
    <border>
      <left style="medium">
        <color indexed="64"/>
      </left>
      <right style="hair">
        <color indexed="64"/>
      </right>
      <top/>
      <bottom style="medium">
        <color indexed="64"/>
      </bottom>
      <diagonal/>
    </border>
    <border>
      <left style="double">
        <color indexed="64"/>
      </left>
      <right/>
      <top style="double">
        <color indexed="64"/>
      </top>
      <bottom style="medium">
        <color indexed="64"/>
      </bottom>
      <diagonal/>
    </border>
    <border>
      <left/>
      <right style="double">
        <color indexed="64"/>
      </right>
      <top style="double">
        <color indexed="64"/>
      </top>
      <bottom style="medium">
        <color indexed="64"/>
      </bottom>
      <diagonal/>
    </border>
    <border>
      <left/>
      <right/>
      <top style="double">
        <color indexed="64"/>
      </top>
      <bottom style="medium">
        <color indexed="64"/>
      </bottom>
      <diagonal/>
    </border>
    <border>
      <left style="medium">
        <color indexed="39"/>
      </left>
      <right/>
      <top style="medium">
        <color indexed="39"/>
      </top>
      <bottom style="medium">
        <color indexed="39"/>
      </bottom>
      <diagonal/>
    </border>
    <border>
      <left/>
      <right/>
      <top style="medium">
        <color indexed="39"/>
      </top>
      <bottom style="medium">
        <color indexed="39"/>
      </bottom>
      <diagonal/>
    </border>
    <border>
      <left/>
      <right style="medium">
        <color indexed="39"/>
      </right>
      <top style="medium">
        <color indexed="39"/>
      </top>
      <bottom style="medium">
        <color indexed="39"/>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bottom style="double">
        <color indexed="64"/>
      </bottom>
      <diagonal/>
    </border>
    <border>
      <left style="thick">
        <color indexed="10"/>
      </left>
      <right/>
      <top style="thick">
        <color indexed="10"/>
      </top>
      <bottom/>
      <diagonal/>
    </border>
    <border>
      <left style="thick">
        <color indexed="10"/>
      </left>
      <right/>
      <top/>
      <bottom/>
      <diagonal/>
    </border>
    <border>
      <left style="thick">
        <color indexed="10"/>
      </left>
      <right/>
      <top/>
      <bottom style="thick">
        <color indexed="10"/>
      </bottom>
      <diagonal/>
    </border>
    <border>
      <left style="medium">
        <color rgb="FF0000FF"/>
      </left>
      <right style="medium">
        <color rgb="FF0000FF"/>
      </right>
      <top style="medium">
        <color rgb="FF0000FF"/>
      </top>
      <bottom style="medium">
        <color rgb="FF0000FF"/>
      </bottom>
      <diagonal/>
    </border>
    <border>
      <left style="thick">
        <color theme="3"/>
      </left>
      <right/>
      <top style="thick">
        <color theme="3"/>
      </top>
      <bottom/>
      <diagonal/>
    </border>
    <border>
      <left/>
      <right style="thick">
        <color theme="3"/>
      </right>
      <top style="thick">
        <color theme="3"/>
      </top>
      <bottom/>
      <diagonal/>
    </border>
    <border>
      <left style="thick">
        <color theme="3"/>
      </left>
      <right/>
      <top/>
      <bottom/>
      <diagonal/>
    </border>
    <border>
      <left/>
      <right style="thick">
        <color theme="3"/>
      </right>
      <top/>
      <bottom/>
      <diagonal/>
    </border>
    <border>
      <left style="thick">
        <color theme="3"/>
      </left>
      <right/>
      <top/>
      <bottom style="thick">
        <color theme="3"/>
      </bottom>
      <diagonal/>
    </border>
    <border>
      <left/>
      <right style="thick">
        <color theme="3"/>
      </right>
      <top/>
      <bottom style="thick">
        <color theme="3"/>
      </bottom>
      <diagonal/>
    </border>
    <border>
      <left style="thin">
        <color rgb="FF999999"/>
      </left>
      <right style="medium">
        <color indexed="64"/>
      </right>
      <top style="thin">
        <color rgb="FF999999"/>
      </top>
      <bottom/>
      <diagonal/>
    </border>
    <border>
      <left style="thin">
        <color rgb="FF999999"/>
      </left>
      <right style="medium">
        <color indexed="64"/>
      </right>
      <top/>
      <bottom/>
      <diagonal/>
    </border>
    <border>
      <left style="thin">
        <color rgb="FF999999"/>
      </left>
      <right style="medium">
        <color indexed="64"/>
      </right>
      <top/>
      <bottom style="medium">
        <color indexed="64"/>
      </bottom>
      <diagonal/>
    </border>
    <border>
      <left style="thin">
        <color indexed="22"/>
      </left>
      <right style="thin">
        <color indexed="22"/>
      </right>
      <top style="thin">
        <color indexed="22"/>
      </top>
      <bottom style="thin">
        <color indexed="22"/>
      </bottom>
      <diagonal/>
    </border>
    <border>
      <left style="medium">
        <color indexed="64"/>
      </left>
      <right style="thin">
        <color rgb="FF999999"/>
      </right>
      <top style="medium">
        <color indexed="64"/>
      </top>
      <bottom style="medium">
        <color indexed="64"/>
      </bottom>
      <diagonal/>
    </border>
    <border>
      <left style="thin">
        <color rgb="FF999999"/>
      </left>
      <right style="medium">
        <color indexed="64"/>
      </right>
      <top style="medium">
        <color indexed="64"/>
      </top>
      <bottom style="medium">
        <color indexed="64"/>
      </bottom>
      <diagonal/>
    </border>
    <border>
      <left style="medium">
        <color indexed="64"/>
      </left>
      <right style="medium">
        <color indexed="64"/>
      </right>
      <top style="thin">
        <color rgb="FF999999"/>
      </top>
      <bottom/>
      <diagonal/>
    </border>
    <border>
      <left style="medium">
        <color indexed="64"/>
      </left>
      <right style="medium">
        <color indexed="64"/>
      </right>
      <top style="thin">
        <color indexed="65"/>
      </top>
      <bottom/>
      <diagonal/>
    </border>
    <border>
      <left style="medium">
        <color indexed="64"/>
      </left>
      <right style="medium">
        <color indexed="64"/>
      </right>
      <top style="thin">
        <color indexed="65"/>
      </top>
      <bottom style="medium">
        <color indexed="64"/>
      </bottom>
      <diagonal/>
    </border>
  </borders>
  <cellStyleXfs count="9">
    <xf numFmtId="0" fontId="0" fillId="0" borderId="0"/>
    <xf numFmtId="43" fontId="2" fillId="0" borderId="0" applyFont="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0" fontId="5" fillId="0" borderId="0"/>
    <xf numFmtId="0" fontId="10" fillId="0" borderId="0"/>
    <xf numFmtId="9" fontId="5" fillId="0" borderId="0" applyFont="0" applyFill="0" applyBorder="0" applyAlignment="0" applyProtection="0"/>
    <xf numFmtId="0" fontId="10" fillId="0" borderId="0"/>
    <xf numFmtId="0" fontId="48" fillId="0" borderId="0" applyNumberFormat="0" applyFill="0" applyBorder="0" applyAlignment="0" applyProtection="0"/>
  </cellStyleXfs>
  <cellXfs count="483">
    <xf numFmtId="0" fontId="0" fillId="0" borderId="0" xfId="0"/>
    <xf numFmtId="0" fontId="0" fillId="0" borderId="0" xfId="0" applyBorder="1"/>
    <xf numFmtId="0" fontId="0" fillId="0" borderId="0" xfId="0" applyFill="1"/>
    <xf numFmtId="0" fontId="0" fillId="0" borderId="0" xfId="0" applyFill="1" applyBorder="1"/>
    <xf numFmtId="0" fontId="0" fillId="0" borderId="1" xfId="0" applyFill="1" applyBorder="1"/>
    <xf numFmtId="0" fontId="0" fillId="0" borderId="2" xfId="0" applyFill="1" applyBorder="1"/>
    <xf numFmtId="0" fontId="0" fillId="0" borderId="4" xfId="0" applyBorder="1"/>
    <xf numFmtId="0" fontId="0" fillId="0" borderId="5" xfId="0" applyBorder="1"/>
    <xf numFmtId="0" fontId="0" fillId="0" borderId="6" xfId="0" applyBorder="1"/>
    <xf numFmtId="0" fontId="0" fillId="0" borderId="7" xfId="0" applyBorder="1"/>
    <xf numFmtId="0" fontId="0" fillId="0" borderId="8" xfId="0" applyBorder="1"/>
    <xf numFmtId="0" fontId="0" fillId="0" borderId="0" xfId="0" applyFill="1" applyBorder="1" applyAlignment="1">
      <alignment horizontal="center"/>
    </xf>
    <xf numFmtId="0" fontId="0" fillId="0" borderId="9" xfId="0" applyFill="1" applyBorder="1" applyAlignment="1">
      <alignment horizontal="center" vertical="center" wrapText="1"/>
    </xf>
    <xf numFmtId="0" fontId="0" fillId="0" borderId="10" xfId="0" applyBorder="1" applyAlignment="1">
      <alignment horizontal="center" vertical="center" wrapText="1"/>
    </xf>
    <xf numFmtId="0" fontId="0" fillId="0" borderId="11" xfId="0" applyBorder="1" applyAlignment="1">
      <alignment horizontal="center" vertical="center" wrapText="1"/>
    </xf>
    <xf numFmtId="0" fontId="0" fillId="0" borderId="12" xfId="0" applyBorder="1" applyAlignment="1">
      <alignment horizontal="center" vertical="center" wrapText="1"/>
    </xf>
    <xf numFmtId="0" fontId="0" fillId="0" borderId="1" xfId="0" applyBorder="1"/>
    <xf numFmtId="0" fontId="11" fillId="0" borderId="0" xfId="4" applyFont="1" applyAlignment="1" applyProtection="1">
      <alignment horizontal="left" vertical="top" wrapText="1"/>
    </xf>
    <xf numFmtId="0" fontId="5" fillId="0" borderId="0" xfId="4"/>
    <xf numFmtId="0" fontId="12" fillId="0" borderId="0" xfId="4" applyFont="1" applyAlignment="1" applyProtection="1">
      <alignment horizontal="center" vertical="top" wrapText="1"/>
    </xf>
    <xf numFmtId="0" fontId="12" fillId="0" borderId="13" xfId="4" applyFont="1" applyBorder="1" applyAlignment="1" applyProtection="1">
      <alignment horizontal="center"/>
    </xf>
    <xf numFmtId="0" fontId="5" fillId="0" borderId="4" xfId="4" applyFill="1" applyBorder="1"/>
    <xf numFmtId="0" fontId="5" fillId="0" borderId="7" xfId="4" applyFill="1" applyBorder="1"/>
    <xf numFmtId="0" fontId="5" fillId="0" borderId="8" xfId="4" applyFill="1" applyBorder="1"/>
    <xf numFmtId="0" fontId="5" fillId="0" borderId="5" xfId="4" applyFill="1" applyBorder="1"/>
    <xf numFmtId="0" fontId="5" fillId="0" borderId="1" xfId="4" applyFill="1" applyBorder="1"/>
    <xf numFmtId="0" fontId="5" fillId="0" borderId="0" xfId="4" applyBorder="1"/>
    <xf numFmtId="0" fontId="5" fillId="0" borderId="0" xfId="4" applyBorder="1" applyAlignment="1">
      <alignment vertical="center"/>
    </xf>
    <xf numFmtId="0" fontId="5" fillId="0" borderId="0" xfId="4" applyFill="1" applyBorder="1" applyAlignment="1"/>
    <xf numFmtId="0" fontId="15" fillId="0" borderId="0" xfId="4" applyFont="1" applyBorder="1" applyAlignment="1">
      <alignment horizontal="left" vertical="top"/>
    </xf>
    <xf numFmtId="0" fontId="5" fillId="0" borderId="0" xfId="4" applyBorder="1" applyAlignment="1"/>
    <xf numFmtId="0" fontId="5" fillId="0" borderId="1" xfId="4" applyBorder="1" applyAlignment="1">
      <alignment horizontal="left" vertical="top" wrapText="1" indent="1"/>
    </xf>
    <xf numFmtId="0" fontId="5" fillId="0" borderId="0" xfId="4" applyBorder="1" applyAlignment="1">
      <alignment horizontal="left" indent="4"/>
    </xf>
    <xf numFmtId="0" fontId="5" fillId="0" borderId="0" xfId="4" applyFont="1" applyBorder="1" applyAlignment="1">
      <alignment horizontal="left" vertical="top" indent="4"/>
    </xf>
    <xf numFmtId="0" fontId="5" fillId="0" borderId="0" xfId="4" applyFill="1" applyBorder="1" applyAlignment="1">
      <alignment horizontal="left" wrapText="1" indent="1"/>
    </xf>
    <xf numFmtId="0" fontId="5" fillId="0" borderId="0" xfId="4" applyFill="1" applyBorder="1" applyAlignment="1">
      <alignment wrapText="1"/>
    </xf>
    <xf numFmtId="0" fontId="5" fillId="0" borderId="0" xfId="4" applyBorder="1" applyAlignment="1">
      <alignment horizontal="left" indent="3"/>
    </xf>
    <xf numFmtId="0" fontId="5" fillId="0" borderId="0" xfId="4" applyBorder="1" applyAlignment="1">
      <alignment horizontal="left" indent="1"/>
    </xf>
    <xf numFmtId="0" fontId="5" fillId="0" borderId="0" xfId="4" quotePrefix="1" applyFont="1" applyFill="1" applyBorder="1" applyAlignment="1">
      <alignment horizontal="left" wrapText="1" indent="5"/>
    </xf>
    <xf numFmtId="0" fontId="5" fillId="0" borderId="0" xfId="4" applyBorder="1" applyAlignment="1">
      <alignment horizontal="left"/>
    </xf>
    <xf numFmtId="0" fontId="5" fillId="0" borderId="0" xfId="4" applyFont="1" applyFill="1" applyBorder="1" applyAlignment="1">
      <alignment horizontal="left" indent="4"/>
    </xf>
    <xf numFmtId="0" fontId="5" fillId="0" borderId="0" xfId="4" applyFont="1" applyBorder="1" applyAlignment="1">
      <alignment horizontal="left" wrapText="1" indent="5"/>
    </xf>
    <xf numFmtId="0" fontId="4" fillId="0" borderId="0" xfId="4" applyFont="1" applyBorder="1" applyAlignment="1">
      <alignment horizontal="left" wrapText="1"/>
    </xf>
    <xf numFmtId="0" fontId="5" fillId="0" borderId="6" xfId="4" applyFill="1" applyBorder="1"/>
    <xf numFmtId="0" fontId="5" fillId="0" borderId="2" xfId="4" applyBorder="1"/>
    <xf numFmtId="0" fontId="5" fillId="0" borderId="2" xfId="4" applyFill="1" applyBorder="1" applyAlignment="1"/>
    <xf numFmtId="0" fontId="5" fillId="0" borderId="2" xfId="4" applyBorder="1" applyAlignment="1">
      <alignment horizontal="left" indent="1"/>
    </xf>
    <xf numFmtId="0" fontId="5" fillId="0" borderId="3" xfId="4" applyFill="1" applyBorder="1"/>
    <xf numFmtId="0" fontId="5" fillId="0" borderId="0" xfId="4" applyFill="1" applyBorder="1"/>
    <xf numFmtId="0" fontId="13" fillId="0" borderId="0" xfId="4" applyFont="1" applyAlignment="1" applyProtection="1">
      <alignment horizontal="right"/>
    </xf>
    <xf numFmtId="0" fontId="5" fillId="0" borderId="7" xfId="4" applyBorder="1"/>
    <xf numFmtId="0" fontId="5" fillId="0" borderId="7" xfId="4" applyFill="1" applyBorder="1" applyAlignment="1"/>
    <xf numFmtId="0" fontId="5" fillId="0" borderId="7" xfId="4" applyBorder="1" applyAlignment="1">
      <alignment horizontal="left" indent="1"/>
    </xf>
    <xf numFmtId="0" fontId="5" fillId="0" borderId="0" xfId="4" applyBorder="1" applyAlignment="1">
      <alignment horizontal="left" vertical="top" indent="1"/>
    </xf>
    <xf numFmtId="0" fontId="5" fillId="0" borderId="5" xfId="4" applyBorder="1" applyAlignment="1">
      <alignment horizontal="left" vertical="top" indent="1"/>
    </xf>
    <xf numFmtId="0" fontId="5" fillId="0" borderId="0" xfId="4" applyBorder="1" applyAlignment="1">
      <alignment horizontal="left" vertical="top" wrapText="1" indent="1"/>
    </xf>
    <xf numFmtId="0" fontId="5" fillId="0" borderId="0" xfId="4" applyFill="1" applyBorder="1" applyAlignment="1">
      <alignment horizontal="left" indent="1"/>
    </xf>
    <xf numFmtId="0" fontId="5" fillId="0" borderId="1" xfId="4" applyBorder="1" applyAlignment="1">
      <alignment horizontal="left" indent="3"/>
    </xf>
    <xf numFmtId="0" fontId="5" fillId="0" borderId="2" xfId="4" applyFill="1" applyBorder="1"/>
    <xf numFmtId="0" fontId="13" fillId="0" borderId="0" xfId="4" applyFont="1"/>
    <xf numFmtId="0" fontId="13" fillId="0" borderId="0" xfId="4" applyFont="1" applyAlignment="1"/>
    <xf numFmtId="0" fontId="5" fillId="0" borderId="0" xfId="4" applyFont="1"/>
    <xf numFmtId="0" fontId="13" fillId="0" borderId="4" xfId="4" applyFont="1" applyBorder="1"/>
    <xf numFmtId="0" fontId="13" fillId="0" borderId="7" xfId="4" applyFont="1" applyBorder="1" applyAlignment="1"/>
    <xf numFmtId="0" fontId="13" fillId="0" borderId="7" xfId="4" applyFont="1" applyBorder="1"/>
    <xf numFmtId="0" fontId="13" fillId="0" borderId="8" xfId="4" applyFont="1" applyBorder="1"/>
    <xf numFmtId="0" fontId="13" fillId="0" borderId="5" xfId="4" applyFont="1" applyBorder="1"/>
    <xf numFmtId="0" fontId="13" fillId="0" borderId="1" xfId="4" applyFont="1" applyBorder="1"/>
    <xf numFmtId="0" fontId="12" fillId="0" borderId="0" xfId="4" applyFont="1" applyFill="1" applyBorder="1" applyAlignment="1">
      <alignment horizontal="right"/>
    </xf>
    <xf numFmtId="0" fontId="13" fillId="0" borderId="0" xfId="4" applyFont="1" applyBorder="1" applyAlignment="1"/>
    <xf numFmtId="0" fontId="13" fillId="0" borderId="0" xfId="4" applyFont="1" applyBorder="1" applyAlignment="1" applyProtection="1">
      <alignment horizontal="left"/>
      <protection locked="0"/>
    </xf>
    <xf numFmtId="0" fontId="20" fillId="0" borderId="0" xfId="4" applyFont="1" applyBorder="1" applyAlignment="1" applyProtection="1">
      <alignment horizontal="left" indent="1"/>
      <protection locked="0"/>
    </xf>
    <xf numFmtId="0" fontId="13" fillId="0" borderId="0" xfId="4" applyFont="1" applyBorder="1"/>
    <xf numFmtId="0" fontId="13" fillId="0" borderId="0" xfId="4" applyFont="1" applyFill="1" applyAlignment="1">
      <alignment horizontal="center" wrapText="1"/>
    </xf>
    <xf numFmtId="0" fontId="13" fillId="0" borderId="5" xfId="4" applyFont="1" applyFill="1" applyBorder="1" applyAlignment="1">
      <alignment horizontal="center" wrapText="1"/>
    </xf>
    <xf numFmtId="0" fontId="12" fillId="0" borderId="14" xfId="4" applyFont="1" applyFill="1" applyBorder="1" applyAlignment="1">
      <alignment horizontal="center" wrapText="1"/>
    </xf>
    <xf numFmtId="0" fontId="12" fillId="0" borderId="15" xfId="4" applyFont="1" applyFill="1" applyBorder="1" applyAlignment="1">
      <alignment horizontal="center" wrapText="1"/>
    </xf>
    <xf numFmtId="0" fontId="12" fillId="0" borderId="16" xfId="4" applyFont="1" applyFill="1" applyBorder="1" applyAlignment="1">
      <alignment horizontal="center" wrapText="1"/>
    </xf>
    <xf numFmtId="0" fontId="12" fillId="0" borderId="17" xfId="4" applyFont="1" applyFill="1" applyBorder="1" applyAlignment="1">
      <alignment horizontal="center" wrapText="1"/>
    </xf>
    <xf numFmtId="0" fontId="13" fillId="0" borderId="1" xfId="4" applyFont="1" applyFill="1" applyBorder="1" applyAlignment="1">
      <alignment horizontal="center" wrapText="1"/>
    </xf>
    <xf numFmtId="0" fontId="5" fillId="0" borderId="0" xfId="4" applyFont="1" applyFill="1" applyAlignment="1">
      <alignment horizontal="center" wrapText="1"/>
    </xf>
    <xf numFmtId="0" fontId="13" fillId="0" borderId="18" xfId="4" applyFont="1" applyFill="1" applyBorder="1" applyAlignment="1">
      <alignment horizontal="center"/>
    </xf>
    <xf numFmtId="41" fontId="21" fillId="0" borderId="19" xfId="4" applyNumberFormat="1" applyFont="1" applyBorder="1" applyProtection="1">
      <protection locked="0"/>
    </xf>
    <xf numFmtId="41" fontId="21" fillId="0" borderId="20" xfId="4" applyNumberFormat="1" applyFont="1" applyBorder="1" applyProtection="1">
      <protection locked="0"/>
    </xf>
    <xf numFmtId="41" fontId="21" fillId="0" borderId="21" xfId="4" applyNumberFormat="1" applyFont="1" applyBorder="1" applyProtection="1">
      <protection locked="0"/>
    </xf>
    <xf numFmtId="41" fontId="21" fillId="0" borderId="22" xfId="4" applyNumberFormat="1" applyFont="1" applyBorder="1" applyProtection="1">
      <protection locked="0"/>
    </xf>
    <xf numFmtId="0" fontId="13" fillId="0" borderId="23" xfId="4" applyFont="1" applyFill="1" applyBorder="1" applyAlignment="1">
      <alignment horizontal="center"/>
    </xf>
    <xf numFmtId="41" fontId="21" fillId="0" borderId="24" xfId="4" applyNumberFormat="1" applyFont="1" applyBorder="1" applyProtection="1">
      <protection locked="0"/>
    </xf>
    <xf numFmtId="41" fontId="21" fillId="0" borderId="25" xfId="4" applyNumberFormat="1" applyFont="1" applyBorder="1" applyProtection="1">
      <protection locked="0"/>
    </xf>
    <xf numFmtId="41" fontId="21" fillId="0" borderId="26" xfId="4" applyNumberFormat="1" applyFont="1" applyBorder="1" applyProtection="1">
      <protection locked="0"/>
    </xf>
    <xf numFmtId="0" fontId="13" fillId="0" borderId="27" xfId="4" applyFont="1" applyFill="1" applyBorder="1" applyAlignment="1">
      <alignment horizontal="center"/>
    </xf>
    <xf numFmtId="41" fontId="21" fillId="0" borderId="28" xfId="4" applyNumberFormat="1" applyFont="1" applyBorder="1" applyProtection="1">
      <protection locked="0"/>
    </xf>
    <xf numFmtId="0" fontId="13" fillId="0" borderId="29" xfId="4" applyFont="1" applyFill="1" applyBorder="1" applyAlignment="1">
      <alignment horizontal="center"/>
    </xf>
    <xf numFmtId="0" fontId="13" fillId="0" borderId="30" xfId="4" applyFont="1" applyFill="1" applyBorder="1" applyAlignment="1">
      <alignment horizontal="center"/>
    </xf>
    <xf numFmtId="0" fontId="13" fillId="0" borderId="31" xfId="4" applyFont="1" applyFill="1" applyBorder="1" applyAlignment="1">
      <alignment horizontal="center"/>
    </xf>
    <xf numFmtId="41" fontId="21" fillId="0" borderId="32" xfId="4" applyNumberFormat="1" applyFont="1" applyBorder="1" applyProtection="1">
      <protection locked="0"/>
    </xf>
    <xf numFmtId="41" fontId="21" fillId="0" borderId="33" xfId="4" applyNumberFormat="1" applyFont="1" applyBorder="1" applyProtection="1">
      <protection locked="0"/>
    </xf>
    <xf numFmtId="41" fontId="21" fillId="0" borderId="34" xfId="4" applyNumberFormat="1" applyFont="1" applyBorder="1" applyProtection="1">
      <protection locked="0"/>
    </xf>
    <xf numFmtId="0" fontId="12" fillId="0" borderId="0" xfId="4" applyFont="1" applyBorder="1" applyAlignment="1"/>
    <xf numFmtId="0" fontId="12" fillId="0" borderId="0" xfId="4" applyFont="1" applyBorder="1" applyAlignment="1">
      <alignment horizontal="right"/>
    </xf>
    <xf numFmtId="41" fontId="22" fillId="0" borderId="0" xfId="4" applyNumberFormat="1" applyFont="1" applyFill="1" applyBorder="1"/>
    <xf numFmtId="0" fontId="13" fillId="0" borderId="6" xfId="4" applyFont="1" applyBorder="1"/>
    <xf numFmtId="0" fontId="12" fillId="0" borderId="2" xfId="4" applyFont="1" applyBorder="1" applyAlignment="1"/>
    <xf numFmtId="0" fontId="12" fillId="0" borderId="2" xfId="4" applyFont="1" applyBorder="1" applyAlignment="1">
      <alignment horizontal="right"/>
    </xf>
    <xf numFmtId="41" fontId="22" fillId="0" borderId="2" xfId="4" applyNumberFormat="1" applyFont="1" applyFill="1" applyBorder="1"/>
    <xf numFmtId="0" fontId="13" fillId="0" borderId="3" xfId="4" applyFont="1" applyBorder="1"/>
    <xf numFmtId="0" fontId="13" fillId="0" borderId="0" xfId="4" applyFont="1" applyBorder="1" applyAlignment="1">
      <alignment wrapText="1"/>
    </xf>
    <xf numFmtId="0" fontId="13" fillId="0" borderId="0" xfId="4" applyFont="1" applyBorder="1" applyAlignment="1">
      <alignment horizontal="right"/>
    </xf>
    <xf numFmtId="0" fontId="5" fillId="0" borderId="0" xfId="4" applyFont="1" applyBorder="1"/>
    <xf numFmtId="0" fontId="5" fillId="0" borderId="0" xfId="4" applyFont="1" applyAlignment="1"/>
    <xf numFmtId="0" fontId="13" fillId="0" borderId="0" xfId="4" applyFont="1" applyAlignment="1" applyProtection="1">
      <protection locked="0"/>
    </xf>
    <xf numFmtId="0" fontId="13" fillId="0" borderId="0" xfId="4" applyFont="1" applyProtection="1">
      <protection locked="0"/>
    </xf>
    <xf numFmtId="0" fontId="13" fillId="0" borderId="0" xfId="4" applyFont="1" applyProtection="1"/>
    <xf numFmtId="165" fontId="12" fillId="0" borderId="0" xfId="3" applyNumberFormat="1" applyFont="1" applyAlignment="1" applyProtection="1">
      <alignment horizontal="center" vertical="top" wrapText="1"/>
    </xf>
    <xf numFmtId="0" fontId="13" fillId="0" borderId="0" xfId="4" applyFont="1" applyAlignment="1" applyProtection="1">
      <alignment horizontal="center" vertical="top" wrapText="1"/>
      <protection locked="0"/>
    </xf>
    <xf numFmtId="0" fontId="13" fillId="0" borderId="0" xfId="4" applyFont="1" applyAlignment="1" applyProtection="1">
      <alignment horizontal="center"/>
    </xf>
    <xf numFmtId="165" fontId="12" fillId="0" borderId="0" xfId="3" applyNumberFormat="1" applyFont="1" applyAlignment="1" applyProtection="1">
      <alignment horizontal="left"/>
    </xf>
    <xf numFmtId="0" fontId="12" fillId="0" borderId="0" xfId="4" applyFont="1" applyAlignment="1" applyProtection="1">
      <alignment horizontal="left"/>
    </xf>
    <xf numFmtId="165" fontId="13" fillId="0" borderId="0" xfId="3" applyNumberFormat="1" applyFont="1" applyAlignment="1" applyProtection="1">
      <alignment horizontal="left"/>
    </xf>
    <xf numFmtId="165" fontId="13" fillId="0" borderId="36" xfId="3" applyNumberFormat="1" applyFont="1" applyFill="1" applyBorder="1" applyAlignment="1" applyProtection="1">
      <alignment horizontal="left"/>
      <protection locked="0" hidden="1"/>
    </xf>
    <xf numFmtId="165" fontId="13" fillId="0" borderId="37" xfId="3" applyNumberFormat="1" applyFont="1" applyFill="1" applyBorder="1" applyAlignment="1" applyProtection="1">
      <alignment horizontal="left"/>
      <protection hidden="1"/>
    </xf>
    <xf numFmtId="165" fontId="13" fillId="0" borderId="0" xfId="3" applyNumberFormat="1" applyFont="1" applyAlignment="1" applyProtection="1">
      <alignment horizontal="left"/>
      <protection hidden="1"/>
    </xf>
    <xf numFmtId="165" fontId="13" fillId="0" borderId="0" xfId="3" applyNumberFormat="1" applyFont="1" applyFill="1" applyAlignment="1" applyProtection="1">
      <alignment horizontal="left"/>
      <protection hidden="1"/>
    </xf>
    <xf numFmtId="0" fontId="13" fillId="0" borderId="10" xfId="4" applyFont="1" applyBorder="1" applyAlignment="1" applyProtection="1">
      <alignment horizontal="left"/>
    </xf>
    <xf numFmtId="165" fontId="13" fillId="0" borderId="36" xfId="3" applyNumberFormat="1" applyFont="1" applyBorder="1" applyAlignment="1" applyProtection="1">
      <alignment horizontal="left"/>
      <protection locked="0" hidden="1"/>
    </xf>
    <xf numFmtId="165" fontId="13" fillId="0" borderId="0" xfId="3" applyNumberFormat="1" applyFont="1" applyBorder="1" applyAlignment="1" applyProtection="1">
      <alignment horizontal="left"/>
      <protection hidden="1"/>
    </xf>
    <xf numFmtId="0" fontId="13" fillId="0" borderId="35" xfId="4" applyFont="1" applyBorder="1" applyAlignment="1" applyProtection="1">
      <alignment horizontal="left"/>
    </xf>
    <xf numFmtId="0" fontId="13" fillId="0" borderId="0" xfId="4" applyFont="1" applyFill="1" applyProtection="1">
      <protection locked="0"/>
    </xf>
    <xf numFmtId="165" fontId="13" fillId="0" borderId="0" xfId="3" applyNumberFormat="1" applyFont="1" applyFill="1" applyBorder="1" applyAlignment="1" applyProtection="1">
      <alignment horizontal="left"/>
      <protection hidden="1"/>
    </xf>
    <xf numFmtId="165" fontId="13" fillId="0" borderId="40" xfId="3" applyNumberFormat="1" applyFont="1" applyBorder="1" applyAlignment="1" applyProtection="1">
      <alignment horizontal="left"/>
      <protection locked="0"/>
    </xf>
    <xf numFmtId="165" fontId="13" fillId="0" borderId="41" xfId="3" applyNumberFormat="1" applyFont="1" applyBorder="1" applyAlignment="1" applyProtection="1">
      <alignment horizontal="left"/>
      <protection locked="0"/>
    </xf>
    <xf numFmtId="165" fontId="13" fillId="0" borderId="40" xfId="3" applyNumberFormat="1" applyFont="1" applyBorder="1" applyAlignment="1" applyProtection="1">
      <alignment horizontal="left"/>
    </xf>
    <xf numFmtId="0" fontId="12" fillId="0" borderId="0" xfId="4" applyFont="1" applyProtection="1">
      <protection locked="0"/>
    </xf>
    <xf numFmtId="165" fontId="12" fillId="0" borderId="38" xfId="3" applyNumberFormat="1" applyFont="1" applyBorder="1" applyAlignment="1" applyProtection="1">
      <protection hidden="1"/>
    </xf>
    <xf numFmtId="0" fontId="13" fillId="0" borderId="42" xfId="4" applyFont="1" applyBorder="1" applyProtection="1">
      <protection locked="0"/>
    </xf>
    <xf numFmtId="165" fontId="13" fillId="0" borderId="42" xfId="3" applyNumberFormat="1" applyFont="1" applyBorder="1" applyAlignment="1" applyProtection="1">
      <alignment horizontal="left"/>
      <protection locked="0"/>
    </xf>
    <xf numFmtId="165" fontId="13" fillId="0" borderId="0" xfId="3" applyNumberFormat="1" applyFont="1" applyAlignment="1" applyProtection="1">
      <alignment horizontal="left"/>
      <protection locked="0"/>
    </xf>
    <xf numFmtId="0" fontId="13" fillId="0" borderId="0" xfId="4" applyFont="1" applyAlignment="1" applyProtection="1"/>
    <xf numFmtId="0" fontId="12" fillId="0" borderId="0" xfId="4" applyFont="1" applyAlignment="1" applyProtection="1">
      <alignment horizontal="center"/>
    </xf>
    <xf numFmtId="164" fontId="12" fillId="0" borderId="0" xfId="2" applyNumberFormat="1" applyFont="1" applyAlignment="1" applyProtection="1">
      <alignment horizontal="center" wrapText="1"/>
    </xf>
    <xf numFmtId="0" fontId="12" fillId="0" borderId="0" xfId="4" applyFont="1" applyAlignment="1" applyProtection="1">
      <alignment horizontal="center" wrapText="1"/>
    </xf>
    <xf numFmtId="164" fontId="13" fillId="0" borderId="0" xfId="2" applyNumberFormat="1" applyFont="1" applyAlignment="1" applyProtection="1"/>
    <xf numFmtId="0" fontId="12" fillId="0" borderId="0" xfId="4" applyFont="1" applyAlignment="1" applyProtection="1"/>
    <xf numFmtId="0" fontId="13" fillId="0" borderId="10" xfId="4" applyFont="1" applyBorder="1" applyAlignment="1" applyProtection="1"/>
    <xf numFmtId="165" fontId="13" fillId="0" borderId="36" xfId="3" applyNumberFormat="1" applyFont="1" applyBorder="1" applyAlignment="1" applyProtection="1">
      <protection locked="0"/>
    </xf>
    <xf numFmtId="165" fontId="13" fillId="0" borderId="36" xfId="3" applyNumberFormat="1" applyFont="1" applyBorder="1" applyAlignment="1" applyProtection="1">
      <protection locked="0" hidden="1"/>
    </xf>
    <xf numFmtId="165" fontId="13" fillId="0" borderId="37" xfId="3" applyNumberFormat="1" applyFont="1" applyBorder="1" applyAlignment="1" applyProtection="1">
      <protection hidden="1"/>
    </xf>
    <xf numFmtId="165" fontId="13" fillId="0" borderId="0" xfId="3" applyNumberFormat="1" applyFont="1" applyAlignment="1" applyProtection="1"/>
    <xf numFmtId="165" fontId="13" fillId="0" borderId="0" xfId="3" applyNumberFormat="1" applyFont="1" applyAlignment="1" applyProtection="1">
      <protection hidden="1"/>
    </xf>
    <xf numFmtId="165" fontId="13" fillId="0" borderId="0" xfId="3" applyNumberFormat="1" applyFont="1" applyBorder="1" applyAlignment="1" applyProtection="1"/>
    <xf numFmtId="0" fontId="13" fillId="0" borderId="35" xfId="4" applyFont="1" applyBorder="1" applyAlignment="1" applyProtection="1"/>
    <xf numFmtId="165" fontId="13" fillId="0" borderId="40" xfId="3" applyNumberFormat="1" applyFont="1" applyBorder="1" applyAlignment="1" applyProtection="1"/>
    <xf numFmtId="165" fontId="13" fillId="0" borderId="41" xfId="3" applyNumberFormat="1" applyFont="1" applyBorder="1" applyAlignment="1" applyProtection="1">
      <protection hidden="1"/>
    </xf>
    <xf numFmtId="165" fontId="13" fillId="0" borderId="41" xfId="3" applyNumberFormat="1" applyFont="1" applyBorder="1" applyAlignment="1" applyProtection="1"/>
    <xf numFmtId="165" fontId="13" fillId="0" borderId="40" xfId="3" applyNumberFormat="1" applyFont="1" applyBorder="1" applyAlignment="1" applyProtection="1">
      <protection hidden="1"/>
    </xf>
    <xf numFmtId="165" fontId="13" fillId="0" borderId="40" xfId="3" applyNumberFormat="1" applyFont="1" applyBorder="1" applyAlignment="1" applyProtection="1">
      <protection locked="0"/>
    </xf>
    <xf numFmtId="0" fontId="13" fillId="0" borderId="42" xfId="4" applyFont="1" applyBorder="1" applyAlignment="1" applyProtection="1"/>
    <xf numFmtId="165" fontId="13" fillId="0" borderId="42" xfId="3" applyNumberFormat="1" applyFont="1" applyBorder="1" applyAlignment="1" applyProtection="1"/>
    <xf numFmtId="165" fontId="13" fillId="0" borderId="0" xfId="3" applyNumberFormat="1" applyFont="1" applyAlignment="1" applyProtection="1">
      <protection locked="0"/>
    </xf>
    <xf numFmtId="165" fontId="13" fillId="0" borderId="0" xfId="3" applyNumberFormat="1" applyFont="1"/>
    <xf numFmtId="165" fontId="13" fillId="0" borderId="0" xfId="2" applyNumberFormat="1" applyFont="1" applyAlignment="1" applyProtection="1"/>
    <xf numFmtId="165" fontId="13" fillId="0" borderId="0" xfId="4" applyNumberFormat="1" applyFont="1" applyAlignment="1" applyProtection="1">
      <protection locked="0"/>
    </xf>
    <xf numFmtId="165" fontId="13" fillId="0" borderId="0" xfId="4" applyNumberFormat="1" applyFont="1"/>
    <xf numFmtId="164" fontId="12" fillId="0" borderId="0" xfId="2" applyNumberFormat="1" applyFont="1" applyAlignment="1" applyProtection="1">
      <alignment horizontal="centerContinuous"/>
    </xf>
    <xf numFmtId="164" fontId="13" fillId="0" borderId="0" xfId="2" applyNumberFormat="1" applyFont="1" applyAlignment="1" applyProtection="1">
      <protection locked="0"/>
    </xf>
    <xf numFmtId="0" fontId="12" fillId="0" borderId="0" xfId="4" applyFont="1" applyBorder="1" applyAlignment="1" applyProtection="1">
      <alignment horizontal="center" vertical="center" wrapText="1"/>
    </xf>
    <xf numFmtId="165" fontId="13" fillId="0" borderId="0" xfId="3" applyNumberFormat="1" applyFont="1" applyAlignment="1">
      <alignment horizontal="right"/>
    </xf>
    <xf numFmtId="0" fontId="12" fillId="0" borderId="0" xfId="4" applyFont="1" applyAlignment="1" applyProtection="1">
      <alignment horizontal="left" vertical="top"/>
    </xf>
    <xf numFmtId="0" fontId="13" fillId="0" borderId="0" xfId="4" applyFont="1" applyAlignment="1">
      <alignment vertical="top"/>
    </xf>
    <xf numFmtId="165" fontId="13" fillId="2" borderId="35" xfId="3" applyNumberFormat="1" applyFont="1" applyFill="1" applyBorder="1" applyAlignment="1" applyProtection="1">
      <protection locked="0"/>
    </xf>
    <xf numFmtId="165" fontId="13" fillId="0" borderId="35" xfId="3" applyNumberFormat="1" applyFont="1" applyBorder="1" applyAlignment="1" applyProtection="1"/>
    <xf numFmtId="165" fontId="13" fillId="2" borderId="37" xfId="3" applyNumberFormat="1" applyFont="1" applyFill="1" applyBorder="1" applyAlignment="1" applyProtection="1">
      <protection locked="0"/>
    </xf>
    <xf numFmtId="0" fontId="12" fillId="0" borderId="35" xfId="4" applyFont="1" applyBorder="1" applyAlignment="1" applyProtection="1">
      <alignment horizontal="left"/>
    </xf>
    <xf numFmtId="165" fontId="12" fillId="2" borderId="35" xfId="3" applyNumberFormat="1" applyFont="1" applyFill="1" applyBorder="1" applyAlignment="1" applyProtection="1">
      <protection hidden="1"/>
    </xf>
    <xf numFmtId="165" fontId="13" fillId="0" borderId="0" xfId="3" applyNumberFormat="1" applyFont="1" applyBorder="1" applyAlignment="1" applyProtection="1">
      <protection locked="0"/>
    </xf>
    <xf numFmtId="165" fontId="13" fillId="2" borderId="10" xfId="3" applyNumberFormat="1" applyFont="1" applyFill="1" applyBorder="1" applyAlignment="1" applyProtection="1">
      <protection locked="0"/>
    </xf>
    <xf numFmtId="0" fontId="12" fillId="0" borderId="35" xfId="4" applyFont="1" applyBorder="1" applyAlignment="1" applyProtection="1"/>
    <xf numFmtId="165" fontId="13" fillId="2" borderId="35" xfId="3" applyNumberFormat="1" applyFont="1" applyFill="1" applyBorder="1" applyAlignment="1" applyProtection="1"/>
    <xf numFmtId="165" fontId="13" fillId="0" borderId="38" xfId="3" applyNumberFormat="1" applyFont="1" applyBorder="1" applyAlignment="1" applyProtection="1"/>
    <xf numFmtId="165" fontId="13" fillId="0" borderId="41" xfId="3" applyNumberFormat="1" applyFont="1" applyBorder="1" applyAlignment="1" applyProtection="1">
      <protection locked="0"/>
    </xf>
    <xf numFmtId="165" fontId="13" fillId="2" borderId="10" xfId="3" applyNumberFormat="1" applyFont="1" applyFill="1" applyBorder="1" applyAlignment="1" applyProtection="1"/>
    <xf numFmtId="165" fontId="13" fillId="0" borderId="42" xfId="3" applyNumberFormat="1" applyFont="1" applyBorder="1" applyAlignment="1" applyProtection="1">
      <protection locked="0"/>
    </xf>
    <xf numFmtId="165" fontId="13" fillId="0" borderId="0" xfId="3" applyNumberFormat="1" applyFont="1" applyBorder="1"/>
    <xf numFmtId="165" fontId="13" fillId="0" borderId="10" xfId="3" applyNumberFormat="1" applyFont="1" applyBorder="1" applyAlignment="1" applyProtection="1">
      <alignment horizontal="left"/>
      <protection hidden="1"/>
    </xf>
    <xf numFmtId="165" fontId="13" fillId="2" borderId="43" xfId="3" applyNumberFormat="1" applyFont="1" applyFill="1" applyBorder="1" applyAlignment="1" applyProtection="1">
      <alignment horizontal="left"/>
      <protection hidden="1"/>
    </xf>
    <xf numFmtId="165" fontId="13" fillId="0" borderId="44" xfId="3" applyNumberFormat="1" applyFont="1" applyBorder="1" applyAlignment="1" applyProtection="1">
      <alignment horizontal="left"/>
      <protection locked="0" hidden="1"/>
    </xf>
    <xf numFmtId="165" fontId="13" fillId="2" borderId="45" xfId="3" applyNumberFormat="1" applyFont="1" applyFill="1" applyBorder="1" applyAlignment="1" applyProtection="1">
      <alignment horizontal="left"/>
      <protection locked="0" hidden="1"/>
    </xf>
    <xf numFmtId="165" fontId="13" fillId="2" borderId="45" xfId="3" applyNumberFormat="1" applyFont="1" applyFill="1" applyBorder="1" applyAlignment="1" applyProtection="1">
      <alignment horizontal="left"/>
      <protection hidden="1"/>
    </xf>
    <xf numFmtId="165" fontId="13" fillId="2" borderId="46" xfId="3" applyNumberFormat="1" applyFont="1" applyFill="1" applyBorder="1" applyAlignment="1" applyProtection="1">
      <alignment horizontal="left"/>
      <protection hidden="1"/>
    </xf>
    <xf numFmtId="165" fontId="13" fillId="0" borderId="44" xfId="3" applyNumberFormat="1" applyFont="1" applyFill="1" applyBorder="1" applyAlignment="1" applyProtection="1">
      <alignment horizontal="left"/>
      <protection locked="0" hidden="1"/>
    </xf>
    <xf numFmtId="165" fontId="13" fillId="2" borderId="47" xfId="3" applyNumberFormat="1" applyFont="1" applyFill="1" applyBorder="1" applyAlignment="1" applyProtection="1">
      <alignment horizontal="left"/>
      <protection hidden="1"/>
    </xf>
    <xf numFmtId="165" fontId="13" fillId="0" borderId="48" xfId="3" applyNumberFormat="1" applyFont="1" applyFill="1" applyBorder="1" applyAlignment="1" applyProtection="1">
      <alignment horizontal="left"/>
      <protection locked="0" hidden="1"/>
    </xf>
    <xf numFmtId="165" fontId="13" fillId="0" borderId="48" xfId="3" applyNumberFormat="1" applyFont="1" applyBorder="1" applyAlignment="1" applyProtection="1">
      <alignment horizontal="left"/>
      <protection locked="0" hidden="1"/>
    </xf>
    <xf numFmtId="165" fontId="13" fillId="2" borderId="47" xfId="3" applyNumberFormat="1" applyFont="1" applyFill="1" applyBorder="1" applyAlignment="1" applyProtection="1">
      <alignment horizontal="left"/>
      <protection locked="0" hidden="1"/>
    </xf>
    <xf numFmtId="165" fontId="13" fillId="2" borderId="49" xfId="3" applyNumberFormat="1" applyFont="1" applyFill="1" applyBorder="1" applyAlignment="1" applyProtection="1">
      <alignment horizontal="left"/>
      <protection hidden="1"/>
    </xf>
    <xf numFmtId="165" fontId="13" fillId="0" borderId="44" xfId="3" applyNumberFormat="1" applyFont="1" applyBorder="1" applyAlignment="1" applyProtection="1">
      <protection locked="0"/>
    </xf>
    <xf numFmtId="165" fontId="13" fillId="0" borderId="44" xfId="3" applyNumberFormat="1" applyFont="1" applyBorder="1" applyAlignment="1" applyProtection="1">
      <protection locked="0" hidden="1"/>
    </xf>
    <xf numFmtId="165" fontId="13" fillId="0" borderId="48" xfId="3" applyNumberFormat="1" applyFont="1" applyBorder="1" applyAlignment="1" applyProtection="1">
      <protection locked="0" hidden="1"/>
    </xf>
    <xf numFmtId="165" fontId="13" fillId="0" borderId="48" xfId="3" applyNumberFormat="1" applyFont="1" applyBorder="1" applyAlignment="1" applyProtection="1">
      <protection locked="0"/>
    </xf>
    <xf numFmtId="165" fontId="13" fillId="0" borderId="50" xfId="3" applyNumberFormat="1" applyFont="1" applyBorder="1" applyAlignment="1" applyProtection="1">
      <protection hidden="1"/>
    </xf>
    <xf numFmtId="165" fontId="13" fillId="0" borderId="13" xfId="3" applyNumberFormat="1" applyFont="1" applyBorder="1" applyAlignment="1" applyProtection="1">
      <protection hidden="1"/>
    </xf>
    <xf numFmtId="165" fontId="13" fillId="0" borderId="51" xfId="3" applyNumberFormat="1" applyFont="1" applyBorder="1" applyAlignment="1" applyProtection="1">
      <protection hidden="1"/>
    </xf>
    <xf numFmtId="165" fontId="13" fillId="0" borderId="52" xfId="3" applyNumberFormat="1" applyFont="1" applyBorder="1" applyAlignment="1" applyProtection="1">
      <protection hidden="1"/>
    </xf>
    <xf numFmtId="165" fontId="13" fillId="0" borderId="53" xfId="3" applyNumberFormat="1" applyFont="1" applyBorder="1" applyAlignment="1" applyProtection="1">
      <protection hidden="1"/>
    </xf>
    <xf numFmtId="0" fontId="5" fillId="0" borderId="0" xfId="4" applyAlignment="1">
      <alignment horizontal="center"/>
    </xf>
    <xf numFmtId="0" fontId="13" fillId="0" borderId="0" xfId="4" applyFont="1" applyBorder="1" applyProtection="1"/>
    <xf numFmtId="0" fontId="13" fillId="0" borderId="4" xfId="4" applyFont="1" applyBorder="1" applyProtection="1"/>
    <xf numFmtId="0" fontId="13" fillId="0" borderId="7" xfId="4" applyFont="1" applyBorder="1" applyProtection="1"/>
    <xf numFmtId="0" fontId="13" fillId="0" borderId="8" xfId="4" applyFont="1" applyBorder="1" applyProtection="1"/>
    <xf numFmtId="0" fontId="13" fillId="0" borderId="5" xfId="4" applyFont="1" applyFill="1" applyBorder="1" applyAlignment="1" applyProtection="1"/>
    <xf numFmtId="0" fontId="13" fillId="0" borderId="1" xfId="4" applyFont="1" applyBorder="1" applyProtection="1"/>
    <xf numFmtId="0" fontId="13" fillId="0" borderId="0" xfId="4" applyFont="1" applyBorder="1" applyAlignment="1" applyProtection="1">
      <alignment horizontal="center" vertical="center"/>
    </xf>
    <xf numFmtId="0" fontId="13" fillId="0" borderId="0" xfId="4" applyFont="1" applyFill="1" applyBorder="1" applyProtection="1"/>
    <xf numFmtId="0" fontId="25" fillId="0" borderId="0" xfId="4" applyFont="1" applyBorder="1" applyAlignment="1" applyProtection="1">
      <alignment horizontal="right"/>
    </xf>
    <xf numFmtId="0" fontId="26" fillId="0" borderId="0" xfId="4" applyFont="1" applyFill="1" applyBorder="1" applyAlignment="1" applyProtection="1">
      <alignment horizontal="left"/>
    </xf>
    <xf numFmtId="0" fontId="13" fillId="0" borderId="0" xfId="4" applyFont="1" applyBorder="1" applyAlignment="1" applyProtection="1">
      <alignment horizontal="left"/>
    </xf>
    <xf numFmtId="0" fontId="13" fillId="0" borderId="5" xfId="4" applyFont="1" applyFill="1" applyBorder="1" applyProtection="1"/>
    <xf numFmtId="0" fontId="27" fillId="0" borderId="6" xfId="4" applyFont="1" applyFill="1" applyBorder="1" applyAlignment="1" applyProtection="1">
      <alignment horizontal="center"/>
    </xf>
    <xf numFmtId="0" fontId="27" fillId="0" borderId="2" xfId="4" applyFont="1" applyFill="1" applyBorder="1" applyAlignment="1" applyProtection="1">
      <alignment horizontal="center"/>
    </xf>
    <xf numFmtId="0" fontId="13" fillId="0" borderId="5" xfId="4" applyFont="1" applyFill="1" applyBorder="1" applyAlignment="1" applyProtection="1">
      <alignment wrapText="1"/>
    </xf>
    <xf numFmtId="0" fontId="28" fillId="0" borderId="54" xfId="4" applyFont="1" applyFill="1" applyBorder="1" applyAlignment="1" applyProtection="1">
      <alignment horizontal="center" wrapText="1"/>
    </xf>
    <xf numFmtId="0" fontId="29" fillId="0" borderId="55" xfId="4" applyFont="1" applyFill="1" applyBorder="1" applyAlignment="1" applyProtection="1">
      <alignment horizontal="center" wrapText="1"/>
    </xf>
    <xf numFmtId="0" fontId="13" fillId="0" borderId="1" xfId="4" applyFont="1" applyBorder="1" applyAlignment="1" applyProtection="1">
      <alignment wrapText="1"/>
    </xf>
    <xf numFmtId="0" fontId="13" fillId="0" borderId="0" xfId="4" applyFont="1" applyAlignment="1" applyProtection="1">
      <alignment wrapText="1"/>
    </xf>
    <xf numFmtId="165" fontId="0" fillId="0" borderId="56" xfId="3" applyNumberFormat="1" applyFont="1" applyFill="1" applyBorder="1" applyProtection="1"/>
    <xf numFmtId="0" fontId="13" fillId="0" borderId="0" xfId="4" quotePrefix="1" applyFont="1" applyFill="1" applyBorder="1" applyAlignment="1" applyProtection="1">
      <alignment horizontal="left" indent="1"/>
    </xf>
    <xf numFmtId="0" fontId="13" fillId="0" borderId="0" xfId="4" applyFont="1" applyBorder="1" applyAlignment="1" applyProtection="1">
      <alignment horizontal="left" indent="1"/>
    </xf>
    <xf numFmtId="165" fontId="31" fillId="0" borderId="54" xfId="3" applyNumberFormat="1" applyFont="1" applyFill="1" applyBorder="1" applyAlignment="1" applyProtection="1">
      <alignment horizontal="left"/>
    </xf>
    <xf numFmtId="0" fontId="13" fillId="0" borderId="57" xfId="4" applyFont="1" applyBorder="1" applyAlignment="1" applyProtection="1">
      <alignment horizontal="left" indent="1"/>
    </xf>
    <xf numFmtId="0" fontId="13" fillId="0" borderId="58" xfId="4" applyFont="1" applyFill="1" applyBorder="1" applyProtection="1"/>
    <xf numFmtId="165" fontId="32" fillId="0" borderId="5" xfId="3" applyNumberFormat="1" applyFont="1" applyFill="1" applyBorder="1" applyAlignment="1" applyProtection="1">
      <alignment horizontal="left"/>
    </xf>
    <xf numFmtId="0" fontId="13" fillId="0" borderId="0" xfId="4" applyFont="1" applyFill="1" applyBorder="1" applyAlignment="1" applyProtection="1"/>
    <xf numFmtId="165" fontId="32" fillId="0" borderId="59" xfId="3" applyNumberFormat="1" applyFont="1" applyFill="1" applyBorder="1" applyAlignment="1" applyProtection="1">
      <alignment horizontal="left"/>
    </xf>
    <xf numFmtId="0" fontId="13" fillId="0" borderId="42" xfId="4" applyFont="1" applyFill="1" applyBorder="1" applyAlignment="1" applyProtection="1"/>
    <xf numFmtId="165" fontId="0" fillId="0" borderId="60" xfId="3" applyNumberFormat="1" applyFont="1" applyFill="1" applyBorder="1" applyProtection="1"/>
    <xf numFmtId="165" fontId="31" fillId="0" borderId="6" xfId="3" applyNumberFormat="1" applyFont="1" applyFill="1" applyBorder="1" applyAlignment="1" applyProtection="1">
      <alignment horizontal="left"/>
    </xf>
    <xf numFmtId="0" fontId="13" fillId="0" borderId="2" xfId="4" applyFont="1" applyBorder="1" applyAlignment="1" applyProtection="1"/>
    <xf numFmtId="0" fontId="13" fillId="0" borderId="0" xfId="4" quotePrefix="1" applyFont="1" applyFill="1" applyBorder="1" applyAlignment="1" applyProtection="1">
      <alignment horizontal="left" indent="2"/>
    </xf>
    <xf numFmtId="0" fontId="13" fillId="0" borderId="0" xfId="4" applyFont="1" applyBorder="1" applyAlignment="1" applyProtection="1">
      <alignment horizontal="left" indent="2"/>
    </xf>
    <xf numFmtId="0" fontId="13" fillId="0" borderId="0" xfId="4" applyFont="1" applyBorder="1" applyAlignment="1" applyProtection="1">
      <alignment horizontal="center"/>
    </xf>
    <xf numFmtId="0" fontId="33" fillId="0" borderId="1" xfId="4" applyFont="1" applyBorder="1" applyProtection="1"/>
    <xf numFmtId="0" fontId="34" fillId="0" borderId="54" xfId="4" applyFont="1" applyFill="1" applyBorder="1" applyAlignment="1" applyProtection="1">
      <alignment horizontal="left" indent="1"/>
    </xf>
    <xf numFmtId="0" fontId="35" fillId="0" borderId="57" xfId="4" applyFont="1" applyBorder="1" applyAlignment="1" applyProtection="1">
      <alignment horizontal="left" indent="1"/>
    </xf>
    <xf numFmtId="165" fontId="5" fillId="0" borderId="58" xfId="3" applyNumberFormat="1" applyFont="1" applyFill="1" applyBorder="1" applyProtection="1"/>
    <xf numFmtId="0" fontId="33" fillId="0" borderId="5" xfId="4" quotePrefix="1" applyFont="1" applyFill="1" applyBorder="1" applyAlignment="1" applyProtection="1">
      <alignment horizontal="left" indent="1"/>
    </xf>
    <xf numFmtId="0" fontId="33" fillId="0" borderId="59" xfId="4" quotePrefix="1" applyFont="1" applyFill="1" applyBorder="1" applyAlignment="1" applyProtection="1">
      <alignment horizontal="left" indent="1"/>
    </xf>
    <xf numFmtId="0" fontId="12" fillId="0" borderId="6" xfId="4" quotePrefix="1" applyFont="1" applyFill="1" applyBorder="1" applyAlignment="1" applyProtection="1">
      <alignment horizontal="left" indent="1"/>
    </xf>
    <xf numFmtId="165" fontId="0" fillId="0" borderId="61" xfId="3" applyNumberFormat="1" applyFont="1" applyFill="1" applyBorder="1" applyProtection="1"/>
    <xf numFmtId="0" fontId="36" fillId="0" borderId="1" xfId="4" applyFont="1" applyBorder="1" applyProtection="1"/>
    <xf numFmtId="0" fontId="12" fillId="0" borderId="0" xfId="4" applyFont="1" applyFill="1" applyBorder="1" applyAlignment="1" applyProtection="1"/>
    <xf numFmtId="0" fontId="13" fillId="0" borderId="5" xfId="4" applyFont="1" applyBorder="1" applyProtection="1"/>
    <xf numFmtId="0" fontId="13" fillId="0" borderId="0" xfId="4" applyFont="1" applyBorder="1" applyAlignment="1" applyProtection="1"/>
    <xf numFmtId="0" fontId="13" fillId="0" borderId="0" xfId="4" applyFont="1" applyFill="1" applyBorder="1" applyAlignment="1" applyProtection="1">
      <alignment horizontal="center"/>
    </xf>
    <xf numFmtId="0" fontId="19" fillId="0" borderId="0" xfId="4" applyFont="1" applyBorder="1" applyAlignment="1" applyProtection="1">
      <alignment horizontal="center" vertical="center" wrapText="1"/>
    </xf>
    <xf numFmtId="167" fontId="37" fillId="0" borderId="0" xfId="6" applyNumberFormat="1" applyFont="1" applyFill="1" applyBorder="1" applyAlignment="1" applyProtection="1">
      <alignment horizontal="center" vertical="center" wrapText="1"/>
    </xf>
    <xf numFmtId="0" fontId="13" fillId="0" borderId="6" xfId="4" applyFont="1" applyBorder="1" applyProtection="1"/>
    <xf numFmtId="0" fontId="13" fillId="0" borderId="2" xfId="4" applyFont="1" applyBorder="1" applyProtection="1"/>
    <xf numFmtId="0" fontId="23" fillId="0" borderId="2" xfId="4" applyFont="1" applyBorder="1" applyAlignment="1" applyProtection="1">
      <alignment vertical="center"/>
    </xf>
    <xf numFmtId="0" fontId="13" fillId="0" borderId="3" xfId="4" applyFont="1" applyBorder="1" applyProtection="1"/>
    <xf numFmtId="0" fontId="23" fillId="0" borderId="0" xfId="4" applyFont="1" applyBorder="1" applyAlignment="1" applyProtection="1">
      <alignment horizontal="center"/>
    </xf>
    <xf numFmtId="49" fontId="23" fillId="0" borderId="0" xfId="4" applyNumberFormat="1" applyFont="1" applyAlignment="1" applyProtection="1">
      <alignment vertical="top"/>
    </xf>
    <xf numFmtId="165" fontId="13" fillId="0" borderId="0" xfId="3" applyNumberFormat="1" applyFont="1" applyAlignment="1" applyProtection="1">
      <alignment vertical="top"/>
    </xf>
    <xf numFmtId="49" fontId="13" fillId="0" borderId="0" xfId="4" applyNumberFormat="1" applyFont="1" applyAlignment="1" applyProtection="1">
      <alignment vertical="top"/>
    </xf>
    <xf numFmtId="164" fontId="23" fillId="0" borderId="0" xfId="2" applyNumberFormat="1" applyFont="1" applyProtection="1"/>
    <xf numFmtId="49" fontId="12" fillId="0" borderId="39" xfId="4" applyNumberFormat="1" applyFont="1" applyBorder="1" applyAlignment="1" applyProtection="1">
      <alignment horizontal="left" vertical="top"/>
    </xf>
    <xf numFmtId="165" fontId="12" fillId="0" borderId="39" xfId="3" applyNumberFormat="1" applyFont="1" applyBorder="1" applyAlignment="1" applyProtection="1">
      <alignment horizontal="center" vertical="top" wrapText="1"/>
    </xf>
    <xf numFmtId="49" fontId="12" fillId="0" borderId="39" xfId="2" applyNumberFormat="1" applyFont="1" applyBorder="1" applyAlignment="1" applyProtection="1">
      <alignment horizontal="center" vertical="top" wrapText="1"/>
    </xf>
    <xf numFmtId="164" fontId="23" fillId="0" borderId="0" xfId="2" applyNumberFormat="1" applyFont="1" applyAlignment="1" applyProtection="1">
      <alignment horizontal="center"/>
    </xf>
    <xf numFmtId="0" fontId="13" fillId="0" borderId="10" xfId="4" applyFont="1" applyBorder="1" applyAlignment="1" applyProtection="1">
      <alignment horizontal="center"/>
      <protection locked="0"/>
    </xf>
    <xf numFmtId="49" fontId="23" fillId="0" borderId="62" xfId="4" applyNumberFormat="1" applyFont="1" applyBorder="1" applyAlignment="1" applyProtection="1">
      <alignment horizontal="center"/>
      <protection locked="0"/>
    </xf>
    <xf numFmtId="165" fontId="18" fillId="0" borderId="62" xfId="3" applyNumberFormat="1" applyFont="1" applyBorder="1" applyAlignment="1" applyProtection="1">
      <alignment horizontal="center"/>
      <protection locked="0"/>
    </xf>
    <xf numFmtId="49" fontId="18" fillId="0" borderId="62" xfId="2" applyNumberFormat="1" applyFont="1" applyBorder="1" applyAlignment="1" applyProtection="1">
      <alignment horizontal="center"/>
      <protection locked="0"/>
    </xf>
    <xf numFmtId="164" fontId="18" fillId="0" borderId="0" xfId="2" applyNumberFormat="1" applyFont="1" applyAlignment="1" applyProtection="1">
      <alignment horizontal="center"/>
    </xf>
    <xf numFmtId="49" fontId="23" fillId="0" borderId="62" xfId="4" applyNumberFormat="1" applyFont="1" applyBorder="1" applyAlignment="1" applyProtection="1">
      <protection locked="0"/>
    </xf>
    <xf numFmtId="165" fontId="23" fillId="0" borderId="62" xfId="3" applyNumberFormat="1" applyFont="1" applyBorder="1" applyAlignment="1" applyProtection="1">
      <alignment horizontal="center"/>
      <protection locked="0"/>
    </xf>
    <xf numFmtId="164" fontId="23" fillId="0" borderId="0" xfId="2" applyNumberFormat="1" applyFont="1" applyBorder="1" applyProtection="1"/>
    <xf numFmtId="49" fontId="23" fillId="0" borderId="62" xfId="4" quotePrefix="1" applyNumberFormat="1" applyFont="1" applyBorder="1" applyAlignment="1" applyProtection="1">
      <protection locked="0"/>
    </xf>
    <xf numFmtId="49" fontId="23" fillId="0" borderId="62" xfId="2" applyNumberFormat="1" applyFont="1" applyBorder="1" applyAlignment="1" applyProtection="1">
      <alignment horizontal="center"/>
      <protection locked="0"/>
    </xf>
    <xf numFmtId="164" fontId="23" fillId="0" borderId="0" xfId="2" applyNumberFormat="1" applyFont="1" applyBorder="1" applyAlignment="1" applyProtection="1">
      <protection locked="0"/>
    </xf>
    <xf numFmtId="0" fontId="13" fillId="0" borderId="42" xfId="4" applyFont="1" applyBorder="1" applyAlignment="1" applyProtection="1">
      <alignment horizontal="center"/>
    </xf>
    <xf numFmtId="49" fontId="23" fillId="0" borderId="42" xfId="4" applyNumberFormat="1" applyFont="1" applyBorder="1" applyAlignment="1" applyProtection="1">
      <alignment horizontal="left"/>
    </xf>
    <xf numFmtId="165" fontId="23" fillId="0" borderId="42" xfId="3" applyNumberFormat="1" applyFont="1" applyBorder="1" applyAlignment="1" applyProtection="1">
      <alignment horizontal="left"/>
    </xf>
    <xf numFmtId="49" fontId="13" fillId="0" borderId="42" xfId="4" applyNumberFormat="1" applyFont="1" applyBorder="1" applyAlignment="1" applyProtection="1">
      <alignment horizontal="left"/>
    </xf>
    <xf numFmtId="164" fontId="23" fillId="0" borderId="0" xfId="2" applyNumberFormat="1" applyFont="1" applyBorder="1" applyAlignment="1" applyProtection="1"/>
    <xf numFmtId="49" fontId="23" fillId="0" borderId="0" xfId="4" applyNumberFormat="1" applyFont="1" applyAlignment="1" applyProtection="1">
      <alignment horizontal="left"/>
    </xf>
    <xf numFmtId="165" fontId="23" fillId="0" borderId="0" xfId="3" applyNumberFormat="1" applyFont="1" applyBorder="1" applyAlignment="1" applyProtection="1">
      <alignment horizontal="center"/>
    </xf>
    <xf numFmtId="165" fontId="23" fillId="0" borderId="0" xfId="3" applyNumberFormat="1" applyFont="1" applyProtection="1"/>
    <xf numFmtId="49" fontId="13" fillId="0" borderId="0" xfId="4" applyNumberFormat="1" applyFont="1" applyProtection="1"/>
    <xf numFmtId="165" fontId="23" fillId="0" borderId="0" xfId="3" applyNumberFormat="1" applyFont="1" applyBorder="1" applyAlignment="1" applyProtection="1"/>
    <xf numFmtId="49" fontId="23" fillId="0" borderId="0" xfId="2" applyNumberFormat="1" applyFont="1" applyBorder="1" applyAlignment="1" applyProtection="1"/>
    <xf numFmtId="0" fontId="13" fillId="0" borderId="0" xfId="4" applyFont="1" applyAlignment="1" applyProtection="1">
      <alignment horizontal="center"/>
      <protection locked="0"/>
    </xf>
    <xf numFmtId="165" fontId="23" fillId="0" borderId="0" xfId="3" applyNumberFormat="1" applyFont="1" applyBorder="1" applyAlignment="1" applyProtection="1">
      <protection locked="0"/>
    </xf>
    <xf numFmtId="49" fontId="23" fillId="0" borderId="0" xfId="2" applyNumberFormat="1" applyFont="1" applyBorder="1" applyAlignment="1" applyProtection="1">
      <protection locked="0"/>
    </xf>
    <xf numFmtId="49" fontId="18" fillId="0" borderId="0" xfId="4" applyNumberFormat="1" applyFont="1" applyAlignment="1" applyProtection="1">
      <alignment horizontal="left"/>
    </xf>
    <xf numFmtId="49" fontId="23" fillId="0" borderId="0" xfId="2" applyNumberFormat="1" applyFont="1" applyProtection="1">
      <protection locked="0"/>
    </xf>
    <xf numFmtId="49" fontId="13" fillId="0" borderId="0" xfId="4" applyNumberFormat="1" applyFont="1" applyProtection="1">
      <protection locked="0"/>
    </xf>
    <xf numFmtId="165" fontId="23" fillId="0" borderId="0" xfId="3" applyNumberFormat="1" applyFont="1" applyProtection="1">
      <protection locked="0"/>
    </xf>
    <xf numFmtId="164" fontId="23" fillId="0" borderId="0" xfId="2" applyNumberFormat="1" applyFont="1" applyProtection="1">
      <protection locked="0"/>
    </xf>
    <xf numFmtId="0" fontId="2" fillId="0" borderId="0" xfId="4" applyFont="1"/>
    <xf numFmtId="0" fontId="0" fillId="0" borderId="5" xfId="0" applyFill="1" applyBorder="1"/>
    <xf numFmtId="0" fontId="4" fillId="0" borderId="0" xfId="0" applyFont="1" applyFill="1" applyBorder="1" applyAlignment="1"/>
    <xf numFmtId="0" fontId="4" fillId="0" borderId="0" xfId="0" applyFont="1" applyFill="1" applyBorder="1" applyAlignment="1">
      <alignment horizontal="left" indent="4"/>
    </xf>
    <xf numFmtId="0" fontId="17" fillId="0" borderId="0" xfId="0" applyFont="1" applyBorder="1" applyAlignment="1">
      <alignment horizontal="left" vertical="top" wrapText="1" indent="1"/>
    </xf>
    <xf numFmtId="37" fontId="15" fillId="0" borderId="5" xfId="4" applyNumberFormat="1" applyFont="1" applyFill="1" applyBorder="1" applyAlignment="1" applyProtection="1">
      <alignment horizontal="center"/>
    </xf>
    <xf numFmtId="0" fontId="30" fillId="0" borderId="63" xfId="4" applyFont="1" applyFill="1" applyBorder="1" applyAlignment="1">
      <alignment horizontal="center" textRotation="90" wrapText="1"/>
    </xf>
    <xf numFmtId="0" fontId="30" fillId="0" borderId="63" xfId="4" applyFont="1" applyFill="1" applyBorder="1" applyAlignment="1" applyProtection="1">
      <alignment horizontal="center" wrapText="1"/>
    </xf>
    <xf numFmtId="41" fontId="10" fillId="0" borderId="35" xfId="4" applyNumberFormat="1" applyFont="1" applyFill="1" applyBorder="1" applyProtection="1"/>
    <xf numFmtId="0" fontId="30" fillId="0" borderId="64" xfId="4" applyFont="1" applyFill="1" applyBorder="1" applyAlignment="1" applyProtection="1">
      <alignment horizontal="center" wrapText="1"/>
    </xf>
    <xf numFmtId="165" fontId="0" fillId="0" borderId="35" xfId="3" applyNumberFormat="1" applyFont="1" applyFill="1" applyBorder="1" applyProtection="1"/>
    <xf numFmtId="165" fontId="0" fillId="0" borderId="65" xfId="3" applyNumberFormat="1" applyFont="1" applyFill="1" applyBorder="1" applyProtection="1"/>
    <xf numFmtId="41" fontId="13" fillId="0" borderId="35" xfId="4" applyNumberFormat="1" applyFont="1" applyBorder="1" applyAlignment="1" applyProtection="1">
      <alignment horizontal="center" vertical="center"/>
    </xf>
    <xf numFmtId="0" fontId="39" fillId="0" borderId="0" xfId="0" applyFont="1" applyFill="1" applyBorder="1" applyAlignment="1"/>
    <xf numFmtId="0" fontId="39" fillId="0" borderId="0" xfId="0" applyFont="1" applyFill="1" applyBorder="1" applyAlignment="1">
      <alignment horizontal="left" indent="4"/>
    </xf>
    <xf numFmtId="3" fontId="0" fillId="0" borderId="7" xfId="0" applyNumberFormat="1" applyBorder="1"/>
    <xf numFmtId="3" fontId="4" fillId="0" borderId="0" xfId="0" applyNumberFormat="1" applyFont="1" applyFill="1" applyBorder="1" applyAlignment="1"/>
    <xf numFmtId="3" fontId="4" fillId="0" borderId="0" xfId="0" applyNumberFormat="1" applyFont="1" applyFill="1" applyBorder="1" applyAlignment="1">
      <alignment horizontal="left" indent="4"/>
    </xf>
    <xf numFmtId="3" fontId="6" fillId="0" borderId="0" xfId="0" applyNumberFormat="1" applyFont="1" applyFill="1" applyBorder="1" applyAlignment="1">
      <alignment horizontal="center"/>
    </xf>
    <xf numFmtId="3" fontId="0" fillId="0" borderId="0" xfId="0" applyNumberFormat="1" applyBorder="1"/>
    <xf numFmtId="3" fontId="7" fillId="0" borderId="0" xfId="1" quotePrefix="1" applyNumberFormat="1" applyFont="1" applyFill="1" applyBorder="1" applyAlignment="1">
      <alignment horizontal="left" vertical="center"/>
    </xf>
    <xf numFmtId="3" fontId="0" fillId="0" borderId="0" xfId="0" applyNumberFormat="1"/>
    <xf numFmtId="37" fontId="15" fillId="0" borderId="0" xfId="4" applyNumberFormat="1" applyFont="1" applyFill="1" applyBorder="1" applyAlignment="1" applyProtection="1">
      <alignment horizontal="center"/>
    </xf>
    <xf numFmtId="165" fontId="0" fillId="0" borderId="0" xfId="3" applyNumberFormat="1" applyFont="1" applyFill="1" applyBorder="1" applyProtection="1"/>
    <xf numFmtId="0" fontId="3" fillId="0" borderId="54" xfId="4" quotePrefix="1" applyFont="1" applyFill="1" applyBorder="1" applyAlignment="1" applyProtection="1">
      <alignment horizontal="right"/>
    </xf>
    <xf numFmtId="37" fontId="5" fillId="0" borderId="57" xfId="4" applyNumberFormat="1" applyFill="1" applyBorder="1" applyAlignment="1" applyProtection="1">
      <alignment horizontal="right"/>
    </xf>
    <xf numFmtId="41" fontId="10" fillId="0" borderId="55" xfId="4" applyNumberFormat="1" applyFont="1" applyFill="1" applyBorder="1" applyAlignment="1" applyProtection="1">
      <alignment horizontal="center" vertical="center"/>
    </xf>
    <xf numFmtId="165" fontId="5" fillId="0" borderId="57" xfId="3" applyNumberFormat="1" applyFont="1" applyFill="1" applyBorder="1" applyProtection="1"/>
    <xf numFmtId="42" fontId="5" fillId="0" borderId="55" xfId="4" applyNumberFormat="1" applyFont="1" applyFill="1" applyBorder="1" applyProtection="1"/>
    <xf numFmtId="0" fontId="14" fillId="0" borderId="0" xfId="4" applyFont="1" applyFill="1" applyBorder="1" applyAlignment="1">
      <alignment horizontal="center" vertical="center" wrapText="1"/>
    </xf>
    <xf numFmtId="41" fontId="13" fillId="0" borderId="0" xfId="4" applyNumberFormat="1" applyFont="1" applyBorder="1" applyAlignment="1" applyProtection="1">
      <alignment horizontal="center" vertical="center"/>
    </xf>
    <xf numFmtId="41" fontId="10" fillId="0" borderId="0" xfId="4" applyNumberFormat="1" applyFont="1" applyFill="1" applyBorder="1" applyProtection="1"/>
    <xf numFmtId="37" fontId="15" fillId="0" borderId="67" xfId="4" applyNumberFormat="1" applyFont="1" applyFill="1" applyBorder="1" applyAlignment="1" applyProtection="1">
      <alignment horizontal="center"/>
    </xf>
    <xf numFmtId="41" fontId="13" fillId="0" borderId="65" xfId="4" applyNumberFormat="1" applyFont="1" applyBorder="1" applyAlignment="1" applyProtection="1">
      <alignment horizontal="center" vertical="center"/>
    </xf>
    <xf numFmtId="41" fontId="10" fillId="0" borderId="65" xfId="4" applyNumberFormat="1" applyFont="1" applyFill="1" applyBorder="1" applyProtection="1"/>
    <xf numFmtId="0" fontId="13" fillId="0" borderId="1" xfId="4" applyFont="1" applyBorder="1" applyAlignment="1" applyProtection="1">
      <alignment horizontal="center" vertical="center"/>
    </xf>
    <xf numFmtId="0" fontId="24" fillId="0" borderId="1" xfId="4" applyFont="1" applyFill="1" applyBorder="1" applyAlignment="1" applyProtection="1">
      <alignment horizontal="left"/>
    </xf>
    <xf numFmtId="0" fontId="26" fillId="0" borderId="1" xfId="4" applyFont="1" applyFill="1" applyBorder="1" applyAlignment="1" applyProtection="1">
      <alignment horizontal="center"/>
    </xf>
    <xf numFmtId="0" fontId="13" fillId="0" borderId="6" xfId="4" applyFont="1" applyFill="1" applyBorder="1" applyAlignment="1" applyProtection="1">
      <alignment vertical="center"/>
    </xf>
    <xf numFmtId="0" fontId="18" fillId="0" borderId="2" xfId="4" applyFont="1" applyFill="1" applyBorder="1" applyAlignment="1" applyProtection="1">
      <alignment horizontal="center" vertical="center"/>
    </xf>
    <xf numFmtId="0" fontId="18" fillId="0" borderId="3" xfId="4" applyFont="1" applyFill="1" applyBorder="1" applyAlignment="1" applyProtection="1">
      <alignment horizontal="center" vertical="center"/>
    </xf>
    <xf numFmtId="0" fontId="11" fillId="0" borderId="1" xfId="4" applyFont="1" applyFill="1" applyBorder="1" applyAlignment="1" applyProtection="1">
      <alignment horizontal="center" wrapText="1"/>
    </xf>
    <xf numFmtId="0" fontId="13" fillId="0" borderId="1" xfId="4" applyFont="1" applyFill="1" applyBorder="1" applyProtection="1"/>
    <xf numFmtId="0" fontId="18" fillId="0" borderId="1" xfId="4" applyFont="1" applyFill="1" applyBorder="1" applyAlignment="1" applyProtection="1">
      <alignment horizontal="left"/>
    </xf>
    <xf numFmtId="0" fontId="13" fillId="0" borderId="1" xfId="4" applyFont="1" applyFill="1" applyBorder="1" applyAlignment="1" applyProtection="1">
      <alignment vertical="center"/>
    </xf>
    <xf numFmtId="165" fontId="13" fillId="2" borderId="37" xfId="3" applyNumberFormat="1" applyFont="1" applyFill="1" applyBorder="1" applyAlignment="1" applyProtection="1"/>
    <xf numFmtId="0" fontId="13" fillId="0" borderId="39" xfId="4" applyFont="1" applyBorder="1" applyAlignment="1" applyProtection="1"/>
    <xf numFmtId="0" fontId="42" fillId="0" borderId="83" xfId="4" applyFont="1" applyBorder="1" applyAlignment="1" applyProtection="1">
      <protection locked="0"/>
    </xf>
    <xf numFmtId="0" fontId="13" fillId="0" borderId="39" xfId="4" applyFont="1" applyBorder="1" applyAlignment="1" applyProtection="1">
      <alignment horizontal="left"/>
    </xf>
    <xf numFmtId="0" fontId="12" fillId="0" borderId="38" xfId="4" applyFont="1" applyBorder="1" applyAlignment="1" applyProtection="1"/>
    <xf numFmtId="166" fontId="2" fillId="0" borderId="61" xfId="3" applyNumberFormat="1" applyFont="1" applyFill="1" applyBorder="1" applyProtection="1"/>
    <xf numFmtId="165" fontId="12" fillId="0" borderId="0" xfId="3" applyNumberFormat="1" applyFont="1" applyBorder="1" applyAlignment="1" applyProtection="1">
      <alignment horizontal="center"/>
      <protection locked="0"/>
    </xf>
    <xf numFmtId="0" fontId="13" fillId="0" borderId="0" xfId="4" applyFont="1" applyProtection="1"/>
    <xf numFmtId="0" fontId="12" fillId="0" borderId="0" xfId="4" applyFont="1" applyBorder="1" applyAlignment="1" applyProtection="1">
      <alignment horizontal="center" vertical="center" wrapText="1"/>
    </xf>
    <xf numFmtId="165" fontId="12" fillId="0" borderId="5" xfId="3" applyNumberFormat="1" applyFont="1" applyBorder="1" applyAlignment="1" applyProtection="1">
      <alignment horizontal="center"/>
      <protection locked="0"/>
    </xf>
    <xf numFmtId="165" fontId="12" fillId="0" borderId="1" xfId="3" applyNumberFormat="1" applyFont="1" applyBorder="1" applyAlignment="1" applyProtection="1">
      <alignment horizontal="center"/>
      <protection locked="0"/>
    </xf>
    <xf numFmtId="0" fontId="13" fillId="0" borderId="5" xfId="4" applyFont="1" applyBorder="1" applyAlignment="1" applyProtection="1">
      <alignment horizontal="right"/>
    </xf>
    <xf numFmtId="165" fontId="13" fillId="0" borderId="1" xfId="3" applyNumberFormat="1" applyFont="1" applyBorder="1"/>
    <xf numFmtId="165" fontId="13" fillId="0" borderId="5" xfId="3" applyNumberFormat="1" applyFont="1" applyBorder="1" applyAlignment="1">
      <alignment horizontal="right"/>
    </xf>
    <xf numFmtId="165" fontId="13" fillId="0" borderId="5" xfId="3" applyNumberFormat="1" applyFont="1" applyBorder="1"/>
    <xf numFmtId="165" fontId="13" fillId="0" borderId="6" xfId="3" applyNumberFormat="1" applyFont="1" applyBorder="1"/>
    <xf numFmtId="165" fontId="13" fillId="0" borderId="2" xfId="3" applyNumberFormat="1" applyFont="1" applyBorder="1"/>
    <xf numFmtId="165" fontId="13" fillId="0" borderId="3" xfId="3" applyNumberFormat="1" applyFont="1" applyBorder="1"/>
    <xf numFmtId="0" fontId="46" fillId="3" borderId="66" xfId="5" applyFont="1" applyFill="1" applyBorder="1" applyAlignment="1">
      <alignment horizontal="center" wrapText="1"/>
    </xf>
    <xf numFmtId="0" fontId="10" fillId="0" borderId="0" xfId="7" applyAlignment="1">
      <alignment wrapText="1"/>
    </xf>
    <xf numFmtId="0" fontId="10" fillId="0" borderId="0" xfId="7" applyAlignment="1">
      <alignment horizontal="center"/>
    </xf>
    <xf numFmtId="0" fontId="10" fillId="0" borderId="0" xfId="7"/>
    <xf numFmtId="0" fontId="10" fillId="0" borderId="0" xfId="7" applyFill="1"/>
    <xf numFmtId="0" fontId="6" fillId="0" borderId="0" xfId="0" applyFont="1" applyFill="1" applyBorder="1" applyAlignment="1">
      <alignment horizontal="center"/>
    </xf>
    <xf numFmtId="0" fontId="0" fillId="0" borderId="3" xfId="0" applyBorder="1"/>
    <xf numFmtId="3" fontId="0" fillId="0" borderId="90" xfId="0" applyNumberFormat="1" applyBorder="1"/>
    <xf numFmtId="3" fontId="0" fillId="0" borderId="91" xfId="0" applyNumberFormat="1" applyBorder="1"/>
    <xf numFmtId="3" fontId="0" fillId="0" borderId="92" xfId="0" applyNumberFormat="1" applyBorder="1"/>
    <xf numFmtId="0" fontId="0" fillId="0" borderId="94" xfId="0" pivotButton="1" applyBorder="1"/>
    <xf numFmtId="0" fontId="0" fillId="0" borderId="95" xfId="0" applyBorder="1"/>
    <xf numFmtId="0" fontId="0" fillId="0" borderId="55" xfId="0" pivotButton="1" applyBorder="1"/>
    <xf numFmtId="0" fontId="0" fillId="0" borderId="95" xfId="0" pivotButton="1" applyBorder="1"/>
    <xf numFmtId="0" fontId="0" fillId="0" borderId="96" xfId="0" applyBorder="1"/>
    <xf numFmtId="0" fontId="0" fillId="0" borderId="97" xfId="0" applyBorder="1"/>
    <xf numFmtId="0" fontId="0" fillId="0" borderId="98" xfId="0" applyBorder="1"/>
    <xf numFmtId="0" fontId="0" fillId="0" borderId="90" xfId="0" applyBorder="1"/>
    <xf numFmtId="0" fontId="0" fillId="0" borderId="91" xfId="0" applyBorder="1"/>
    <xf numFmtId="0" fontId="0" fillId="0" borderId="92" xfId="0" applyBorder="1"/>
    <xf numFmtId="0" fontId="46" fillId="0" borderId="93" xfId="5" applyFont="1" applyFill="1" applyBorder="1" applyAlignment="1">
      <alignment wrapText="1"/>
    </xf>
    <xf numFmtId="168" fontId="46" fillId="0" borderId="93" xfId="5" applyNumberFormat="1" applyFont="1" applyFill="1" applyBorder="1" applyAlignment="1">
      <alignment horizontal="right" wrapText="1"/>
    </xf>
    <xf numFmtId="0" fontId="5" fillId="0" borderId="0" xfId="4" applyBorder="1" applyAlignment="1">
      <alignment horizontal="left" indent="3"/>
    </xf>
    <xf numFmtId="0" fontId="5" fillId="0" borderId="0" xfId="4" applyFont="1" applyFill="1" applyBorder="1" applyAlignment="1">
      <alignment horizontal="left" indent="1"/>
    </xf>
    <xf numFmtId="0" fontId="5" fillId="0" borderId="0" xfId="4" applyBorder="1" applyAlignment="1">
      <alignment horizontal="left" indent="1"/>
    </xf>
    <xf numFmtId="0" fontId="5" fillId="0" borderId="0" xfId="4" applyFill="1" applyBorder="1" applyAlignment="1">
      <alignment horizontal="left" indent="1"/>
    </xf>
    <xf numFmtId="0" fontId="4" fillId="0" borderId="0" xfId="4" applyFont="1" applyFill="1" applyBorder="1" applyAlignment="1">
      <alignment horizontal="left"/>
    </xf>
    <xf numFmtId="0" fontId="4" fillId="0" borderId="0" xfId="4" applyFont="1" applyBorder="1" applyAlignment="1">
      <alignment horizontal="left"/>
    </xf>
    <xf numFmtId="0" fontId="5" fillId="0" borderId="0" xfId="4" applyBorder="1" applyAlignment="1">
      <alignment horizontal="left" vertical="top" indent="1"/>
    </xf>
    <xf numFmtId="0" fontId="5" fillId="0" borderId="0" xfId="4" applyBorder="1" applyAlignment="1"/>
    <xf numFmtId="0" fontId="5" fillId="0" borderId="0" xfId="4" applyFill="1" applyBorder="1" applyAlignment="1">
      <alignment horizontal="left" wrapText="1" indent="1"/>
    </xf>
    <xf numFmtId="0" fontId="5" fillId="0" borderId="0" xfId="4" applyBorder="1" applyAlignment="1">
      <alignment wrapText="1"/>
    </xf>
    <xf numFmtId="0" fontId="5" fillId="0" borderId="0" xfId="4" applyFill="1" applyBorder="1" applyAlignment="1">
      <alignment wrapText="1"/>
    </xf>
    <xf numFmtId="0" fontId="5" fillId="0" borderId="0" xfId="4" applyFill="1" applyBorder="1" applyAlignment="1">
      <alignment horizontal="left" wrapText="1" indent="3"/>
    </xf>
    <xf numFmtId="0" fontId="5" fillId="0" borderId="0" xfId="4" applyBorder="1" applyAlignment="1">
      <alignment horizontal="left" wrapText="1" indent="2"/>
    </xf>
    <xf numFmtId="0" fontId="5" fillId="0" borderId="0" xfId="4" quotePrefix="1" applyFont="1" applyFill="1" applyBorder="1" applyAlignment="1">
      <alignment horizontal="left" indent="5"/>
    </xf>
    <xf numFmtId="0" fontId="5" fillId="0" borderId="0" xfId="4" applyFont="1" applyFill="1" applyBorder="1" applyAlignment="1">
      <alignment horizontal="left" indent="4"/>
    </xf>
    <xf numFmtId="0" fontId="5" fillId="0" borderId="0" xfId="4" applyFont="1" applyFill="1" applyBorder="1" applyAlignment="1">
      <alignment horizontal="left" wrapText="1" indent="3"/>
    </xf>
    <xf numFmtId="0" fontId="5" fillId="0" borderId="0" xfId="4" applyFont="1" applyBorder="1" applyAlignment="1">
      <alignment horizontal="left" wrapText="1" indent="3"/>
    </xf>
    <xf numFmtId="0" fontId="5" fillId="0" borderId="0" xfId="4" quotePrefix="1" applyFont="1" applyFill="1" applyBorder="1" applyAlignment="1">
      <alignment horizontal="left" wrapText="1" indent="5"/>
    </xf>
    <xf numFmtId="0" fontId="5" fillId="0" borderId="0" xfId="4" applyBorder="1" applyAlignment="1">
      <alignment horizontal="left" wrapText="1" indent="5"/>
    </xf>
    <xf numFmtId="0" fontId="5" fillId="0" borderId="0" xfId="4" applyFont="1" applyFill="1" applyBorder="1" applyAlignment="1">
      <alignment horizontal="left" indent="3"/>
    </xf>
    <xf numFmtId="0" fontId="5" fillId="0" borderId="0" xfId="4" applyFont="1" applyBorder="1" applyAlignment="1">
      <alignment horizontal="left" wrapText="1" indent="5"/>
    </xf>
    <xf numFmtId="0" fontId="4" fillId="0" borderId="0" xfId="4" applyFont="1" applyBorder="1" applyAlignment="1">
      <alignment horizontal="left" wrapText="1"/>
    </xf>
    <xf numFmtId="0" fontId="5" fillId="0" borderId="0" xfId="4" applyBorder="1" applyAlignment="1">
      <alignment horizontal="left" wrapText="1" indent="1"/>
    </xf>
    <xf numFmtId="0" fontId="4" fillId="0" borderId="0" xfId="4" quotePrefix="1" applyFont="1" applyFill="1" applyBorder="1" applyAlignment="1">
      <alignment horizontal="left"/>
    </xf>
    <xf numFmtId="0" fontId="16" fillId="0" borderId="0" xfId="4" applyFont="1" applyBorder="1" applyAlignment="1"/>
    <xf numFmtId="0" fontId="3" fillId="0" borderId="0" xfId="4" applyFont="1" applyFill="1" applyBorder="1" applyAlignment="1">
      <alignment horizontal="left" vertical="top" wrapText="1" indent="1"/>
    </xf>
    <xf numFmtId="0" fontId="17" fillId="0" borderId="0" xfId="4" applyFont="1" applyBorder="1" applyAlignment="1"/>
    <xf numFmtId="0" fontId="4" fillId="0" borderId="0" xfId="4" applyFont="1" applyFill="1" applyBorder="1" applyAlignment="1">
      <alignment horizontal="left" wrapText="1"/>
    </xf>
    <xf numFmtId="0" fontId="3" fillId="0" borderId="0" xfId="4" applyFont="1" applyFill="1" applyBorder="1" applyAlignment="1">
      <alignment wrapText="1"/>
    </xf>
    <xf numFmtId="0" fontId="11" fillId="0" borderId="0" xfId="4" applyFont="1" applyAlignment="1" applyProtection="1">
      <alignment horizontal="left" vertical="top" wrapText="1"/>
    </xf>
    <xf numFmtId="0" fontId="12" fillId="0" borderId="0" xfId="4" applyFont="1" applyAlignment="1" applyProtection="1">
      <alignment horizontal="center" vertical="top" wrapText="1"/>
    </xf>
    <xf numFmtId="0" fontId="13" fillId="0" borderId="0" xfId="4" applyFont="1" applyAlignment="1" applyProtection="1">
      <alignment horizontal="right" vertical="top" wrapText="1"/>
    </xf>
    <xf numFmtId="0" fontId="1" fillId="0" borderId="13" xfId="4" applyNumberFormat="1" applyFont="1" applyBorder="1" applyAlignment="1" applyProtection="1">
      <alignment horizontal="left" vertical="top" wrapText="1"/>
    </xf>
    <xf numFmtId="0" fontId="14" fillId="0" borderId="0" xfId="4" quotePrefix="1" applyFont="1" applyFill="1" applyBorder="1" applyAlignment="1">
      <alignment horizontal="center" vertical="center"/>
    </xf>
    <xf numFmtId="165" fontId="13" fillId="0" borderId="73" xfId="3" applyNumberFormat="1" applyFont="1" applyBorder="1" applyAlignment="1" applyProtection="1">
      <alignment horizontal="left"/>
      <protection locked="0"/>
    </xf>
    <xf numFmtId="165" fontId="13" fillId="0" borderId="74" xfId="3" applyNumberFormat="1" applyFont="1" applyBorder="1" applyAlignment="1" applyProtection="1">
      <alignment horizontal="left"/>
      <protection locked="0"/>
    </xf>
    <xf numFmtId="165" fontId="13" fillId="0" borderId="75" xfId="3" applyNumberFormat="1" applyFont="1" applyBorder="1" applyAlignment="1" applyProtection="1">
      <alignment horizontal="left"/>
      <protection locked="0"/>
    </xf>
    <xf numFmtId="0" fontId="12" fillId="0" borderId="0" xfId="4" applyFont="1" applyBorder="1" applyAlignment="1" applyProtection="1">
      <alignment horizontal="center" vertical="center" wrapText="1"/>
    </xf>
    <xf numFmtId="0" fontId="12" fillId="0" borderId="4" xfId="4" applyFont="1" applyBorder="1" applyAlignment="1" applyProtection="1">
      <alignment horizontal="center" vertical="center" wrapText="1"/>
    </xf>
    <xf numFmtId="0" fontId="12" fillId="0" borderId="7" xfId="4" applyFont="1" applyBorder="1" applyAlignment="1" applyProtection="1">
      <alignment horizontal="center" vertical="center" wrapText="1"/>
    </xf>
    <xf numFmtId="0" fontId="12" fillId="0" borderId="8" xfId="4" applyFont="1" applyBorder="1" applyAlignment="1" applyProtection="1">
      <alignment horizontal="center" vertical="center" wrapText="1"/>
    </xf>
    <xf numFmtId="0" fontId="12" fillId="0" borderId="63" xfId="4" applyFont="1" applyFill="1" applyBorder="1" applyAlignment="1">
      <alignment horizontal="center" vertical="center" wrapText="1"/>
    </xf>
    <xf numFmtId="0" fontId="12" fillId="0" borderId="68" xfId="4" applyFont="1" applyBorder="1" applyAlignment="1">
      <alignment horizontal="center" vertical="center"/>
    </xf>
    <xf numFmtId="0" fontId="12" fillId="0" borderId="69" xfId="4" applyFont="1" applyBorder="1" applyAlignment="1">
      <alignment horizontal="center" vertical="center"/>
    </xf>
    <xf numFmtId="0" fontId="13" fillId="0" borderId="0" xfId="4" applyFont="1" applyBorder="1" applyAlignment="1">
      <alignment horizontal="center"/>
    </xf>
    <xf numFmtId="0" fontId="13" fillId="0" borderId="0" xfId="4" applyFont="1" applyFill="1" applyBorder="1" applyAlignment="1">
      <alignment horizontal="center"/>
    </xf>
    <xf numFmtId="0" fontId="19" fillId="0" borderId="0" xfId="4" applyFont="1" applyBorder="1" applyAlignment="1">
      <alignment horizontal="left" wrapText="1"/>
    </xf>
    <xf numFmtId="0" fontId="12" fillId="0" borderId="70" xfId="4" applyFont="1" applyBorder="1" applyAlignment="1">
      <alignment horizontal="center"/>
    </xf>
    <xf numFmtId="0" fontId="12" fillId="0" borderId="71" xfId="4" applyFont="1" applyBorder="1" applyAlignment="1">
      <alignment horizontal="center"/>
    </xf>
    <xf numFmtId="0" fontId="12" fillId="0" borderId="72" xfId="4" applyFont="1" applyBorder="1" applyAlignment="1">
      <alignment horizontal="center"/>
    </xf>
    <xf numFmtId="0" fontId="18" fillId="0" borderId="0" xfId="4" applyFont="1" applyBorder="1" applyAlignment="1">
      <alignment horizontal="center"/>
    </xf>
    <xf numFmtId="0" fontId="12" fillId="0" borderId="0" xfId="4" applyFont="1" applyBorder="1" applyAlignment="1">
      <alignment horizontal="center"/>
    </xf>
    <xf numFmtId="0" fontId="12" fillId="0" borderId="0" xfId="4" applyFont="1" applyFill="1" applyBorder="1" applyAlignment="1">
      <alignment horizontal="right"/>
    </xf>
    <xf numFmtId="0" fontId="12" fillId="0" borderId="10" xfId="4" applyFont="1" applyBorder="1" applyAlignment="1" applyProtection="1">
      <alignment horizontal="left" indent="1"/>
      <protection locked="0"/>
    </xf>
    <xf numFmtId="0" fontId="12" fillId="0" borderId="13" xfId="4" applyFont="1" applyBorder="1" applyAlignment="1" applyProtection="1">
      <alignment horizontal="left" indent="1"/>
      <protection locked="0"/>
    </xf>
    <xf numFmtId="0" fontId="12" fillId="0" borderId="37" xfId="4" applyFont="1" applyBorder="1" applyAlignment="1" applyProtection="1">
      <alignment horizontal="left" indent="1"/>
      <protection locked="0"/>
    </xf>
    <xf numFmtId="0" fontId="8" fillId="0" borderId="4" xfId="4" applyFont="1" applyBorder="1" applyAlignment="1">
      <alignment horizontal="center"/>
    </xf>
    <xf numFmtId="0" fontId="8" fillId="0" borderId="7" xfId="4" applyFont="1" applyBorder="1" applyAlignment="1">
      <alignment horizontal="center"/>
    </xf>
    <xf numFmtId="0" fontId="8" fillId="0" borderId="8" xfId="4" applyFont="1" applyBorder="1" applyAlignment="1">
      <alignment horizontal="center"/>
    </xf>
    <xf numFmtId="0" fontId="48" fillId="0" borderId="0" xfId="8" applyFill="1" applyBorder="1" applyAlignment="1">
      <alignment horizontal="center" vertical="center" wrapText="1"/>
    </xf>
    <xf numFmtId="0" fontId="48" fillId="0" borderId="0" xfId="8" applyFill="1" applyBorder="1" applyAlignment="1">
      <alignment horizontal="center" vertical="center"/>
    </xf>
    <xf numFmtId="0" fontId="5" fillId="0" borderId="35" xfId="0" applyFont="1" applyFill="1" applyBorder="1" applyAlignment="1">
      <alignment horizontal="left" vertical="center" wrapText="1"/>
    </xf>
    <xf numFmtId="0" fontId="27" fillId="0" borderId="54" xfId="4" applyFont="1" applyFill="1" applyBorder="1" applyAlignment="1" applyProtection="1">
      <alignment horizontal="center"/>
    </xf>
    <xf numFmtId="0" fontId="27" fillId="0" borderId="57" xfId="4" applyFont="1" applyFill="1" applyBorder="1" applyAlignment="1" applyProtection="1">
      <alignment horizontal="center"/>
    </xf>
    <xf numFmtId="0" fontId="27" fillId="0" borderId="58" xfId="4" applyFont="1" applyFill="1" applyBorder="1" applyAlignment="1" applyProtection="1">
      <alignment horizontal="center"/>
    </xf>
    <xf numFmtId="0" fontId="12" fillId="0" borderId="4" xfId="4" applyFont="1" applyFill="1" applyBorder="1" applyAlignment="1" applyProtection="1"/>
    <xf numFmtId="0" fontId="12" fillId="0" borderId="7" xfId="4" applyFont="1" applyFill="1" applyBorder="1" applyAlignment="1" applyProtection="1"/>
    <xf numFmtId="0" fontId="12" fillId="0" borderId="8" xfId="4" applyFont="1" applyFill="1" applyBorder="1" applyAlignment="1" applyProtection="1"/>
    <xf numFmtId="0" fontId="14" fillId="0" borderId="76" xfId="4" applyFont="1" applyFill="1" applyBorder="1" applyAlignment="1">
      <alignment horizontal="center" vertical="center" wrapText="1"/>
    </xf>
    <xf numFmtId="0" fontId="14" fillId="0" borderId="77" xfId="4" applyFont="1" applyFill="1" applyBorder="1" applyAlignment="1">
      <alignment horizontal="center" vertical="center" wrapText="1"/>
    </xf>
    <xf numFmtId="0" fontId="14" fillId="0" borderId="78" xfId="4" applyFont="1" applyFill="1" applyBorder="1" applyAlignment="1">
      <alignment horizontal="center" vertical="center" wrapText="1"/>
    </xf>
    <xf numFmtId="0" fontId="14" fillId="0" borderId="79" xfId="4" applyFont="1" applyFill="1" applyBorder="1" applyAlignment="1">
      <alignment horizontal="center" vertical="center" wrapText="1"/>
    </xf>
    <xf numFmtId="0" fontId="11" fillId="0" borderId="4" xfId="4" applyFont="1" applyFill="1" applyBorder="1" applyAlignment="1" applyProtection="1">
      <alignment horizontal="center" wrapText="1"/>
    </xf>
    <xf numFmtId="0" fontId="11" fillId="0" borderId="7" xfId="4" applyFont="1" applyFill="1" applyBorder="1" applyAlignment="1" applyProtection="1">
      <alignment horizontal="center" wrapText="1"/>
    </xf>
    <xf numFmtId="0" fontId="11" fillId="0" borderId="8" xfId="4" applyFont="1" applyFill="1" applyBorder="1" applyAlignment="1" applyProtection="1">
      <alignment horizontal="center" wrapText="1"/>
    </xf>
    <xf numFmtId="0" fontId="18" fillId="0" borderId="5" xfId="4" applyFont="1" applyFill="1" applyBorder="1" applyAlignment="1" applyProtection="1">
      <alignment horizontal="center"/>
    </xf>
    <xf numFmtId="0" fontId="18" fillId="0" borderId="0" xfId="4" applyFont="1" applyFill="1" applyBorder="1" applyAlignment="1" applyProtection="1">
      <alignment horizontal="center"/>
    </xf>
    <xf numFmtId="0" fontId="18" fillId="0" borderId="1" xfId="4" applyFont="1" applyFill="1" applyBorder="1" applyAlignment="1" applyProtection="1">
      <alignment horizontal="center"/>
    </xf>
    <xf numFmtId="167" fontId="43" fillId="0" borderId="80" xfId="6" applyNumberFormat="1" applyFont="1" applyFill="1" applyBorder="1" applyAlignment="1" applyProtection="1">
      <alignment horizontal="center" vertical="center" wrapText="1"/>
    </xf>
    <xf numFmtId="167" fontId="43" fillId="0" borderId="81" xfId="6" applyNumberFormat="1" applyFont="1" applyFill="1" applyBorder="1" applyAlignment="1" applyProtection="1">
      <alignment horizontal="center" vertical="center" wrapText="1"/>
    </xf>
    <xf numFmtId="167" fontId="43" fillId="0" borderId="82" xfId="6" applyNumberFormat="1" applyFont="1" applyFill="1" applyBorder="1" applyAlignment="1" applyProtection="1">
      <alignment horizontal="center" vertical="center" wrapText="1"/>
    </xf>
    <xf numFmtId="167" fontId="44" fillId="0" borderId="84" xfId="6" applyNumberFormat="1" applyFont="1" applyFill="1" applyBorder="1" applyAlignment="1" applyProtection="1">
      <alignment horizontal="center" vertical="center" wrapText="1"/>
    </xf>
    <xf numFmtId="167" fontId="44" fillId="0" borderId="85" xfId="6" applyNumberFormat="1" applyFont="1" applyFill="1" applyBorder="1" applyAlignment="1" applyProtection="1">
      <alignment horizontal="center" vertical="center" wrapText="1"/>
    </xf>
    <xf numFmtId="167" fontId="44" fillId="0" borderId="86" xfId="6" applyNumberFormat="1" applyFont="1" applyFill="1" applyBorder="1" applyAlignment="1" applyProtection="1">
      <alignment horizontal="center" vertical="center" wrapText="1"/>
    </xf>
    <xf numFmtId="167" fontId="44" fillId="0" borderId="87" xfId="6" applyNumberFormat="1" applyFont="1" applyFill="1" applyBorder="1" applyAlignment="1" applyProtection="1">
      <alignment horizontal="center" vertical="center" wrapText="1"/>
    </xf>
    <xf numFmtId="167" fontId="44" fillId="0" borderId="88" xfId="6" applyNumberFormat="1" applyFont="1" applyFill="1" applyBorder="1" applyAlignment="1" applyProtection="1">
      <alignment horizontal="center" vertical="center" wrapText="1"/>
    </xf>
    <xf numFmtId="167" fontId="44" fillId="0" borderId="89" xfId="6" applyNumberFormat="1" applyFont="1" applyFill="1" applyBorder="1" applyAlignment="1" applyProtection="1">
      <alignment horizontal="center" vertical="center" wrapText="1"/>
    </xf>
    <xf numFmtId="0" fontId="24" fillId="0" borderId="5" xfId="4" applyFont="1" applyFill="1" applyBorder="1" applyAlignment="1" applyProtection="1">
      <alignment horizontal="center"/>
    </xf>
    <xf numFmtId="0" fontId="24" fillId="0" borderId="0" xfId="4" applyFont="1" applyFill="1" applyBorder="1" applyAlignment="1" applyProtection="1">
      <alignment horizontal="center"/>
    </xf>
    <xf numFmtId="0" fontId="24" fillId="0" borderId="1" xfId="4" applyFont="1" applyFill="1" applyBorder="1" applyAlignment="1" applyProtection="1">
      <alignment horizontal="center"/>
    </xf>
    <xf numFmtId="0" fontId="13" fillId="0" borderId="54" xfId="4" applyFont="1" applyFill="1" applyBorder="1" applyAlignment="1" applyProtection="1">
      <alignment wrapText="1"/>
    </xf>
    <xf numFmtId="0" fontId="13" fillId="0" borderId="57" xfId="4" applyFont="1" applyFill="1" applyBorder="1" applyAlignment="1" applyProtection="1">
      <alignment wrapText="1"/>
    </xf>
    <xf numFmtId="0" fontId="13" fillId="0" borderId="58" xfId="4" applyFont="1" applyFill="1" applyBorder="1" applyAlignment="1" applyProtection="1">
      <alignment wrapText="1"/>
    </xf>
    <xf numFmtId="165" fontId="12" fillId="0" borderId="0" xfId="3" applyNumberFormat="1" applyFont="1" applyAlignment="1" applyProtection="1">
      <alignment horizontal="center"/>
    </xf>
    <xf numFmtId="165" fontId="12" fillId="0" borderId="0" xfId="3" applyNumberFormat="1" applyFont="1" applyBorder="1" applyAlignment="1" applyProtection="1">
      <alignment horizontal="center"/>
      <protection locked="0"/>
    </xf>
    <xf numFmtId="0" fontId="18" fillId="0" borderId="0" xfId="4" applyFont="1" applyBorder="1" applyAlignment="1" applyProtection="1">
      <alignment horizontal="center" vertical="center" wrapText="1"/>
    </xf>
    <xf numFmtId="0" fontId="13" fillId="0" borderId="0" xfId="4" applyFont="1" applyProtection="1"/>
    <xf numFmtId="0" fontId="13" fillId="0" borderId="0" xfId="4" applyFont="1" applyAlignment="1" applyProtection="1"/>
    <xf numFmtId="0" fontId="38" fillId="0" borderId="0" xfId="4" applyFont="1" applyAlignment="1" applyProtection="1">
      <alignment horizontal="center" wrapText="1"/>
    </xf>
    <xf numFmtId="49" fontId="45" fillId="0" borderId="0" xfId="4" applyNumberFormat="1" applyFont="1" applyAlignment="1" applyProtection="1">
      <alignment horizontal="center" vertical="center"/>
    </xf>
  </cellXfs>
  <cellStyles count="9">
    <cellStyle name="Comma" xfId="1" builtinId="3"/>
    <cellStyle name="Comma 2" xfId="2" xr:uid="{00000000-0005-0000-0000-000001000000}"/>
    <cellStyle name="Currency 2" xfId="3" xr:uid="{00000000-0005-0000-0000-000002000000}"/>
    <cellStyle name="Hyperlink" xfId="8" builtinId="8"/>
    <cellStyle name="Normal" xfId="0" builtinId="0"/>
    <cellStyle name="Normal 2" xfId="4" xr:uid="{00000000-0005-0000-0000-000005000000}"/>
    <cellStyle name="Normal 3" xfId="7" xr:uid="{00000000-0005-0000-0000-000006000000}"/>
    <cellStyle name="Normal_Sheet1" xfId="5" xr:uid="{00000000-0005-0000-0000-000007000000}"/>
    <cellStyle name="Percent 2" xfId="6" xr:uid="{00000000-0005-0000-0000-000008000000}"/>
  </cellStyles>
  <dxfs count="16">
    <dxf>
      <font>
        <condense val="0"/>
        <extend val="0"/>
        <color indexed="10"/>
      </font>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left style="medium">
          <color indexed="64"/>
        </left>
        <right style="medium">
          <color indexed="64"/>
        </right>
        <top style="medium">
          <color indexed="64"/>
        </top>
        <bottom style="medium">
          <color indexed="64"/>
        </bottom>
      </border>
    </dxf>
    <dxf>
      <numFmt numFmtId="3" formatCode="#,##0"/>
    </dxf>
    <dxf>
      <border>
        <left style="medium">
          <color indexed="64"/>
        </left>
        <right style="medium">
          <color indexed="64"/>
        </right>
        <top style="medium">
          <color indexed="64"/>
        </top>
      </border>
    </dxf>
    <dxf>
      <border>
        <bottom style="medium">
          <color indexed="64"/>
        </bottom>
      </border>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pivotCacheDefinition" Target="pivotCache/pivotCacheDefinition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ctrlProps/ctrlProp1.xml><?xml version="1.0" encoding="utf-8"?>
<formControlPr xmlns="http://schemas.microsoft.com/office/spreadsheetml/2009/9/main" objectType="Button" lockText="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18</xdr:col>
          <xdr:colOff>390525</xdr:colOff>
          <xdr:row>0</xdr:row>
          <xdr:rowOff>228600</xdr:rowOff>
        </xdr:from>
        <xdr:to>
          <xdr:col>21</xdr:col>
          <xdr:colOff>466725</xdr:colOff>
          <xdr:row>2</xdr:row>
          <xdr:rowOff>66675</xdr:rowOff>
        </xdr:to>
        <xdr:sp macro="" textlink="">
          <xdr:nvSpPr>
            <xdr:cNvPr id="1025" name="Button 1" hidden="1">
              <a:extLst>
                <a:ext uri="{63B3BB69-23CF-44E3-9099-C40C66FF867C}">
                  <a14:compatExt spid="_x0000_s1025"/>
                </a:ext>
                <a:ext uri="{FF2B5EF4-FFF2-40B4-BE49-F238E27FC236}">
                  <a16:creationId xmlns:a16="http://schemas.microsoft.com/office/drawing/2014/main" id="{00000000-0008-0000-0000-000001040000}"/>
                </a:ext>
              </a:extLst>
            </xdr:cNvPr>
            <xdr:cNvSpPr/>
          </xdr:nvSpPr>
          <xdr:spPr bwMode="auto">
            <a:xfrm>
              <a:off x="0" y="0"/>
              <a:ext cx="0" cy="0"/>
            </a:xfrm>
            <a:prstGeom prst="rect">
              <a:avLst/>
            </a:prstGeom>
            <a:noFill/>
            <a:ln w="9525">
              <a:miter lim="800000"/>
              <a:headEnd/>
              <a:tailEnd/>
            </a:ln>
          </xdr:spPr>
          <xdr:txBody>
            <a:bodyPr vertOverflow="clip" wrap="square" lIns="36576" tIns="27432" rIns="36576" bIns="27432" anchor="ctr" upright="1"/>
            <a:lstStyle/>
            <a:p>
              <a:pPr algn="ctr" rtl="0">
                <a:defRPr sz="1000"/>
              </a:pPr>
              <a:r>
                <a:rPr lang="en-US" sz="1400" b="1" i="0" u="none" strike="noStrike" baseline="0">
                  <a:solidFill>
                    <a:srgbClr val="000000"/>
                  </a:solidFill>
                  <a:latin typeface="Arial"/>
                  <a:cs typeface="Arial"/>
                </a:rPr>
                <a:t>Print All Tabs</a:t>
              </a:r>
            </a:p>
          </xdr:txBody>
        </xdr:sp>
        <xdr:clientData fPrintsWithSheet="0"/>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0</xdr:col>
      <xdr:colOff>309880</xdr:colOff>
      <xdr:row>1</xdr:row>
      <xdr:rowOff>30480</xdr:rowOff>
    </xdr:from>
    <xdr:to>
      <xdr:col>5</xdr:col>
      <xdr:colOff>1402080</xdr:colOff>
      <xdr:row>2</xdr:row>
      <xdr:rowOff>10160</xdr:rowOff>
    </xdr:to>
    <xdr:sp macro="" textlink="">
      <xdr:nvSpPr>
        <xdr:cNvPr id="2" name="TextBox 1">
          <a:extLst>
            <a:ext uri="{FF2B5EF4-FFF2-40B4-BE49-F238E27FC236}">
              <a16:creationId xmlns:a16="http://schemas.microsoft.com/office/drawing/2014/main" id="{00000000-0008-0000-0900-000002000000}"/>
            </a:ext>
          </a:extLst>
        </xdr:cNvPr>
        <xdr:cNvSpPr txBox="1"/>
      </xdr:nvSpPr>
      <xdr:spPr>
        <a:xfrm>
          <a:off x="309880" y="406400"/>
          <a:ext cx="11109960" cy="7721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rtl="0"/>
          <a:r>
            <a:rPr lang="en-US" sz="1000" baseline="0">
              <a:solidFill>
                <a:schemeClr val="dk1"/>
              </a:solidFill>
              <a:latin typeface="Arial" pitchFamily="34" charset="0"/>
              <a:ea typeface="+mn-ea"/>
              <a:cs typeface="Arial" pitchFamily="34" charset="0"/>
            </a:rPr>
            <a:t>List all funds and in-kind services that you are including as Match.  Match resources must be used to fund the Main Street Affordable Housing Project, not the rest of the Main Street rejuvenation effort.  The amounts stated on this list should be consistent with the amounts listed on the Sources &amp; Uses portions of this form.  Each Match resource must be backed up by a letter demonstrating firm commitment to development of the Main Street Affordable Housing Project.  Match must exceed 5% of the requested grant amount or the application will not be rated or ranked and will not be eligible for award. </a:t>
          </a:r>
        </a:p>
        <a:p>
          <a:pPr rtl="0"/>
          <a:endParaRPr lang="en-US" sz="1100" baseline="0">
            <a:solidFill>
              <a:schemeClr val="dk1"/>
            </a:solidFill>
            <a:latin typeface="+mn-lt"/>
            <a:ea typeface="+mn-ea"/>
            <a:cs typeface="+mn-cs"/>
          </a:endParaRPr>
        </a:p>
        <a:p>
          <a:endParaRPr lang="en-US" sz="1100"/>
        </a:p>
      </xdr:txBody>
    </xdr:sp>
    <xdr:clientData/>
  </xdr:twoCellAnchor>
</xdr:wsDr>
</file>

<file path=xl/drawings/drawing3.xml><?xml version="1.0" encoding="utf-8"?>
<xdr:wsDr xmlns:xdr="http://schemas.openxmlformats.org/drawingml/2006/spreadsheetDrawing" xmlns:a="http://schemas.openxmlformats.org/drawingml/2006/main">
  <xdr:oneCellAnchor>
    <xdr:from>
      <xdr:col>0</xdr:col>
      <xdr:colOff>276225</xdr:colOff>
      <xdr:row>1</xdr:row>
      <xdr:rowOff>38098</xdr:rowOff>
    </xdr:from>
    <xdr:ext cx="7640949" cy="264560"/>
    <xdr:sp macro="" textlink="">
      <xdr:nvSpPr>
        <xdr:cNvPr id="2" name="TextBox 1">
          <a:extLst>
            <a:ext uri="{FF2B5EF4-FFF2-40B4-BE49-F238E27FC236}">
              <a16:creationId xmlns:a16="http://schemas.microsoft.com/office/drawing/2014/main" id="{00000000-0008-0000-0A00-000002000000}"/>
            </a:ext>
          </a:extLst>
        </xdr:cNvPr>
        <xdr:cNvSpPr txBox="1"/>
      </xdr:nvSpPr>
      <xdr:spPr>
        <a:xfrm>
          <a:off x="276225" y="38098"/>
          <a:ext cx="7648575"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endParaRPr lang="en-US"/>
        </a:p>
      </xdr:txBody>
    </xdr:sp>
    <xdr:clientData/>
  </xdr:oneCellAnchor>
  <xdr:twoCellAnchor>
    <xdr:from>
      <xdr:col>0</xdr:col>
      <xdr:colOff>297180</xdr:colOff>
      <xdr:row>1</xdr:row>
      <xdr:rowOff>38100</xdr:rowOff>
    </xdr:from>
    <xdr:to>
      <xdr:col>6</xdr:col>
      <xdr:colOff>0</xdr:colOff>
      <xdr:row>1</xdr:row>
      <xdr:rowOff>975360</xdr:rowOff>
    </xdr:to>
    <xdr:sp macro="" textlink="">
      <xdr:nvSpPr>
        <xdr:cNvPr id="3" name="TextBox 2">
          <a:extLst>
            <a:ext uri="{FF2B5EF4-FFF2-40B4-BE49-F238E27FC236}">
              <a16:creationId xmlns:a16="http://schemas.microsoft.com/office/drawing/2014/main" id="{00000000-0008-0000-0A00-000003000000}"/>
            </a:ext>
          </a:extLst>
        </xdr:cNvPr>
        <xdr:cNvSpPr txBox="1"/>
      </xdr:nvSpPr>
      <xdr:spPr>
        <a:xfrm>
          <a:off x="297180" y="38100"/>
          <a:ext cx="10248900" cy="9372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US" sz="1000">
              <a:latin typeface="Arial" pitchFamily="34" charset="0"/>
              <a:cs typeface="Arial" pitchFamily="34" charset="0"/>
            </a:rPr>
            <a:t>List all cash and in-kind services that  are included</a:t>
          </a:r>
          <a:r>
            <a:rPr lang="en-US" sz="1000" baseline="0">
              <a:latin typeface="Arial" pitchFamily="34" charset="0"/>
              <a:cs typeface="Arial" pitchFamily="34" charset="0"/>
            </a:rPr>
            <a:t> as Leverage for the Main Street Area.  Do not include Match resources that are listed on the previous page.  The amounts must be consistent with the amount of Leverage funds in the Permanent Sources and Uses that is a part of this form.  The amount of Leverage will be rated in accordance with this NOFA and must be accompanied by a letter that demonstrates firm commitment of the resource, in accordance with this NOFA.</a:t>
          </a:r>
          <a:endParaRPr lang="en-US" sz="1000">
            <a:latin typeface="Arial" pitchFamily="34" charset="0"/>
            <a:cs typeface="Arial" pitchFamily="34" charset="0"/>
          </a:endParaRPr>
        </a:p>
      </xdr:txBody>
    </xdr:sp>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Lawrence Gnessin" refreshedDate="42790.737112615738" createdVersion="6" refreshedVersion="6" minRefreshableVersion="3" recordCount="1665" xr:uid="{00000000-000A-0000-FFFF-FFFF00000000}">
  <cacheSource type="worksheet">
    <worksheetSource ref="A1:U1800" sheet="Pivot Table 1"/>
  </cacheSource>
  <cacheFields count="21">
    <cacheField name="Region Order" numFmtId="0">
      <sharedItems containsBlank="1"/>
    </cacheField>
    <cacheField name="RegionLabel" numFmtId="0">
      <sharedItems containsBlank="1"/>
    </cacheField>
    <cacheField name="StateName" numFmtId="0">
      <sharedItems containsBlank="1" count="55">
        <s v="CONNECTICUT"/>
        <s v="MAINE"/>
        <s v="MASSACHUSETTS"/>
        <s v="NEW HAMPSHIRE"/>
        <s v="RHODE ISLAND"/>
        <s v="VERMONT"/>
        <s v="ALASKA"/>
        <s v="IDAHO"/>
        <s v="OREGON"/>
        <s v="WASHINGTON"/>
        <s v="GUAM"/>
        <s v="NEW JERSEY"/>
        <s v="NEW YORK"/>
        <s v="PUERTO RICO"/>
        <s v="VIRGIN ISLANDS"/>
        <s v="DELAWARE"/>
        <s v="DISTRICT OF COLUMBIA"/>
        <s v="MARYLAND"/>
        <s v="PENNSYLVANIA"/>
        <s v="VIRGINIA"/>
        <s v="WEST VIRGINIA"/>
        <s v="ALABAMA"/>
        <s v="FLORIDA"/>
        <s v="GEORGIA"/>
        <s v="KENTUCKY"/>
        <s v="MISSISSIPPI"/>
        <s v="NORTH CAROLINA"/>
        <s v="SOUTH CAROLINA"/>
        <s v="TENNESSEE"/>
        <s v="ILLINOIS"/>
        <s v="INDIANA"/>
        <s v="MICHIGAN"/>
        <s v="MINNESOTA"/>
        <s v="OHIO"/>
        <s v="WISCONSIN"/>
        <s v="ARKANSAS"/>
        <s v="LOUISIANA"/>
        <s v="NEW MEXICO"/>
        <s v="OKLAHOMA"/>
        <s v="TEXAS"/>
        <s v="IOWA"/>
        <s v="KANSAS"/>
        <s v="MISSOURI"/>
        <s v="NEBRASKA"/>
        <s v="COLORADO"/>
        <s v="MONTANA"/>
        <s v="NORTH DAKOTA"/>
        <s v="SOUTH DAKOTA"/>
        <s v="UTAH"/>
        <s v="WYOMING"/>
        <s v="ARIZONA"/>
        <s v="CALIFORNIA"/>
        <s v="HAWAII"/>
        <s v="NEVADA"/>
        <m/>
      </sharedItems>
    </cacheField>
    <cacheField name="StateAbbrev" numFmtId="0">
      <sharedItems containsBlank="1"/>
    </cacheField>
    <cacheField name="City" numFmtId="0">
      <sharedItems containsBlank="1" count="389">
        <s v="BRIDGEPORT"/>
        <s v="HARTFORD"/>
        <s v="MERIDEN"/>
        <s v="NEW BRITAIN"/>
        <s v="NEW HAVEN"/>
        <s v="NEW LONDON"/>
        <s v="STAMFORD"/>
        <s v="WATERBURY"/>
        <s v="AUGUSTA"/>
        <s v="BANGOR"/>
        <s v="LEWISTON"/>
        <s v="PORTLAND"/>
        <s v="WATERVILLE"/>
        <s v="BOSTON"/>
        <s v="LAWRENCE"/>
        <s v="LOWELL"/>
        <s v="NEW BEDFORD"/>
        <s v="PITTSFIELD"/>
        <s v="SPRINGFIELD"/>
        <s v="WORCESTER"/>
        <s v="CONCORD"/>
        <s v="KEENE"/>
        <s v="LITTLETON"/>
        <s v="MANCHESTER"/>
        <s v="NASHUA"/>
        <s v="PORTSMOUTH"/>
        <s v="NEWPORT"/>
        <s v="PROVIDENCE"/>
        <s v="BRATTLEBORO"/>
        <s v="BURLINGTON"/>
        <s v="MONTPELIER"/>
        <s v="RUTLAND"/>
        <s v="ANCHORAGE"/>
        <s v="FAIRBANKS"/>
        <s v="JUNEAU"/>
        <s v="KETCHIKAN"/>
        <s v="BOISE"/>
        <s v="COEUR D'ALENE"/>
        <s v="IDAHO FALLS"/>
        <s v="POCATELLO"/>
        <s v="TWIN FALLS"/>
        <s v="BEND"/>
        <s v="EUGENE"/>
        <s v="KLAMATH FALLS"/>
        <s v="MEDFORD"/>
        <s v="PENDLETON"/>
        <s v="SALEM"/>
        <s v="EVERETT"/>
        <s v="OLYMPIA"/>
        <s v="SEATTLE"/>
        <s v="SPOKANE"/>
        <s v="TACOMA"/>
        <s v="VANCOUVER"/>
        <s v="WENATCHEE"/>
        <s v="YAKIMA"/>
        <s v="GUAM"/>
        <s v="ATLANTIC CITY"/>
        <s v="CAMDEN"/>
        <s v="ELIZABETH"/>
        <s v="HACKENSACK"/>
        <s v="JERSEY CITY"/>
        <s v="NEW BRUNSWICK"/>
        <s v="NEWARK"/>
        <s v="PATERSON"/>
        <s v="TRENTON"/>
        <s v="VINELAND"/>
        <s v="ALBANY"/>
        <s v="BINGHAMTON"/>
        <s v="BRONX"/>
        <s v="BROOKLYN"/>
        <s v="BUFFALO"/>
        <s v="ELMIRA"/>
        <s v="JAMESTOWN"/>
        <s v="KINGSTON"/>
        <s v="NEW YORK"/>
        <s v="NIAGARA FALLS"/>
        <s v="PLATTSBURGH"/>
        <s v="POUGHKEEPSIE"/>
        <s v="QUEENS"/>
        <s v="ROCHESTER"/>
        <s v="SCHENECTADY"/>
        <s v="STATEN ISLAND"/>
        <s v="SYRACUSE"/>
        <s v="UTICA"/>
        <s v="WATERTOWN"/>
        <s v="YONKERS"/>
        <s v="SAN JUAN"/>
        <s v="ST. CROIX"/>
        <s v="ST. JOHN"/>
        <s v="ST. THOMAS"/>
        <s v="DOVER"/>
        <s v="WILMINGTON"/>
        <s v="WASHINGTON"/>
        <s v="BALTIMORE"/>
        <s v="CUMBERLAND"/>
        <s v="HAGERSTOWN"/>
        <s v="SILVER SPRING"/>
        <s v="ALLENTOWN"/>
        <s v="ALTOONA"/>
        <s v="ERIE"/>
        <s v="HARRISBURG"/>
        <s v="JOHNSTOWN"/>
        <s v="LANCASTER"/>
        <s v="NORRISTOWN"/>
        <s v="PHILADELPHIA"/>
        <s v="PITTSBURGH"/>
        <s v="READING"/>
        <s v="SCRANTON"/>
        <s v="STATE COLLEGE"/>
        <s v="WILKES-BARRE"/>
        <s v="WILLIAMSPORT"/>
        <s v="YORK"/>
        <s v="ALEXANDRIA"/>
        <s v="ARLINGTON"/>
        <s v="CHARLOTTESVILLE"/>
        <s v="FREDERICKSBURG"/>
        <s v="LYNCHBURG"/>
        <s v="NEWPORT NEWS"/>
        <s v="NORFOLK"/>
        <s v="PETERSBURG"/>
        <s v="RICHMOND"/>
        <s v="ROANOKE"/>
        <s v="WINCHESTER"/>
        <s v="BECKLEY"/>
        <s v="BLUEFIELD"/>
        <s v="CHARLESTON"/>
        <s v="CLARKSBURG"/>
        <s v="HUNTINGTON"/>
        <s v="MORGANTOWN"/>
        <s v="PARKERSBURG"/>
        <s v="WHEELING"/>
        <s v="ANNISTON"/>
        <s v="BIRMINGHAM"/>
        <s v="DOTHAN"/>
        <s v="GADSDEN"/>
        <s v="HUNTSVILLE"/>
        <s v="MOBILE"/>
        <s v="MONTGOMERY"/>
        <s v="PHENIX CITY"/>
        <s v="TUSCALOOSA"/>
        <s v="DAYTONA BEACH"/>
        <s v="FORT MYERS"/>
        <s v="GAINESVILLE"/>
        <s v="JACKSONVILLE"/>
        <s v="LAKELAND"/>
        <s v="MIAMI"/>
        <s v="ORLANDO"/>
        <s v="PANAMA CITY"/>
        <s v="PENSACOLA"/>
        <s v="SARASOTA"/>
        <s v="TALLAHASSEE"/>
        <s v="TAMPA"/>
        <s v="ATHENS"/>
        <s v="ATLANTA"/>
        <s v="COLUMBUS"/>
        <s v="MACON"/>
        <s v="SAVANNAH"/>
        <s v="VALDOSTA"/>
        <s v="ASHLAND"/>
        <s v="BOWLING GREEN"/>
        <s v="COVINGTON"/>
        <s v="FRANKFORT"/>
        <s v="LEXINGTON"/>
        <s v="LOUISVILLE"/>
        <s v="OWENSBORO"/>
        <s v="PADUCAH"/>
        <s v="BILOXI"/>
        <s v="GREENVILLE"/>
        <s v="JACKSON"/>
        <s v="LAUREL"/>
        <s v="MERIDIAN"/>
        <s v="TUPELO"/>
        <s v="ASHEVILLE"/>
        <s v="CHARLOTTE"/>
        <s v="DURHAM"/>
        <s v="FAYETTEVILLE"/>
        <s v="GASTONIA"/>
        <s v="GREENSBORO"/>
        <s v="HICKORY"/>
        <s v="RALEIGH"/>
        <s v="ROCKY MOUNT"/>
        <s v="WINSTON-SALEM"/>
        <s v="COLUMBIA"/>
        <s v="FLORENCE"/>
        <s v="ROCK HILL"/>
        <s v="SPARTANBURG"/>
        <s v="CHATTANOOGA"/>
        <s v="JOHNSON CITY"/>
        <s v="KNOXVILLE"/>
        <s v="MEMPHIS"/>
        <s v="NASHVILLE"/>
        <s v="BLOOMINGTON"/>
        <s v="CARBONDALE"/>
        <s v="CENTRALIA"/>
        <s v="CHAMPAIGN"/>
        <s v="CHICAGO"/>
        <s v="DECATUR"/>
        <s v="EAST ST. LOUIS"/>
        <s v="GALESBURG"/>
        <s v="JOLIET"/>
        <s v="KANKAKEE"/>
        <s v="PEORIA"/>
        <s v="QUINCY"/>
        <s v="ROCK ISLAND"/>
        <s v="ROCKFORD"/>
        <s v="ANDERSON"/>
        <s v="EVANSVILLE"/>
        <s v="FORT WAYNE"/>
        <s v="GARY"/>
        <s v="INDIANAPOLIS"/>
        <s v="KOKOMO"/>
        <s v="LAFAYETTE"/>
        <s v="MUNCIE"/>
        <s v="SOUTH BEND"/>
        <s v="TERRE HAUTE"/>
        <s v="ANN ARBOR"/>
        <s v="BATTLE CREEK"/>
        <s v="BAY CITY"/>
        <s v="DETROIT"/>
        <s v="FLINT"/>
        <s v="GRAND RAPIDS"/>
        <s v="KALAMAZOO"/>
        <s v="LANSING"/>
        <s v="MUSKEGON"/>
        <s v="SAGINAW"/>
        <s v="TRAVERSE CITY"/>
        <s v="BRAINERD"/>
        <s v="DULUTH"/>
        <s v="MANKATO"/>
        <s v="MINNEAPOLIS"/>
        <s v="SAINT PAUL"/>
        <s v="ST. CLOUD"/>
        <s v="AKRON"/>
        <s v="CANTON"/>
        <s v="CINCINNATI"/>
        <s v="CLEVELAND"/>
        <s v="DAYTON"/>
        <s v="HAMILTON"/>
        <s v="LIMA"/>
        <s v="LORAIN"/>
        <s v="MANSFIELD"/>
        <s v="MARION"/>
        <s v="TOLEDO"/>
        <s v="YOUNGSTOWN"/>
        <s v="BELOIT"/>
        <s v="EAU CLAIRE"/>
        <s v="GREEN BAY"/>
        <s v="KENOSHA"/>
        <s v="LA CROSSE"/>
        <s v="MADISON"/>
        <s v="MILWAUKEE"/>
        <s v="OSHKOSH"/>
        <s v="RACINE"/>
        <s v="SUPERIOR"/>
        <s v="WAUSAU"/>
        <s v="FORT SMITH"/>
        <s v="HOT SPRINGS"/>
        <s v="JONESBORO"/>
        <s v="LITTLE ROCK"/>
        <s v="TEXARKANA"/>
        <s v="WEST MEMPHIS"/>
        <s v="BATON ROUGE"/>
        <s v="LAKE CHARLES"/>
        <s v="MONROE"/>
        <s v="NEW ORLEANS"/>
        <s v="SHREVEPORT"/>
        <s v="ALBUQUERQUE"/>
        <s v="CLOVIS"/>
        <s v="FARMINGTON"/>
        <s v="GALLUP"/>
        <s v="LAS CRUCES"/>
        <s v="ROSWELL"/>
        <s v="SANTA FE"/>
        <s v="ARDMORE"/>
        <s v="ENID"/>
        <s v="LAWTON"/>
        <s v="OKLAHOMA CITY"/>
        <s v="TULSA"/>
        <s v="ABILENE"/>
        <s v="AMARILLO"/>
        <s v="AUSTIN"/>
        <s v="BEAUMONT"/>
        <s v="CORPUS CHRISTI"/>
        <s v="DALLAS"/>
        <s v="EL PASO"/>
        <s v="FORT WORTH"/>
        <s v="GALVESTON"/>
        <s v="HOUSTON"/>
        <s v="LAREDO"/>
        <s v="LONGVIEW"/>
        <s v="LUBBOCK"/>
        <s v="MIDLAND"/>
        <s v="SAN ANGELO"/>
        <s v="SAN ANTONIO"/>
        <s v="TYLER"/>
        <s v="VICTORIA"/>
        <s v="WACO"/>
        <s v="WICHITA FALLS"/>
        <s v="CEDAR RAPIDS"/>
        <s v="COUNCIL BLUFFS"/>
        <s v="DAVENPORT"/>
        <s v="DES MOINES"/>
        <s v="DUBUQUE"/>
        <s v="FORT DODGE"/>
        <s v="MASON CITY"/>
        <s v="SIOUX CITY"/>
        <s v="WATERLOO"/>
        <s v="DODGE CITY"/>
        <s v="FORT SCOTT"/>
        <s v="HAYS"/>
        <s v="KANSAS CITY"/>
        <s v="LIBERAL"/>
        <s v="SALINA"/>
        <s v="TOPEKA"/>
        <s v="WICHITA"/>
        <s v="CAPE GIRARDEAU"/>
        <s v="JEFFERSON CITY"/>
        <s v="JOPLIN"/>
        <s v="ROLLA"/>
        <s v="ST. JOSEPH"/>
        <s v="ST. LOUIS"/>
        <s v="GRAND ISLAND"/>
        <s v="LINCOLN"/>
        <s v="NORTH PLATTE"/>
        <s v="OMAHA"/>
        <s v="BOULDER"/>
        <s v="COLORADO SPRINGS"/>
        <s v="DENVER"/>
        <s v="DURANGO"/>
        <s v="FORT COLLINS"/>
        <s v="GRAND JUNCTION"/>
        <s v="GREELEY"/>
        <s v="MONTROSE"/>
        <s v="PUEBLO"/>
        <s v="BILLINGS"/>
        <s v="BUTTE"/>
        <s v="GREAT FALLS"/>
        <s v="HELENA"/>
        <s v="MISSOULA"/>
        <s v="BISMARCK"/>
        <s v="FARGO"/>
        <s v="GRAND FORKS"/>
        <s v="MINOT"/>
        <s v="WILLISTON"/>
        <s v="ABERDEEN"/>
        <s v="MITCHELL"/>
        <s v="PIERRE"/>
        <s v="RAPID CITY"/>
        <s v="SIOUX FALLS"/>
        <s v="OGDEN"/>
        <s v="PROVO"/>
        <s v="SALT LAKE CITY"/>
        <s v="CASPER"/>
        <s v="CHEYENNE"/>
        <s v="ROCK SPRINGS"/>
        <s v="SHERIDAN"/>
        <s v="FLAGSTAFF"/>
        <s v="KINGMAN"/>
        <s v="PHOENIX"/>
        <s v="PRESCOTT"/>
        <s v="TUCSON"/>
        <s v="BAKERSFIELD"/>
        <s v="EUREKA"/>
        <s v="FRESNO"/>
        <s v="LOS ANGELES"/>
        <s v="MARYSVILLE"/>
        <s v="MODESTO"/>
        <s v="PALM SPRINGS"/>
        <s v="REDDING"/>
        <s v="RIVERSIDE"/>
        <s v="SACRAMENTO"/>
        <s v="SALINAS"/>
        <s v="SAN BERNADINO"/>
        <s v="SAN DIEGO"/>
        <s v="SAN FRANCISCO"/>
        <s v="SAN JOSE"/>
        <s v="SAN LUIS OBISPO"/>
        <s v="SAN MATEO"/>
        <s v="SANTA BARBARA"/>
        <s v="SANTA CRUZ"/>
        <s v="SANTA ROSA"/>
        <s v="STOCKTON"/>
        <s v="SUSANVILLE"/>
        <s v="HILO"/>
        <s v="CARSON CITY"/>
        <s v="ELKO"/>
        <s v="LAS VEGAS"/>
        <s v="RENO"/>
        <m/>
      </sharedItems>
    </cacheField>
    <cacheField name="SortOrder" numFmtId="0">
      <sharedItems containsBlank="1"/>
    </cacheField>
    <cacheField name="Type" numFmtId="0">
      <sharedItems containsBlank="1" count="5">
        <s v="Detached/Semi-Detached"/>
        <s v="Row House"/>
        <s v="Walkup"/>
        <s v="Elevator"/>
        <m/>
      </sharedItems>
    </cacheField>
    <cacheField name="0 Bedrooms, HCC" numFmtId="0">
      <sharedItems containsString="0" containsBlank="1" containsNumber="1" minValue="55796.120799999997" maxValue="127985.4641"/>
    </cacheField>
    <cacheField name="0 Bedrooms, TDC" numFmtId="0">
      <sharedItems containsString="0" containsBlank="1" containsNumber="1" minValue="97643.211500000005" maxValue="223974.56229999999"/>
    </cacheField>
    <cacheField name="1 Bedrooms, HCC" numFmtId="0">
      <sharedItems containsString="0" containsBlank="1" containsNumber="1" minValue="77086.838399999993" maxValue="167391.58660000001"/>
    </cacheField>
    <cacheField name="1 Bedrooms, TDC" numFmtId="0">
      <sharedItems containsString="0" containsBlank="1" containsNumber="1" minValue="134901.96710000001" maxValue="292935.27659999998"/>
    </cacheField>
    <cacheField name="2 Bedrooms, HCC" numFmtId="0">
      <sharedItems containsString="0" containsBlank="1" containsNumber="1" minValue="97790.281000000003" maxValue="205409.97330000001"/>
    </cacheField>
    <cacheField name="2 Bedrooms, TDC" numFmtId="0">
      <sharedItems containsString="0" containsBlank="1" containsNumber="1" minValue="171132.99170000001" maxValue="355271.79269999999"/>
    </cacheField>
    <cacheField name="3 Bedrooms, HCC" numFmtId="0">
      <sharedItems containsString="0" containsBlank="1" containsNumber="1" minValue="125287.6802" maxValue="273879.96429999999"/>
    </cacheField>
    <cacheField name="3 Bedrooms, TDC" numFmtId="0">
      <sharedItems containsString="0" containsBlank="1" containsNumber="1" minValue="219253.44029999999" maxValue="438207.94939999998"/>
    </cacheField>
    <cacheField name="4 Bedrooms, HCC" numFmtId="0">
      <sharedItems containsString="0" containsBlank="1" containsNumber="1" minValue="148537.10939999999" maxValue="342349.95539999998"/>
    </cacheField>
    <cacheField name="4 Bedrooms, TDC" numFmtId="0">
      <sharedItems containsString="0" containsBlank="1" containsNumber="1" minValue="259939.94149999999" maxValue="547759.93669999996"/>
    </cacheField>
    <cacheField name="5 Bedrooms, HCC" numFmtId="0">
      <sharedItems containsString="0" containsBlank="1" containsNumber="1" minValue="163460.29089999999" maxValue="387996.61609999998"/>
    </cacheField>
    <cacheField name="5 Bedrooms, TDC" numFmtId="0">
      <sharedItems containsString="0" containsBlank="1" containsNumber="1" minValue="286055.50910000002" maxValue="620794.59510000004"/>
    </cacheField>
    <cacheField name="6 Bedrooms, HCC" numFmtId="0">
      <sharedItems containsString="0" containsBlank="1" containsNumber="1" minValue="177403.57209999999" maxValue="433643.27679999999"/>
    </cacheField>
    <cacheField name="6 Bedrooms, TDC" numFmtId="0">
      <sharedItems containsString="0" containsBlank="1" containsNumber="1" minValue="310456.2512" maxValue="693829.25320000004"/>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1665">
  <r>
    <s v="1"/>
    <s v="Region I - Northeast"/>
    <x v="0"/>
    <s v="CT"/>
    <x v="0"/>
    <s v="1"/>
    <x v="0"/>
    <n v="102641.05899999999"/>
    <n v="179621.85320000001"/>
    <n v="134294.5001"/>
    <n v="235015.3751"/>
    <n v="162919.01310000001"/>
    <n v="285108.27279999998"/>
    <n v="199077.31830000001"/>
    <n v="348385.30709999998"/>
    <n v="234206.28750000001"/>
    <n v="409861.00309999997"/>
    <n v="255748.14430000001"/>
    <n v="447559.2525"/>
    <n v="274929.0969"/>
    <n v="481125.91960000002"/>
  </r>
  <r>
    <s v="1"/>
    <s v="Region I - Northeast"/>
    <x v="0"/>
    <s v="CT"/>
    <x v="0"/>
    <s v="2"/>
    <x v="1"/>
    <n v="94200.318499999994"/>
    <n v="164850.55729999999"/>
    <n v="123329.4754"/>
    <n v="215826.58189999999"/>
    <n v="149900.69219999999"/>
    <n v="262326.21149999998"/>
    <n v="183899.86139999999"/>
    <n v="321824.75750000001"/>
    <n v="218134.04149999999"/>
    <n v="381734.57270000002"/>
    <n v="240114.39929999999"/>
    <n v="420200.19880000001"/>
    <n v="260679.21"/>
    <n v="456188.6176"/>
  </r>
  <r>
    <s v="1"/>
    <s v="Region I - Northeast"/>
    <x v="0"/>
    <s v="CT"/>
    <x v="0"/>
    <s v="3"/>
    <x v="2"/>
    <n v="81656.680900000007"/>
    <n v="142899.19159999999"/>
    <n v="112833.47719999999"/>
    <n v="197458.5852"/>
    <n v="143161.2015"/>
    <n v="250532.10260000001"/>
    <n v="187057.24969999999"/>
    <n v="327350.18719999999"/>
    <n v="233110.0528"/>
    <n v="407942.59230000002"/>
    <n v="262428.79840000003"/>
    <n v="459250.3971"/>
    <n v="291325.33059999999"/>
    <n v="509819.3284"/>
  </r>
  <r>
    <s v="1"/>
    <s v="Region I - Northeast"/>
    <x v="0"/>
    <s v="CT"/>
    <x v="0"/>
    <s v="4"/>
    <x v="3"/>
    <n v="91582.796199999997"/>
    <n v="146532.4761"/>
    <n v="128215.9146"/>
    <n v="205145.46650000001"/>
    <n v="164849.0331"/>
    <n v="263758.45689999999"/>
    <n v="219798.7108"/>
    <n v="351677.9424"/>
    <n v="274748.3885"/>
    <n v="439597.42810000002"/>
    <n v="311381.50699999998"/>
    <n v="498210.41859999998"/>
    <n v="348014.62540000002"/>
    <n v="556823.40890000004"/>
  </r>
  <r>
    <s v="1"/>
    <s v="Region I - Northeast"/>
    <x v="0"/>
    <s v="CT"/>
    <x v="1"/>
    <s v="1"/>
    <x v="0"/>
    <n v="101582.568"/>
    <n v="177769.49410000001"/>
    <n v="132996.39499999999"/>
    <n v="232743.69130000001"/>
    <n v="161424.07889999999"/>
    <n v="282492.13819999999"/>
    <n v="197395.48149999999"/>
    <n v="345442.09279999998"/>
    <n v="232277.77009999999"/>
    <n v="406486.09769999998"/>
    <n v="253657.6367"/>
    <n v="443900.86420000001"/>
    <n v="272700.00380000001"/>
    <n v="477225.00679999997"/>
  </r>
  <r>
    <s v="1"/>
    <s v="Region I - Northeast"/>
    <x v="0"/>
    <s v="CT"/>
    <x v="1"/>
    <s v="2"/>
    <x v="1"/>
    <n v="93071.487999999998"/>
    <n v="162875.1041"/>
    <n v="121939.9953"/>
    <n v="213394.99170000001"/>
    <n v="148297.27230000001"/>
    <n v="259520.22640000001"/>
    <n v="182091.5459"/>
    <n v="318660.20549999998"/>
    <n v="216071.5889"/>
    <n v="378125.2806"/>
    <n v="237893.61069999999"/>
    <n v="416313.8187"/>
    <n v="258331.36809999999"/>
    <n v="452079.89419999998"/>
  </r>
  <r>
    <s v="1"/>
    <s v="Region I - Northeast"/>
    <x v="0"/>
    <s v="CT"/>
    <x v="1"/>
    <s v="3"/>
    <x v="2"/>
    <n v="80505.253500000006"/>
    <n v="140884.19380000001"/>
    <n v="111209.09669999999"/>
    <n v="194615.9192"/>
    <n v="141056.79209999999"/>
    <n v="246849.38620000001"/>
    <n v="184219.50099999999"/>
    <n v="322384.12670000002"/>
    <n v="229556.9375"/>
    <n v="401724.64059999998"/>
    <n v="258387.24609999999"/>
    <n v="452177.68070000003"/>
    <n v="286791.82290000003"/>
    <n v="501885.69010000001"/>
  </r>
  <r>
    <s v="1"/>
    <s v="Region I - Northeast"/>
    <x v="0"/>
    <s v="CT"/>
    <x v="1"/>
    <s v="4"/>
    <x v="3"/>
    <n v="90748.130099999995"/>
    <n v="145197.0105"/>
    <n v="127047.38219999999"/>
    <n v="203275.81460000001"/>
    <n v="163346.63430000001"/>
    <n v="261354.6188"/>
    <n v="217795.51250000001"/>
    <n v="348472.82500000001"/>
    <n v="272244.39049999998"/>
    <n v="435591.03139999998"/>
    <n v="308543.64260000002"/>
    <n v="493669.83559999999"/>
    <n v="344842.8947"/>
    <n v="551748.63970000006"/>
  </r>
  <r>
    <s v="1"/>
    <s v="Region I - Northeast"/>
    <x v="0"/>
    <s v="CT"/>
    <x v="2"/>
    <s v="1"/>
    <x v="0"/>
    <n v="100148.42849999999"/>
    <n v="175259.7499"/>
    <n v="130952.2398"/>
    <n v="229166.4198"/>
    <n v="158789.91450000001"/>
    <n v="277882.3505"/>
    <n v="193896.74479999999"/>
    <n v="339319.30359999998"/>
    <n v="228064.8573"/>
    <n v="399113.5001"/>
    <n v="249027.48879999999"/>
    <n v="435798.1054"/>
    <n v="267687.42910000001"/>
    <n v="468453.00109999999"/>
  </r>
  <r>
    <s v="1"/>
    <s v="Region I - Northeast"/>
    <x v="0"/>
    <s v="CT"/>
    <x v="2"/>
    <s v="2"/>
    <x v="1"/>
    <n v="92059.386100000003"/>
    <n v="161103.92559999999"/>
    <n v="120444.0919"/>
    <n v="210777.16080000001"/>
    <n v="146314.0245"/>
    <n v="256049.54300000001"/>
    <n v="179351.68290000001"/>
    <n v="313865.44500000001"/>
    <n v="212662.28909999999"/>
    <n v="372159.00599999999"/>
    <n v="234045.15090000001"/>
    <n v="409579.01390000002"/>
    <n v="254031.28839999999"/>
    <n v="444554.7548"/>
  </r>
  <r>
    <s v="1"/>
    <s v="Region I - Northeast"/>
    <x v="0"/>
    <s v="CT"/>
    <x v="2"/>
    <s v="3"/>
    <x v="2"/>
    <n v="79962.022100000002"/>
    <n v="139933.5387"/>
    <n v="110522.8665"/>
    <n v="193415.01629999999"/>
    <n v="140270.01689999999"/>
    <n v="245472.5295"/>
    <n v="183361.6851"/>
    <n v="320882.94900000002"/>
    <n v="228520.2432"/>
    <n v="399910.42560000002"/>
    <n v="257300.4558"/>
    <n v="450275.79759999999"/>
    <n v="285676.04710000003"/>
    <n v="499933.08250000002"/>
  </r>
  <r>
    <s v="1"/>
    <s v="Region I - Northeast"/>
    <x v="0"/>
    <s v="CT"/>
    <x v="2"/>
    <s v="4"/>
    <x v="3"/>
    <n v="89256.371499999994"/>
    <n v="142810.1966"/>
    <n v="124958.9201"/>
    <n v="199934.2752"/>
    <n v="160661.4687"/>
    <n v="257058.35380000001"/>
    <n v="214215.2916"/>
    <n v="342744.47169999999"/>
    <n v="267769.11450000003"/>
    <n v="428430.58960000001"/>
    <n v="303471.66310000001"/>
    <n v="485554.66820000001"/>
    <n v="339174.21169999999"/>
    <n v="542678.74679999996"/>
  </r>
  <r>
    <s v="1"/>
    <s v="Region I - Northeast"/>
    <x v="0"/>
    <s v="CT"/>
    <x v="3"/>
    <s v="1"/>
    <x v="0"/>
    <n v="100950.8518"/>
    <n v="176663.99059999999"/>
    <n v="132043.32190000001"/>
    <n v="231075.81330000001"/>
    <n v="160151.45670000001"/>
    <n v="280265.04920000001"/>
    <n v="195629.22640000001"/>
    <n v="342351.14630000002"/>
    <n v="230126.82430000001"/>
    <n v="402721.9425"/>
    <n v="251286.4161"/>
    <n v="439751.22820000001"/>
    <n v="270124.41249999998"/>
    <n v="472717.7219"/>
  </r>
  <r>
    <s v="1"/>
    <s v="Region I - Northeast"/>
    <x v="0"/>
    <s v="CT"/>
    <x v="3"/>
    <s v="2"/>
    <x v="1"/>
    <n v="92721.130399999995"/>
    <n v="162261.97820000001"/>
    <n v="121352.42359999999"/>
    <n v="212366.74129999999"/>
    <n v="147458.59479999999"/>
    <n v="258052.541"/>
    <n v="180831.2071"/>
    <n v="316454.61249999999"/>
    <n v="214456.38570000001"/>
    <n v="375298.67499999999"/>
    <n v="236043.516"/>
    <n v="413076.15299999999"/>
    <n v="256230.7739"/>
    <n v="448403.85430000001"/>
  </r>
  <r>
    <s v="1"/>
    <s v="Region I - Northeast"/>
    <x v="0"/>
    <s v="CT"/>
    <x v="3"/>
    <s v="3"/>
    <x v="2"/>
    <n v="80453.589600000007"/>
    <n v="140793.7819"/>
    <n v="111186.2965"/>
    <n v="194576.01879999999"/>
    <n v="141091.158"/>
    <n v="246909.52669999999"/>
    <n v="184392.80100000001"/>
    <n v="322687.40179999999"/>
    <n v="229797.27960000001"/>
    <n v="402145.23920000001"/>
    <n v="258718.38699999999"/>
    <n v="452757.17739999999"/>
    <n v="287227.83649999998"/>
    <n v="502648.71389999997"/>
  </r>
  <r>
    <s v="1"/>
    <s v="Region I - Northeast"/>
    <x v="0"/>
    <s v="CT"/>
    <x v="3"/>
    <s v="4"/>
    <x v="3"/>
    <n v="90024.445800000001"/>
    <n v="144039.11550000001"/>
    <n v="126034.22410000001"/>
    <n v="201654.76149999999"/>
    <n v="162044.0024"/>
    <n v="259270.40779999999"/>
    <n v="216058.66990000001"/>
    <n v="345693.87699999998"/>
    <n v="270073.33730000001"/>
    <n v="432117.34620000003"/>
    <n v="306083.11560000002"/>
    <n v="489732.99239999999"/>
    <n v="342092.89390000002"/>
    <n v="547348.6385"/>
  </r>
  <r>
    <s v="1"/>
    <s v="Region I - Northeast"/>
    <x v="0"/>
    <s v="CT"/>
    <x v="4"/>
    <s v="1"/>
    <x v="0"/>
    <n v="99346.005300000004"/>
    <n v="173855.50930000001"/>
    <n v="129861.15790000001"/>
    <n v="227257.0263"/>
    <n v="157428.37229999999"/>
    <n v="275499.65179999999"/>
    <n v="192164.26329999999"/>
    <n v="336287.4608"/>
    <n v="226002.89019999999"/>
    <n v="395505.05780000001"/>
    <n v="246768.56159999999"/>
    <n v="431844.98269999999"/>
    <n v="265250.44589999999"/>
    <n v="464188.28029999998"/>
  </r>
  <r>
    <s v="1"/>
    <s v="Region I - Northeast"/>
    <x v="0"/>
    <s v="CT"/>
    <x v="4"/>
    <s v="2"/>
    <x v="1"/>
    <n v="91397.641699999993"/>
    <n v="159945.87289999999"/>
    <n v="119535.7602"/>
    <n v="209187.5802"/>
    <n v="145169.45420000001"/>
    <n v="254046.54490000001"/>
    <n v="177872.1586"/>
    <n v="311276.27769999998"/>
    <n v="210868.19260000001"/>
    <n v="369019.337"/>
    <n v="232046.78570000001"/>
    <n v="406081.875"/>
    <n v="251831.80300000001"/>
    <n v="440705.65529999998"/>
  </r>
  <r>
    <s v="1"/>
    <s v="Region I - Northeast"/>
    <x v="0"/>
    <s v="CT"/>
    <x v="4"/>
    <s v="3"/>
    <x v="2"/>
    <n v="79470.454500000007"/>
    <n v="139073.29550000001"/>
    <n v="109859.4365"/>
    <n v="192254.01379999999"/>
    <n v="139448.8756"/>
    <n v="244035.53229999999"/>
    <n v="182330.5693"/>
    <n v="319078.4963"/>
    <n v="227243.20689999999"/>
    <n v="397675.61210000003"/>
    <n v="255882.5245"/>
    <n v="447794.4179"/>
    <n v="284124.25780000002"/>
    <n v="497217.45110000001"/>
  </r>
  <r>
    <s v="1"/>
    <s v="Region I - Northeast"/>
    <x v="0"/>
    <s v="CT"/>
    <x v="4"/>
    <s v="4"/>
    <x v="3"/>
    <n v="88488.297200000001"/>
    <n v="141581.27770000001"/>
    <n v="123883.6162"/>
    <n v="198213.7887"/>
    <n v="159278.935"/>
    <n v="254846.29990000001"/>
    <n v="212371.91329999999"/>
    <n v="339795.06640000001"/>
    <n v="265464.89169999998"/>
    <n v="424743.83299999998"/>
    <n v="300860.21059999999"/>
    <n v="481376.34409999999"/>
    <n v="336255.5294"/>
    <n v="538008.85510000004"/>
  </r>
  <r>
    <s v="1"/>
    <s v="Region I - Northeast"/>
    <x v="0"/>
    <s v="CT"/>
    <x v="5"/>
    <s v="1"/>
    <x v="0"/>
    <n v="100063.0726"/>
    <n v="175110.37710000001"/>
    <n v="130883.2322"/>
    <n v="229045.65640000001"/>
    <n v="158745.45050000001"/>
    <n v="277804.53840000002"/>
    <n v="193913.62650000001"/>
    <n v="339348.84629999998"/>
    <n v="228109.34049999999"/>
    <n v="399191.34580000001"/>
    <n v="249083.62880000001"/>
    <n v="435896.35029999999"/>
    <n v="267756.72590000002"/>
    <n v="468574.27039999998"/>
  </r>
  <r>
    <s v="1"/>
    <s v="Region I - Northeast"/>
    <x v="0"/>
    <s v="CT"/>
    <x v="5"/>
    <s v="2"/>
    <x v="1"/>
    <n v="91903.690700000006"/>
    <n v="160831.45869999999"/>
    <n v="120283.70909999999"/>
    <n v="210496.49100000001"/>
    <n v="146161.07459999999"/>
    <n v="255781.88070000001"/>
    <n v="179242.0858"/>
    <n v="313673.65019999997"/>
    <n v="212572.83720000001"/>
    <n v="372002.46490000002"/>
    <n v="233971.0097"/>
    <n v="409449.26699999999"/>
    <n v="253981.83619999999"/>
    <n v="444468.21340000001"/>
  </r>
  <r>
    <s v="1"/>
    <s v="Region I - Northeast"/>
    <x v="0"/>
    <s v="CT"/>
    <x v="5"/>
    <s v="3"/>
    <x v="2"/>
    <n v="79742.068799999994"/>
    <n v="139548.62049999999"/>
    <n v="110202.5497"/>
    <n v="192854.46179999999"/>
    <n v="139842.26079999999"/>
    <n v="244723.95629999999"/>
    <n v="182759.47409999999"/>
    <n v="319829.07980000001"/>
    <n v="227761.5503"/>
    <n v="398582.71289999998"/>
    <n v="256425.9155"/>
    <n v="448745.35200000001"/>
    <n v="284682.141"/>
    <n v="498193.74680000002"/>
  </r>
  <r>
    <s v="1"/>
    <s v="Region I - Northeast"/>
    <x v="0"/>
    <s v="CT"/>
    <x v="5"/>
    <s v="4"/>
    <x v="3"/>
    <n v="89234.174299999999"/>
    <n v="142774.68100000001"/>
    <n v="124927.84390000001"/>
    <n v="199884.5534"/>
    <n v="160621.51370000001"/>
    <n v="256994.4258"/>
    <n v="214162.01819999999"/>
    <n v="342659.23420000001"/>
    <n v="267702.52279999998"/>
    <n v="428324.0429"/>
    <n v="303396.1925"/>
    <n v="485433.91529999999"/>
    <n v="339089.86219999997"/>
    <n v="542543.78760000004"/>
  </r>
  <r>
    <s v="1"/>
    <s v="Region I - Northeast"/>
    <x v="0"/>
    <s v="CT"/>
    <x v="6"/>
    <s v="1"/>
    <x v="0"/>
    <n v="106251.9636"/>
    <n v="185940.93640000001"/>
    <n v="139204.36900000001"/>
    <n v="243607.64559999999"/>
    <n v="169045.95259999999"/>
    <n v="295830.41700000002"/>
    <n v="206873.48550000001"/>
    <n v="362028.59950000001"/>
    <n v="243485.13939999999"/>
    <n v="426098.9938"/>
    <n v="265913.31709999999"/>
    <n v="465348.30489999999"/>
    <n v="285895.52189999999"/>
    <n v="500317.16320000001"/>
  </r>
  <r>
    <s v="1"/>
    <s v="Region I - Northeast"/>
    <x v="0"/>
    <s v="CT"/>
    <x v="6"/>
    <s v="2"/>
    <x v="1"/>
    <n v="97178.168099999995"/>
    <n v="170061.79440000001"/>
    <n v="127416.96829999999"/>
    <n v="222979.69450000001"/>
    <n v="155051.25880000001"/>
    <n v="271339.70280000003"/>
    <n v="190557.72039999999"/>
    <n v="333476.01069999998"/>
    <n v="226207.4762"/>
    <n v="395863.08319999999"/>
    <n v="249107.04250000001"/>
    <n v="435937.32429999998"/>
    <n v="270576.8946"/>
    <n v="473509.56550000003"/>
  </r>
  <r>
    <s v="1"/>
    <s v="Region I - Northeast"/>
    <x v="0"/>
    <s v="CT"/>
    <x v="6"/>
    <s v="3"/>
    <x v="2"/>
    <n v="83868.734899999996"/>
    <n v="146770.28599999999"/>
    <n v="115818.91220000001"/>
    <n v="202683.0963"/>
    <n v="146856.3371"/>
    <n v="256998.58979999999"/>
    <n v="191697.27110000001"/>
    <n v="335470.2243"/>
    <n v="238856.7162"/>
    <n v="417999.25339999999"/>
    <n v="268809.48910000001"/>
    <n v="470416.60590000002"/>
    <n v="298308.38260000001"/>
    <n v="522039.66960000002"/>
  </r>
  <r>
    <s v="1"/>
    <s v="Region I - Northeast"/>
    <x v="0"/>
    <s v="CT"/>
    <x v="6"/>
    <s v="4"/>
    <x v="3"/>
    <n v="95039.130399999995"/>
    <n v="152062.611"/>
    <n v="133054.78260000001"/>
    <n v="212887.65530000001"/>
    <n v="171070.43479999999"/>
    <n v="273712.6998"/>
    <n v="228093.91310000001"/>
    <n v="364950.26620000001"/>
    <n v="285117.39130000002"/>
    <n v="456187.83289999998"/>
    <n v="323133.04340000002"/>
    <n v="517012.87729999999"/>
    <n v="361148.69569999998"/>
    <n v="577837.92169999995"/>
  </r>
  <r>
    <s v="1"/>
    <s v="Region I - Northeast"/>
    <x v="0"/>
    <s v="CT"/>
    <x v="7"/>
    <s v="1"/>
    <x v="0"/>
    <n v="98543.581999999995"/>
    <n v="172451.26860000001"/>
    <n v="128770.0759"/>
    <n v="225347.63279999999"/>
    <n v="156066.8302"/>
    <n v="273116.95299999998"/>
    <n v="190431.78169999999"/>
    <n v="333255.61800000002"/>
    <n v="223940.92310000001"/>
    <n v="391896.61540000001"/>
    <n v="244509.63430000001"/>
    <n v="427891.85989999998"/>
    <n v="262813.46250000002"/>
    <n v="459923.55949999997"/>
  </r>
  <r>
    <s v="1"/>
    <s v="Region I - Northeast"/>
    <x v="0"/>
    <s v="CT"/>
    <x v="7"/>
    <s v="2"/>
    <x v="1"/>
    <n v="90735.897299999997"/>
    <n v="158787.82019999999"/>
    <n v="118627.4284"/>
    <n v="207597.99969999999"/>
    <n v="144024.88389999999"/>
    <n v="252043.54680000001"/>
    <n v="176392.63449999999"/>
    <n v="308687.1103"/>
    <n v="209074.09599999999"/>
    <n v="365879.6679"/>
    <n v="230048.42060000001"/>
    <n v="402584.73599999998"/>
    <n v="249632.31760000001"/>
    <n v="436856.55570000003"/>
  </r>
  <r>
    <s v="1"/>
    <s v="Region I - Northeast"/>
    <x v="0"/>
    <s v="CT"/>
    <x v="7"/>
    <s v="3"/>
    <x v="2"/>
    <n v="78978.887100000007"/>
    <n v="138213.05230000001"/>
    <n v="109196.00659999999"/>
    <n v="191093.01139999999"/>
    <n v="138627.73439999999"/>
    <n v="242598.53520000001"/>
    <n v="181299.4535"/>
    <n v="317274.04359999998"/>
    <n v="225966.17060000001"/>
    <n v="395440.79849999998"/>
    <n v="254464.59330000001"/>
    <n v="445313.03810000001"/>
    <n v="282572.46840000001"/>
    <n v="494501.8198"/>
  </r>
  <r>
    <s v="1"/>
    <s v="Region I - Northeast"/>
    <x v="0"/>
    <s v="CT"/>
    <x v="7"/>
    <s v="4"/>
    <x v="3"/>
    <n v="87720.222899999993"/>
    <n v="140352.35879999999"/>
    <n v="122808.3121"/>
    <n v="196493.30230000001"/>
    <n v="157896.4013"/>
    <n v="252634.24590000001"/>
    <n v="210528.53510000001"/>
    <n v="336845.66110000003"/>
    <n v="263160.66879999998"/>
    <n v="421057.07630000002"/>
    <n v="298248.75799999997"/>
    <n v="477198.01990000001"/>
    <n v="333336.84710000001"/>
    <n v="533338.96340000001"/>
  </r>
  <r>
    <s v="1"/>
    <s v="Region I - Northeast"/>
    <x v="1"/>
    <s v="ME"/>
    <x v="8"/>
    <s v="1"/>
    <x v="0"/>
    <n v="84373.319099999993"/>
    <n v="147653.30850000001"/>
    <n v="110678.6332"/>
    <n v="193687.60819999999"/>
    <n v="134532.07310000001"/>
    <n v="235431.128"/>
    <n v="164866.5675"/>
    <n v="288516.49310000002"/>
    <n v="194123.46189999999"/>
    <n v="339716.05839999998"/>
    <n v="212029.1839"/>
    <n v="371051.07179999998"/>
    <n v="227991.08979999999"/>
    <n v="398984.40710000001"/>
  </r>
  <r>
    <s v="1"/>
    <s v="Region I - Northeast"/>
    <x v="1"/>
    <s v="ME"/>
    <x v="8"/>
    <s v="2"/>
    <x v="1"/>
    <n v="76917.332399999999"/>
    <n v="134605.33180000001"/>
    <n v="100992.8624"/>
    <n v="176737.5092"/>
    <n v="123032.5575"/>
    <n v="215306.97570000001"/>
    <n v="151459.81520000001"/>
    <n v="265054.6765"/>
    <n v="179926.31270000001"/>
    <n v="314871.04710000003"/>
    <n v="198219.37710000001"/>
    <n v="346883.91"/>
    <n v="215403.69089999999"/>
    <n v="376956.45909999998"/>
  </r>
  <r>
    <s v="1"/>
    <s v="Region I - Northeast"/>
    <x v="1"/>
    <s v="ME"/>
    <x v="8"/>
    <s v="3"/>
    <x v="2"/>
    <n v="66106.528000000006"/>
    <n v="115686.424"/>
    <n v="91236.615399999995"/>
    <n v="159664.07699999999"/>
    <n v="115616.6893"/>
    <n v="202329.20629999999"/>
    <n v="150777.40830000001"/>
    <n v="263860.4645"/>
    <n v="187843.2604"/>
    <n v="328725.70559999999"/>
    <n v="211332.0698"/>
    <n v="369831.12219999998"/>
    <n v="234447.92420000001"/>
    <n v="410283.86729999998"/>
  </r>
  <r>
    <s v="1"/>
    <s v="Region I - Northeast"/>
    <x v="1"/>
    <s v="ME"/>
    <x v="8"/>
    <s v="4"/>
    <x v="3"/>
    <n v="75644.163700000005"/>
    <n v="121030.6637"/>
    <n v="105901.8291"/>
    <n v="169442.92910000001"/>
    <n v="136159.4945"/>
    <n v="217855.19450000001"/>
    <n v="181545.9927"/>
    <n v="290473.59269999998"/>
    <n v="226932.4909"/>
    <n v="363091.99080000003"/>
    <n v="257190.1563"/>
    <n v="411504.25630000001"/>
    <n v="287447.82179999998"/>
    <n v="459916.52169999998"/>
  </r>
  <r>
    <s v="1"/>
    <s v="Region I - Northeast"/>
    <x v="1"/>
    <s v="ME"/>
    <x v="9"/>
    <s v="1"/>
    <x v="0"/>
    <n v="84313.531099999993"/>
    <n v="147548.6796"/>
    <n v="110409.12300000001"/>
    <n v="193215.96520000001"/>
    <n v="134029.158"/>
    <n v="234551.02660000001"/>
    <n v="163932.8003"/>
    <n v="286882.40049999999"/>
    <n v="192914.54550000001"/>
    <n v="337600.4546"/>
    <n v="210675.1606"/>
    <n v="368681.53100000002"/>
    <n v="226495.4111"/>
    <n v="396366.9694"/>
  </r>
  <r>
    <s v="1"/>
    <s v="Region I - Northeast"/>
    <x v="1"/>
    <s v="ME"/>
    <x v="9"/>
    <s v="2"/>
    <x v="1"/>
    <n v="77209.241599999994"/>
    <n v="135116.1728"/>
    <n v="101180.2277"/>
    <n v="177065.39850000001"/>
    <n v="123072.0719"/>
    <n v="215376.12590000001"/>
    <n v="151158.44140000001"/>
    <n v="264527.27230000001"/>
    <n v="179387.07250000001"/>
    <n v="313927.37680000003"/>
    <n v="197516.7592"/>
    <n v="345654.32860000001"/>
    <n v="214501.75690000001"/>
    <n v="375378.07459999999"/>
  </r>
  <r>
    <s v="1"/>
    <s v="Region I - Northeast"/>
    <x v="1"/>
    <s v="ME"/>
    <x v="9"/>
    <s v="3"/>
    <x v="2"/>
    <n v="66740.557400000005"/>
    <n v="116795.97530000001"/>
    <n v="92186.168000000005"/>
    <n v="161325.79389999999"/>
    <n v="116917.14290000001"/>
    <n v="204605.00030000001"/>
    <n v="152670.6943"/>
    <n v="267173.71500000003"/>
    <n v="190239.51420000001"/>
    <n v="332919.14970000001"/>
    <n v="214121.26550000001"/>
    <n v="374712.21460000001"/>
    <n v="237647.6539"/>
    <n v="415883.39429999999"/>
  </r>
  <r>
    <s v="1"/>
    <s v="Region I - Northeast"/>
    <x v="1"/>
    <s v="ME"/>
    <x v="9"/>
    <s v="4"/>
    <x v="3"/>
    <n v="75348.915399999998"/>
    <n v="120558.2665"/>
    <n v="105488.4816"/>
    <n v="168781.57310000001"/>
    <n v="135628.0477"/>
    <n v="217004.87959999999"/>
    <n v="180837.397"/>
    <n v="289339.8395"/>
    <n v="226046.74619999999"/>
    <n v="361674.79940000002"/>
    <n v="256186.3124"/>
    <n v="409898.10600000003"/>
    <n v="286325.8786"/>
    <n v="458121.41259999998"/>
  </r>
  <r>
    <s v="1"/>
    <s v="Region I - Northeast"/>
    <x v="1"/>
    <s v="ME"/>
    <x v="10"/>
    <s v="1"/>
    <x v="0"/>
    <n v="86806.159799999994"/>
    <n v="151910.77960000001"/>
    <n v="113751.3803"/>
    <n v="199064.9154"/>
    <n v="138158.25270000001"/>
    <n v="241776.9423"/>
    <n v="169113.36850000001"/>
    <n v="295948.39480000001"/>
    <n v="199055.9693"/>
    <n v="348347.94630000001"/>
    <n v="217395.8089"/>
    <n v="380442.6655"/>
    <n v="233737.07120000001"/>
    <n v="409039.87449999998"/>
  </r>
  <r>
    <s v="1"/>
    <s v="Region I - Northeast"/>
    <x v="1"/>
    <s v="ME"/>
    <x v="10"/>
    <s v="2"/>
    <x v="1"/>
    <n v="79350.172999999995"/>
    <n v="138862.8028"/>
    <n v="104065.6094"/>
    <n v="182114.81640000001"/>
    <n v="126658.7371"/>
    <n v="221652.79"/>
    <n v="155706.61610000001"/>
    <n v="272486.57829999999"/>
    <n v="184858.82010000001"/>
    <n v="323502.9351"/>
    <n v="203586.00219999999"/>
    <n v="356275.50380000001"/>
    <n v="221149.67230000001"/>
    <n v="387011.9265"/>
  </r>
  <r>
    <s v="1"/>
    <s v="Region I - Northeast"/>
    <x v="1"/>
    <s v="ME"/>
    <x v="10"/>
    <s v="3"/>
    <x v="2"/>
    <n v="68435.216"/>
    <n v="119761.628"/>
    <n v="94496.778600000005"/>
    <n v="165369.36259999999"/>
    <n v="119808.32769999999"/>
    <n v="209664.5735"/>
    <n v="156366.25949999999"/>
    <n v="273640.95409999997"/>
    <n v="194829.32440000001"/>
    <n v="340951.31760000001"/>
    <n v="219249.6091"/>
    <n v="383686.81589999999"/>
    <n v="243296.93859999999"/>
    <n v="425769.64260000002"/>
  </r>
  <r>
    <s v="1"/>
    <s v="Region I - Northeast"/>
    <x v="1"/>
    <s v="ME"/>
    <x v="10"/>
    <s v="4"/>
    <x v="3"/>
    <n v="77675.337899999999"/>
    <n v="124280.5425"/>
    <n v="108745.4731"/>
    <n v="173992.75949999999"/>
    <n v="139815.60819999999"/>
    <n v="223704.97649999999"/>
    <n v="186420.81099999999"/>
    <n v="298273.30200000003"/>
    <n v="233026.01379999999"/>
    <n v="372841.6275"/>
    <n v="264096.14889999997"/>
    <n v="422553.84460000001"/>
    <n v="295166.28409999999"/>
    <n v="472266.06150000001"/>
  </r>
  <r>
    <s v="1"/>
    <s v="Region I - Northeast"/>
    <x v="1"/>
    <s v="ME"/>
    <x v="11"/>
    <s v="1"/>
    <x v="0"/>
    <n v="86404.948099999994"/>
    <n v="151208.65919999999"/>
    <n v="113205.83930000001"/>
    <n v="198110.21859999999"/>
    <n v="137477.4817"/>
    <n v="240585.59289999999"/>
    <n v="168247.12770000001"/>
    <n v="294432.47340000002"/>
    <n v="198024.98579999999"/>
    <n v="346543.72519999999"/>
    <n v="216266.34529999999"/>
    <n v="378466.1042"/>
    <n v="232518.57949999999"/>
    <n v="406907.51400000002"/>
  </r>
  <r>
    <s v="1"/>
    <s v="Region I - Northeast"/>
    <x v="1"/>
    <s v="ME"/>
    <x v="11"/>
    <s v="2"/>
    <x v="1"/>
    <n v="79019.300799999997"/>
    <n v="138283.7764"/>
    <n v="103611.44349999999"/>
    <n v="181320.02609999999"/>
    <n v="126086.452"/>
    <n v="220651.29089999999"/>
    <n v="154966.85399999999"/>
    <n v="271191.99459999998"/>
    <n v="183961.77179999999"/>
    <n v="321933.10060000001"/>
    <n v="202586.81959999999"/>
    <n v="354526.93430000002"/>
    <n v="220049.9296"/>
    <n v="385087.37660000002"/>
  </r>
  <r>
    <s v="1"/>
    <s v="Region I - Northeast"/>
    <x v="1"/>
    <s v="ME"/>
    <x v="11"/>
    <s v="3"/>
    <x v="2"/>
    <n v="68189.432199999996"/>
    <n v="119331.5064"/>
    <n v="94165.063599999994"/>
    <n v="164788.86139999999"/>
    <n v="119397.75719999999"/>
    <n v="208946.07500000001"/>
    <n v="155850.7015"/>
    <n v="272738.72779999999"/>
    <n v="194190.80619999999"/>
    <n v="339833.91090000002"/>
    <n v="218540.64350000001"/>
    <n v="382446.12599999999"/>
    <n v="242521.04389999999"/>
    <n v="424411.82689999999"/>
  </r>
  <r>
    <s v="1"/>
    <s v="Region I - Northeast"/>
    <x v="1"/>
    <s v="ME"/>
    <x v="11"/>
    <s v="4"/>
    <x v="3"/>
    <n v="77291.300700000007"/>
    <n v="123666.0831"/>
    <n v="108207.8211"/>
    <n v="173132.51629999999"/>
    <n v="139124.3414"/>
    <n v="222598.94959999999"/>
    <n v="185499.12179999999"/>
    <n v="296798.59940000001"/>
    <n v="231873.90229999999"/>
    <n v="370998.24920000002"/>
    <n v="262790.4227"/>
    <n v="420464.6825"/>
    <n v="293706.94290000002"/>
    <n v="469931.11570000002"/>
  </r>
  <r>
    <s v="1"/>
    <s v="Region I - Northeast"/>
    <x v="1"/>
    <s v="ME"/>
    <x v="12"/>
    <s v="1"/>
    <x v="0"/>
    <n v="80677.058699999994"/>
    <n v="141184.85260000001"/>
    <n v="105699.7567"/>
    <n v="184974.5742"/>
    <n v="128360.66959999999"/>
    <n v="224631.17180000001"/>
    <n v="157087.28200000001"/>
    <n v="274902.74349999998"/>
    <n v="184889.09340000001"/>
    <n v="323555.91330000001"/>
    <n v="201920.15100000001"/>
    <n v="353360.26429999998"/>
    <n v="217093.96160000001"/>
    <n v="379914.4327"/>
  </r>
  <r>
    <s v="1"/>
    <s v="Region I - Northeast"/>
    <x v="1"/>
    <s v="ME"/>
    <x v="12"/>
    <s v="2"/>
    <x v="1"/>
    <n v="73783.787299999996"/>
    <n v="129121.62790000001"/>
    <n v="96744.986699999994"/>
    <n v="169303.7268"/>
    <n v="117729.04120000001"/>
    <n v="206025.82199999999"/>
    <n v="144692.359"/>
    <n v="253211.62839999999"/>
    <n v="171763.42610000001"/>
    <n v="300585.99560000002"/>
    <n v="189152.59289999999"/>
    <n v="331017.03759999998"/>
    <n v="205456.55420000001"/>
    <n v="359548.96980000002"/>
  </r>
  <r>
    <s v="1"/>
    <s v="Region I - Northeast"/>
    <x v="1"/>
    <s v="ME"/>
    <x v="12"/>
    <s v="3"/>
    <x v="2"/>
    <n v="63674.520799999998"/>
    <n v="111430.41130000001"/>
    <n v="87930.863599999997"/>
    <n v="153879.01139999999"/>
    <n v="111493.7977"/>
    <n v="195114.14600000001"/>
    <n v="145535.17600000001"/>
    <n v="254686.55799999999"/>
    <n v="181337.90400000001"/>
    <n v="317341.33189999999"/>
    <n v="204076.8388"/>
    <n v="357134.46789999999"/>
    <n v="226470.96599999999"/>
    <n v="396324.19050000003"/>
  </r>
  <r>
    <s v="1"/>
    <s v="Region I - Northeast"/>
    <x v="1"/>
    <s v="ME"/>
    <x v="12"/>
    <s v="4"/>
    <x v="3"/>
    <n v="72165.632100000003"/>
    <n v="115465.0131"/>
    <n v="101031.88499999999"/>
    <n v="161651.0184"/>
    <n v="129898.1378"/>
    <n v="207837.02359999999"/>
    <n v="173197.5171"/>
    <n v="277116.03149999998"/>
    <n v="216496.89629999999"/>
    <n v="346395.0393"/>
    <n v="245363.14920000001"/>
    <n v="392581.04460000002"/>
    <n v="274229.402"/>
    <n v="438767.04989999998"/>
  </r>
  <r>
    <s v="1"/>
    <s v="Region I - Northeast"/>
    <x v="2"/>
    <s v="MA"/>
    <x v="13"/>
    <s v="1"/>
    <x v="0"/>
    <n v="110861.5818"/>
    <n v="194007.76819999999"/>
    <n v="145142.84640000001"/>
    <n v="253999.9811"/>
    <n v="176164.92790000001"/>
    <n v="308288.62390000001"/>
    <n v="215417.74249999999"/>
    <n v="376981.04950000002"/>
    <n v="253483.61610000001"/>
    <n v="443596.32829999999"/>
    <n v="276815.00030000001"/>
    <n v="484426.25050000002"/>
    <n v="297595.38939999999"/>
    <n v="520791.9314"/>
  </r>
  <r>
    <s v="1"/>
    <s v="Region I - Northeast"/>
    <x v="2"/>
    <s v="MA"/>
    <x v="13"/>
    <s v="2"/>
    <x v="1"/>
    <n v="101576.76730000001"/>
    <n v="177759.34270000001"/>
    <n v="133081.3193"/>
    <n v="232892.30859999999"/>
    <n v="161844.77499999999"/>
    <n v="283228.35649999999"/>
    <n v="198722.54"/>
    <n v="347764.44500000001"/>
    <n v="235804.14559999999"/>
    <n v="412657.2548"/>
    <n v="259617.88089999999"/>
    <n v="454331.2916"/>
    <n v="281920.51390000002"/>
    <n v="493360.89929999999"/>
  </r>
  <r>
    <s v="1"/>
    <s v="Region I - Northeast"/>
    <x v="2"/>
    <s v="MA"/>
    <x v="13"/>
    <s v="3"/>
    <x v="2"/>
    <n v="87866.254000000001"/>
    <n v="153765.94450000001"/>
    <n v="121378.2919"/>
    <n v="212412.01089999999"/>
    <n v="153956.35060000001"/>
    <n v="269423.61359999998"/>
    <n v="201068.34669999999"/>
    <n v="351869.6067"/>
    <n v="250552.77299999999"/>
    <n v="438467.35259999998"/>
    <n v="282020.95510000002"/>
    <n v="493536.67139999999"/>
    <n v="313024.70240000001"/>
    <n v="547793.22919999994"/>
  </r>
  <r>
    <s v="1"/>
    <s v="Region I - Northeast"/>
    <x v="2"/>
    <s v="MA"/>
    <x v="13"/>
    <s v="4"/>
    <x v="3"/>
    <n v="99034.891900000002"/>
    <n v="158455.82939999999"/>
    <n v="138648.8486"/>
    <n v="221838.1611"/>
    <n v="178262.80540000001"/>
    <n v="285220.49290000001"/>
    <n v="237683.74050000001"/>
    <n v="380293.99050000001"/>
    <n v="297104.67560000002"/>
    <n v="475367.48810000002"/>
    <n v="336718.6324"/>
    <n v="538749.8199"/>
    <n v="376332.58919999999"/>
    <n v="602132.15170000005"/>
  </r>
  <r>
    <s v="1"/>
    <s v="Region I - Northeast"/>
    <x v="2"/>
    <s v="MA"/>
    <x v="14"/>
    <s v="1"/>
    <x v="0"/>
    <n v="104501.97319999999"/>
    <n v="182878.45310000001"/>
    <n v="136683.68700000001"/>
    <n v="239196.4522"/>
    <n v="165775.48929999999"/>
    <n v="290107.10619999998"/>
    <n v="202491.6367"/>
    <n v="354360.36420000001"/>
    <n v="238196.77189999999"/>
    <n v="416844.35090000002"/>
    <n v="260097.5791"/>
    <n v="455170.7634"/>
    <n v="279595.17320000002"/>
    <n v="489291.55320000002"/>
  </r>
  <r>
    <s v="1"/>
    <s v="Region I - Northeast"/>
    <x v="2"/>
    <s v="MA"/>
    <x v="14"/>
    <s v="2"/>
    <x v="1"/>
    <n v="95990.893200000006"/>
    <n v="167984.06330000001"/>
    <n v="125627.28720000001"/>
    <n v="219847.75270000001"/>
    <n v="152648.6826"/>
    <n v="267135.19449999998"/>
    <n v="187187.70110000001"/>
    <n v="327578.47690000001"/>
    <n v="221990.59080000001"/>
    <n v="388483.53389999998"/>
    <n v="244333.55300000001"/>
    <n v="427583.71789999999"/>
    <n v="265226.53749999998"/>
    <n v="464146.44069999998"/>
  </r>
  <r>
    <s v="1"/>
    <s v="Region I - Northeast"/>
    <x v="2"/>
    <s v="MA"/>
    <x v="14"/>
    <s v="3"/>
    <x v="2"/>
    <n v="83299.675799999997"/>
    <n v="145774.43280000001"/>
    <n v="115121.28780000001"/>
    <n v="201462.2537"/>
    <n v="146086.75219999999"/>
    <n v="255651.81640000001"/>
    <n v="190926.11439999999"/>
    <n v="334120.70020000002"/>
    <n v="237940.20439999999"/>
    <n v="416395.35759999999"/>
    <n v="267888.2819"/>
    <n v="468804.49329999997"/>
    <n v="297410.6275"/>
    <n v="520468.59820000001"/>
  </r>
  <r>
    <s v="1"/>
    <s v="Region I - Northeast"/>
    <x v="2"/>
    <s v="MA"/>
    <x v="14"/>
    <s v="4"/>
    <x v="3"/>
    <n v="93185.536399999997"/>
    <n v="149096.86050000001"/>
    <n v="130459.751"/>
    <n v="208735.6047"/>
    <n v="167733.96549999999"/>
    <n v="268374.34899999999"/>
    <n v="223645.2874"/>
    <n v="357832.46519999998"/>
    <n v="279556.60920000001"/>
    <n v="447290.58149999997"/>
    <n v="316830.82380000001"/>
    <n v="506929.32579999999"/>
    <n v="354105.03840000002"/>
    <n v="566568.06980000006"/>
  </r>
  <r>
    <s v="1"/>
    <s v="Region I - Northeast"/>
    <x v="2"/>
    <s v="MA"/>
    <x v="15"/>
    <s v="1"/>
    <x v="0"/>
    <n v="103614.19409999999"/>
    <n v="181324.83960000001"/>
    <n v="135523.59729999999"/>
    <n v="237166.2954"/>
    <n v="164369.48310000001"/>
    <n v="287646.5955"/>
    <n v="200776.0367"/>
    <n v="351358.06420000002"/>
    <n v="236179.28810000001"/>
    <n v="413313.75420000002"/>
    <n v="257894.7917"/>
    <n v="451315.88549999997"/>
    <n v="277227.48670000001"/>
    <n v="485148.1017"/>
  </r>
  <r>
    <s v="1"/>
    <s v="Region I - Northeast"/>
    <x v="2"/>
    <s v="MA"/>
    <x v="15"/>
    <s v="2"/>
    <x v="1"/>
    <n v="95173.453599999993"/>
    <n v="166553.54370000001"/>
    <n v="124558.5727"/>
    <n v="217977.50219999999"/>
    <n v="151351.1623"/>
    <n v="264864.53409999999"/>
    <n v="185598.57980000001"/>
    <n v="324797.5147"/>
    <n v="220107.04209999999"/>
    <n v="385187.32380000001"/>
    <n v="242261.04680000001"/>
    <n v="423956.83189999999"/>
    <n v="262977.59980000003"/>
    <n v="460210.79979999998"/>
  </r>
  <r>
    <s v="1"/>
    <s v="Region I - Northeast"/>
    <x v="2"/>
    <s v="MA"/>
    <x v="15"/>
    <s v="3"/>
    <x v="2"/>
    <n v="82588.155100000004"/>
    <n v="144529.27129999999"/>
    <n v="114137.541"/>
    <n v="199740.6967"/>
    <n v="144837.85490000001"/>
    <n v="253466.24600000001"/>
    <n v="189292.78760000001"/>
    <n v="331262.37839999999"/>
    <n v="235904.47510000001"/>
    <n v="412832.83130000002"/>
    <n v="265595.81030000001"/>
    <n v="464792.66800000001"/>
    <n v="294864.93209999998"/>
    <n v="516013.6312"/>
  </r>
  <r>
    <s v="1"/>
    <s v="Region I - Northeast"/>
    <x v="2"/>
    <s v="MA"/>
    <x v="15"/>
    <s v="4"/>
    <x v="3"/>
    <n v="92395.264899999995"/>
    <n v="147832.42610000001"/>
    <n v="129353.37089999999"/>
    <n v="206965.3965"/>
    <n v="166311.47690000001"/>
    <n v="266098.36690000002"/>
    <n v="221748.63579999999"/>
    <n v="354797.82250000001"/>
    <n v="277185.79470000003"/>
    <n v="443497.2782"/>
    <n v="314143.9007"/>
    <n v="502630.24859999999"/>
    <n v="351102.00660000002"/>
    <n v="561763.21900000004"/>
  </r>
  <r>
    <s v="1"/>
    <s v="Region I - Northeast"/>
    <x v="2"/>
    <s v="MA"/>
    <x v="16"/>
    <s v="1"/>
    <x v="0"/>
    <n v="102641.05899999999"/>
    <n v="179621.85320000001"/>
    <n v="134294.5001"/>
    <n v="235015.3751"/>
    <n v="162919.01310000001"/>
    <n v="285108.27279999998"/>
    <n v="199077.31830000001"/>
    <n v="348385.30709999998"/>
    <n v="234206.28750000001"/>
    <n v="409861.00309999997"/>
    <n v="255748.14430000001"/>
    <n v="447559.2525"/>
    <n v="274929.0969"/>
    <n v="481125.91960000002"/>
  </r>
  <r>
    <s v="1"/>
    <s v="Region I - Northeast"/>
    <x v="2"/>
    <s v="MA"/>
    <x v="16"/>
    <s v="2"/>
    <x v="1"/>
    <n v="94200.318499999994"/>
    <n v="164850.55729999999"/>
    <n v="123329.4754"/>
    <n v="215826.58189999999"/>
    <n v="149900.69219999999"/>
    <n v="262326.21149999998"/>
    <n v="183899.86139999999"/>
    <n v="321824.75750000001"/>
    <n v="218134.04149999999"/>
    <n v="381734.57270000002"/>
    <n v="240114.39929999999"/>
    <n v="420200.19880000001"/>
    <n v="260679.21"/>
    <n v="456188.6176"/>
  </r>
  <r>
    <s v="1"/>
    <s v="Region I - Northeast"/>
    <x v="2"/>
    <s v="MA"/>
    <x v="16"/>
    <s v="3"/>
    <x v="2"/>
    <n v="81656.680900000007"/>
    <n v="142899.19159999999"/>
    <n v="112833.47719999999"/>
    <n v="197458.5852"/>
    <n v="143161.2015"/>
    <n v="250532.10260000001"/>
    <n v="187057.24969999999"/>
    <n v="327350.18719999999"/>
    <n v="233110.0528"/>
    <n v="407942.59230000002"/>
    <n v="262428.79840000003"/>
    <n v="459250.3971"/>
    <n v="291325.33059999999"/>
    <n v="509819.3284"/>
  </r>
  <r>
    <s v="1"/>
    <s v="Region I - Northeast"/>
    <x v="2"/>
    <s v="MA"/>
    <x v="16"/>
    <s v="4"/>
    <x v="3"/>
    <n v="91582.796199999997"/>
    <n v="146532.4761"/>
    <n v="128215.9146"/>
    <n v="205145.46650000001"/>
    <n v="164849.0331"/>
    <n v="263758.45689999999"/>
    <n v="219798.7108"/>
    <n v="351677.9424"/>
    <n v="274748.3885"/>
    <n v="439597.42810000002"/>
    <n v="311381.50699999998"/>
    <n v="498210.41859999998"/>
    <n v="348014.62540000002"/>
    <n v="556823.40890000004"/>
  </r>
  <r>
    <s v="1"/>
    <s v="Region I - Northeast"/>
    <x v="2"/>
    <s v="MA"/>
    <x v="17"/>
    <s v="1"/>
    <x v="0"/>
    <n v="94821.747700000007"/>
    <n v="165938.05859999999"/>
    <n v="123991.69469999999"/>
    <n v="216985.4656"/>
    <n v="150353.86919999999"/>
    <n v="263119.27100000001"/>
    <n v="183603.1349"/>
    <n v="321305.48609999998"/>
    <n v="215959.9425"/>
    <n v="377929.89919999999"/>
    <n v="235810.7518"/>
    <n v="412668.81569999998"/>
    <n v="253481.29610000001"/>
    <n v="443592.26819999999"/>
  </r>
  <r>
    <s v="1"/>
    <s v="Region I - Northeast"/>
    <x v="2"/>
    <s v="MA"/>
    <x v="17"/>
    <s v="2"/>
    <x v="1"/>
    <n v="87154.741899999994"/>
    <n v="152520.79829999999"/>
    <n v="114031.79730000001"/>
    <n v="199555.64540000001"/>
    <n v="138528.89449999999"/>
    <n v="242425.5655"/>
    <n v="169816.94500000001"/>
    <n v="297179.65370000002"/>
    <n v="201360.98579999999"/>
    <n v="352381.72519999999"/>
    <n v="221610.10029999999"/>
    <n v="387817.67550000001"/>
    <n v="240537.649"/>
    <n v="420940.88579999999"/>
  </r>
  <r>
    <s v="1"/>
    <s v="Region I - Northeast"/>
    <x v="2"/>
    <s v="MA"/>
    <x v="17"/>
    <s v="3"/>
    <x v="2"/>
    <n v="75692.891699999993"/>
    <n v="132462.56039999999"/>
    <n v="104620.37760000001"/>
    <n v="183085.66080000001"/>
    <n v="132776.62299999999"/>
    <n v="232359.09039999999"/>
    <n v="173561.7108"/>
    <n v="303732.99400000001"/>
    <n v="216305.85079999999"/>
    <n v="378535.2389"/>
    <n v="243545.6073"/>
    <n v="426204.81280000001"/>
    <n v="270401.85330000002"/>
    <n v="473203.24329999997"/>
  </r>
  <r>
    <s v="1"/>
    <s v="Region I - Northeast"/>
    <x v="2"/>
    <s v="MA"/>
    <x v="17"/>
    <s v="4"/>
    <x v="3"/>
    <n v="84514.737599999993"/>
    <n v="135223.5822"/>
    <n v="118320.6326"/>
    <n v="189313.01500000001"/>
    <n v="152126.5276"/>
    <n v="243402.44779999999"/>
    <n v="202835.3702"/>
    <n v="324536.59710000001"/>
    <n v="253544.2127"/>
    <n v="405670.7463"/>
    <n v="287350.1078"/>
    <n v="459760.17920000001"/>
    <n v="321156.00270000001"/>
    <n v="513849.61210000003"/>
  </r>
  <r>
    <s v="1"/>
    <s v="Region I - Northeast"/>
    <x v="2"/>
    <s v="MA"/>
    <x v="18"/>
    <s v="1"/>
    <x v="0"/>
    <n v="98116.796700000006"/>
    <n v="171704.39420000001"/>
    <n v="128425.03019999999"/>
    <n v="224743.80290000001"/>
    <n v="155844.50159999999"/>
    <n v="272727.87790000002"/>
    <n v="190516.1796"/>
    <n v="333403.31420000002"/>
    <n v="224163.32750000001"/>
    <n v="392285.82309999998"/>
    <n v="244790.3211"/>
    <n v="428383.06180000002"/>
    <n v="263159.9326"/>
    <n v="460529.88209999999"/>
  </r>
  <r>
    <s v="1"/>
    <s v="Region I - Northeast"/>
    <x v="2"/>
    <s v="MA"/>
    <x v="18"/>
    <s v="2"/>
    <x v="1"/>
    <n v="89957.414699999994"/>
    <n v="157425.47579999999"/>
    <n v="117825.5071"/>
    <n v="206194.63750000001"/>
    <n v="143260.12580000001"/>
    <n v="250705.22010000001"/>
    <n v="175844.63889999999"/>
    <n v="307728.11810000002"/>
    <n v="208626.8242"/>
    <n v="365096.94219999999"/>
    <n v="229677.70199999999"/>
    <n v="401935.97850000003"/>
    <n v="249385.04300000001"/>
    <n v="436423.82510000002"/>
  </r>
  <r>
    <s v="1"/>
    <s v="Region I - Northeast"/>
    <x v="2"/>
    <s v="MA"/>
    <x v="18"/>
    <s v="3"/>
    <x v="2"/>
    <n v="77879.115099999995"/>
    <n v="136288.45139999999"/>
    <n v="107594.41439999999"/>
    <n v="188290.22519999999"/>
    <n v="136488.94399999999"/>
    <n v="238855.65210000001"/>
    <n v="178288.38519999999"/>
    <n v="312004.6741"/>
    <n v="222172.68900000001"/>
    <n v="388802.2058"/>
    <n v="250091.87280000001"/>
    <n v="437660.77720000001"/>
    <n v="277602.91680000001"/>
    <n v="485805.10440000001"/>
  </r>
  <r>
    <s v="1"/>
    <s v="Region I - Northeast"/>
    <x v="2"/>
    <s v="MA"/>
    <x v="18"/>
    <s v="4"/>
    <x v="3"/>
    <n v="87609.232000000004"/>
    <n v="140174.7732"/>
    <n v="122652.9247"/>
    <n v="196244.68239999999"/>
    <n v="157696.61749999999"/>
    <n v="252314.59179999999"/>
    <n v="210262.15659999999"/>
    <n v="336419.45559999999"/>
    <n v="262827.69579999999"/>
    <n v="420524.31959999999"/>
    <n v="297871.3885"/>
    <n v="476594.22889999999"/>
    <n v="332915.08130000002"/>
    <n v="532664.13800000004"/>
  </r>
  <r>
    <s v="1"/>
    <s v="Region I - Northeast"/>
    <x v="2"/>
    <s v="MA"/>
    <x v="19"/>
    <s v="1"/>
    <x v="0"/>
    <n v="100634.9961"/>
    <n v="176111.24309999999"/>
    <n v="131566.7885"/>
    <n v="230241.88"/>
    <n v="159515.1496"/>
    <n v="279151.51179999998"/>
    <n v="194746.10399999999"/>
    <n v="340805.68209999998"/>
    <n v="229051.35750000001"/>
    <n v="400839.87569999998"/>
    <n v="250100.8126"/>
    <n v="437676.42200000002"/>
    <n v="268836.62400000001"/>
    <n v="470464.09210000001"/>
  </r>
  <r>
    <s v="1"/>
    <s v="Region I - Northeast"/>
    <x v="2"/>
    <s v="MA"/>
    <x v="19"/>
    <s v="2"/>
    <x v="1"/>
    <n v="92545.953599999993"/>
    <n v="161955.41880000001"/>
    <n v="121058.6406"/>
    <n v="211852.62100000001"/>
    <n v="147039.25959999999"/>
    <n v="257318.70439999999"/>
    <n v="180201.04209999999"/>
    <n v="315351.8236"/>
    <n v="213648.78950000001"/>
    <n v="373885.38150000002"/>
    <n v="235118.47459999999"/>
    <n v="411457.33049999998"/>
    <n v="255180.48329999999"/>
    <n v="446565.84580000001"/>
  </r>
  <r>
    <s v="1"/>
    <s v="Region I - Northeast"/>
    <x v="2"/>
    <s v="MA"/>
    <x v="19"/>
    <s v="3"/>
    <x v="2"/>
    <n v="80427.759099999996"/>
    <n v="140748.57860000001"/>
    <n v="111174.89840000001"/>
    <n v="194556.07209999999"/>
    <n v="141108.34349999999"/>
    <n v="246939.6012"/>
    <n v="184479.454"/>
    <n v="322839.04460000002"/>
    <n v="229917.45439999999"/>
    <n v="402355.54519999999"/>
    <n v="258883.96170000001"/>
    <n v="453046.93300000002"/>
    <n v="287445.848"/>
    <n v="503030.23389999999"/>
  </r>
  <r>
    <s v="1"/>
    <s v="Region I - Northeast"/>
    <x v="2"/>
    <s v="MA"/>
    <x v="19"/>
    <s v="4"/>
    <x v="3"/>
    <n v="89662.605899999995"/>
    <n v="143460.1716"/>
    <n v="125527.6482"/>
    <n v="200844.2402"/>
    <n v="161392.6906"/>
    <n v="258228.3088"/>
    <n v="215190.25409999999"/>
    <n v="344304.4117"/>
    <n v="268987.81760000001"/>
    <n v="430380.51459999999"/>
    <n v="304852.86"/>
    <n v="487764.5833"/>
    <n v="340717.90230000002"/>
    <n v="545148.65190000006"/>
  </r>
  <r>
    <s v="1"/>
    <s v="Region I - Northeast"/>
    <x v="3"/>
    <s v="NH"/>
    <x v="20"/>
    <s v="1"/>
    <x v="0"/>
    <n v="86430.516000000003"/>
    <n v="151253.40299999999"/>
    <n v="113005.3366"/>
    <n v="197759.33910000001"/>
    <n v="137019.03049999999"/>
    <n v="239783.30350000001"/>
    <n v="167296.47889999999"/>
    <n v="292768.83799999999"/>
    <n v="196771.58609999999"/>
    <n v="344350.2757"/>
    <n v="214856.182"/>
    <n v="375998.31849999999"/>
    <n v="230953.60399999999"/>
    <n v="404168.80699999997"/>
  </r>
  <r>
    <s v="1"/>
    <s v="Region I - Northeast"/>
    <x v="3"/>
    <s v="NH"/>
    <x v="20"/>
    <s v="2"/>
    <x v="1"/>
    <n v="79466.905299999999"/>
    <n v="139067.08429999999"/>
    <n v="103959.19160000001"/>
    <n v="181928.5852"/>
    <n v="126278.91620000001"/>
    <n v="220988.10339999999"/>
    <n v="154775.07740000001"/>
    <n v="270856.38530000002"/>
    <n v="183511.98360000001"/>
    <n v="321145.97129999998"/>
    <n v="201958.34280000001"/>
    <n v="353427.1"/>
    <n v="219197.44769999999"/>
    <n v="383595.53350000002"/>
  </r>
  <r>
    <s v="1"/>
    <s v="Region I - Northeast"/>
    <x v="3"/>
    <s v="NH"/>
    <x v="20"/>
    <s v="3"/>
    <x v="2"/>
    <n v="69043.414900000003"/>
    <n v="120825.9759"/>
    <n v="95434.933099999995"/>
    <n v="167011.13279999999"/>
    <n v="121125.96679999999"/>
    <n v="211970.44200000001"/>
    <n v="158346.19870000001"/>
    <n v="277105.84759999998"/>
    <n v="197345.753"/>
    <n v="345355.06770000001"/>
    <n v="222204.37940000001"/>
    <n v="388857.66399999999"/>
    <n v="246714.67980000001"/>
    <n v="431750.68959999998"/>
  </r>
  <r>
    <s v="1"/>
    <s v="Region I - Northeast"/>
    <x v="3"/>
    <s v="NH"/>
    <x v="20"/>
    <s v="4"/>
    <x v="3"/>
    <n v="77018.249800000005"/>
    <n v="123229.2015"/>
    <n v="107825.5497"/>
    <n v="172520.88209999999"/>
    <n v="138632.84959999999"/>
    <n v="221812.56280000001"/>
    <n v="184843.79949999999"/>
    <n v="295750.08360000001"/>
    <n v="231054.7493"/>
    <n v="369687.60450000002"/>
    <n v="261862.04930000001"/>
    <n v="418979.28519999998"/>
    <n v="292669.3492"/>
    <n v="468270.9657"/>
  </r>
  <r>
    <s v="1"/>
    <s v="Region I - Northeast"/>
    <x v="3"/>
    <s v="NH"/>
    <x v="21"/>
    <s v="1"/>
    <x v="0"/>
    <n v="84398.89"/>
    <n v="147698.05739999999"/>
    <n v="110478.13430000001"/>
    <n v="193336.73499999999"/>
    <n v="134073.6263"/>
    <n v="234628.8461"/>
    <n v="163915.92370000001"/>
    <n v="286852.8665"/>
    <n v="192870.0681"/>
    <n v="337522.61920000002"/>
    <n v="210619.02710000001"/>
    <n v="368583.29729999998"/>
    <n v="226426.12109999999"/>
    <n v="396245.712"/>
  </r>
  <r>
    <s v="1"/>
    <s v="Region I - Northeast"/>
    <x v="3"/>
    <s v="NH"/>
    <x v="21"/>
    <s v="2"/>
    <x v="1"/>
    <n v="77364.939799999993"/>
    <n v="135388.64480000001"/>
    <n v="101340.61410000001"/>
    <n v="177346.0747"/>
    <n v="123225.0261"/>
    <n v="215643.79569999999"/>
    <n v="151268.0435"/>
    <n v="264719.07610000001"/>
    <n v="179476.53030000001"/>
    <n v="314083.92810000002"/>
    <n v="197590.9068"/>
    <n v="345784.08689999999"/>
    <n v="214551.21599999999"/>
    <n v="375464.62780000002"/>
  </r>
  <r>
    <s v="1"/>
    <s v="Region I - Northeast"/>
    <x v="3"/>
    <s v="NH"/>
    <x v="21"/>
    <s v="3"/>
    <x v="2"/>
    <n v="66960.513399999996"/>
    <n v="117180.89840000001"/>
    <n v="92506.488700000002"/>
    <n v="161886.35519999999"/>
    <n v="117344.90399999999"/>
    <n v="205353.58199999999"/>
    <n v="153272.91200000001"/>
    <n v="268227.59590000001"/>
    <n v="190998.21539999999"/>
    <n v="334246.87699999998"/>
    <n v="214995.81529999999"/>
    <n v="376242.67660000001"/>
    <n v="238641.57060000001"/>
    <n v="417622.74849999999"/>
  </r>
  <r>
    <s v="1"/>
    <s v="Region I - Northeast"/>
    <x v="3"/>
    <s v="NH"/>
    <x v="21"/>
    <s v="4"/>
    <x v="3"/>
    <n v="75371.115000000005"/>
    <n v="120593.78599999999"/>
    <n v="105519.56110000001"/>
    <n v="168831.3003"/>
    <n v="135668.00709999999"/>
    <n v="217068.81460000001"/>
    <n v="180890.67619999999"/>
    <n v="289425.08620000002"/>
    <n v="226113.34520000001"/>
    <n v="361781.3578"/>
    <n v="256261.79130000001"/>
    <n v="410018.87209999998"/>
    <n v="286410.23729999998"/>
    <n v="458256.38640000002"/>
  </r>
  <r>
    <s v="1"/>
    <s v="Region I - Northeast"/>
    <x v="3"/>
    <s v="NH"/>
    <x v="22"/>
    <s v="1"/>
    <x v="0"/>
    <n v="83767.176099999997"/>
    <n v="146592.5583"/>
    <n v="109525.0644"/>
    <n v="191668.8627"/>
    <n v="132801.00820000001"/>
    <n v="232401.76430000001"/>
    <n v="162149.67370000001"/>
    <n v="283761.92910000001"/>
    <n v="190719.12839999999"/>
    <n v="333758.47470000002"/>
    <n v="208247.8132"/>
    <n v="364433.67300000001"/>
    <n v="223850.53709999999"/>
    <n v="391738.43979999999"/>
  </r>
  <r>
    <s v="1"/>
    <s v="Region I - Northeast"/>
    <x v="3"/>
    <s v="NH"/>
    <x v="22"/>
    <s v="2"/>
    <x v="1"/>
    <n v="77014.584099999993"/>
    <n v="134775.52230000001"/>
    <n v="100753.04519999999"/>
    <n v="176317.82920000001"/>
    <n v="122386.35219999999"/>
    <n v="214176.11629999999"/>
    <n v="150007.709"/>
    <n v="262513.49080000003"/>
    <n v="177861.33240000001"/>
    <n v="311257.33179999999"/>
    <n v="195740.818"/>
    <n v="342546.43150000001"/>
    <n v="212450.62830000001"/>
    <n v="371788.59940000001"/>
  </r>
  <r>
    <s v="1"/>
    <s v="Region I - Northeast"/>
    <x v="3"/>
    <s v="NH"/>
    <x v="22"/>
    <s v="3"/>
    <x v="2"/>
    <n v="66908.850900000005"/>
    <n v="117090.48910000001"/>
    <n v="92483.690499999997"/>
    <n v="161846.4584"/>
    <n v="117379.27250000001"/>
    <n v="205413.72690000001"/>
    <n v="153446.215"/>
    <n v="268530.8763"/>
    <n v="191238.5613"/>
    <n v="334667.48229999997"/>
    <n v="215326.96040000001"/>
    <n v="376822.18070000003"/>
    <n v="239077.5888"/>
    <n v="418385.78039999999"/>
  </r>
  <r>
    <s v="1"/>
    <s v="Region I - Northeast"/>
    <x v="3"/>
    <s v="NH"/>
    <x v="22"/>
    <s v="4"/>
    <x v="3"/>
    <n v="74647.433000000005"/>
    <n v="119435.89449999999"/>
    <n v="104506.40609999999"/>
    <n v="167210.25229999999"/>
    <n v="134365.37940000001"/>
    <n v="214984.6102"/>
    <n v="179153.83910000001"/>
    <n v="286646.14689999999"/>
    <n v="223942.29889999999"/>
    <n v="358307.68349999998"/>
    <n v="253801.2721"/>
    <n v="406082.04139999999"/>
    <n v="283660.2452"/>
    <n v="453856.39919999999"/>
  </r>
  <r>
    <s v="1"/>
    <s v="Region I - Northeast"/>
    <x v="3"/>
    <s v="NH"/>
    <x v="23"/>
    <s v="1"/>
    <x v="0"/>
    <n v="88837.785699999993"/>
    <n v="155466.12520000001"/>
    <n v="116278.58259999999"/>
    <n v="203487.51939999999"/>
    <n v="141103.65700000001"/>
    <n v="246931.39970000001"/>
    <n v="172493.92370000001"/>
    <n v="301864.36629999999"/>
    <n v="202957.48740000001"/>
    <n v="355175.60279999999"/>
    <n v="221632.9639"/>
    <n v="387857.68680000002"/>
    <n v="238264.554"/>
    <n v="416962.9694"/>
  </r>
  <r>
    <s v="1"/>
    <s v="Region I - Northeast"/>
    <x v="3"/>
    <s v="NH"/>
    <x v="23"/>
    <s v="2"/>
    <x v="1"/>
    <n v="81452.138399999996"/>
    <n v="142541.24230000001"/>
    <n v="106684.1868"/>
    <n v="186697.32689999999"/>
    <n v="129712.62729999999"/>
    <n v="226997.09770000001"/>
    <n v="159213.65"/>
    <n v="278623.88740000001"/>
    <n v="188894.27340000001"/>
    <n v="330564.97830000002"/>
    <n v="207953.43830000001"/>
    <n v="363918.51689999999"/>
    <n v="225795.90410000001"/>
    <n v="395142.8321"/>
  </r>
  <r>
    <s v="1"/>
    <s v="Region I - Northeast"/>
    <x v="3"/>
    <s v="NH"/>
    <x v="23"/>
    <s v="3"/>
    <x v="2"/>
    <n v="70518.117499999993"/>
    <n v="123406.7055"/>
    <n v="97425.222999999998"/>
    <n v="170494.14019999999"/>
    <n v="123589.39049999999"/>
    <n v="216281.43350000001"/>
    <n v="161439.54620000001"/>
    <n v="282519.2058"/>
    <n v="201176.86189999999"/>
    <n v="352059.50839999999"/>
    <n v="226458.17319999999"/>
    <n v="396301.80310000002"/>
    <n v="251370.04790000001"/>
    <n v="439897.58370000002"/>
  </r>
  <r>
    <s v="1"/>
    <s v="Region I - Northeast"/>
    <x v="3"/>
    <s v="NH"/>
    <x v="23"/>
    <s v="4"/>
    <x v="3"/>
    <n v="79322.472599999994"/>
    <n v="126915.95819999999"/>
    <n v="111051.4617"/>
    <n v="177682.3414"/>
    <n v="142780.45069999999"/>
    <n v="228448.72459999999"/>
    <n v="190373.93429999999"/>
    <n v="304598.29950000002"/>
    <n v="237967.4179"/>
    <n v="380747.87430000002"/>
    <n v="269696.40700000001"/>
    <n v="431514.25760000001"/>
    <n v="301425.39600000001"/>
    <n v="482280.6409"/>
  </r>
  <r>
    <s v="1"/>
    <s v="Region I - Northeast"/>
    <x v="3"/>
    <s v="NH"/>
    <x v="24"/>
    <s v="1"/>
    <x v="0"/>
    <n v="94625.467999999993"/>
    <n v="165594.56909999999"/>
    <n v="124054.1819"/>
    <n v="217094.81839999999"/>
    <n v="150723.39230000001"/>
    <n v="263765.93650000001"/>
    <n v="184587.54689999999"/>
    <n v="323028.2071"/>
    <n v="217302.30850000001"/>
    <n v="380279.03999999998"/>
    <n v="237333.1949"/>
    <n v="415333.09110000002"/>
    <n v="255184.8651"/>
    <n v="446573.51390000002"/>
  </r>
  <r>
    <s v="1"/>
    <s v="Region I - Northeast"/>
    <x v="3"/>
    <s v="NH"/>
    <x v="24"/>
    <s v="2"/>
    <x v="1"/>
    <n v="86395.746700000003"/>
    <n v="151192.55669999999"/>
    <n v="113363.2838"/>
    <n v="198385.74650000001"/>
    <n v="138030.53049999999"/>
    <n v="241553.4284"/>
    <n v="169789.5275"/>
    <n v="297131.67320000002"/>
    <n v="201631.86989999999"/>
    <n v="352855.77240000002"/>
    <n v="222090.2948"/>
    <n v="388658.0159"/>
    <n v="241291.22649999999"/>
    <n v="422259.64630000002"/>
  </r>
  <r>
    <s v="1"/>
    <s v="Region I - Northeast"/>
    <x v="3"/>
    <s v="NH"/>
    <x v="24"/>
    <s v="3"/>
    <x v="2"/>
    <n v="74399.002500000002"/>
    <n v="130198.25440000001"/>
    <n v="102709.87450000001"/>
    <n v="179742.28030000001"/>
    <n v="130192.90119999999"/>
    <n v="227837.57709999999"/>
    <n v="169861.79180000001"/>
    <n v="297258.13569999998"/>
    <n v="211633.51809999999"/>
    <n v="370358.65659999999"/>
    <n v="238132.79070000001"/>
    <n v="416732.38370000001"/>
    <n v="264220.40529999998"/>
    <n v="462385.70929999999"/>
  </r>
  <r>
    <s v="1"/>
    <s v="Region I - Northeast"/>
    <x v="3"/>
    <s v="NH"/>
    <x v="24"/>
    <s v="4"/>
    <x v="3"/>
    <n v="84743.394100000005"/>
    <n v="135589.4326"/>
    <n v="118640.75169999999"/>
    <n v="189825.20559999999"/>
    <n v="152538.10939999999"/>
    <n v="244060.9786"/>
    <n v="203384.1458"/>
    <n v="325414.63809999998"/>
    <n v="254230.18229999999"/>
    <n v="406768.2977"/>
    <n v="288127.53989999997"/>
    <n v="461004.07069999998"/>
    <n v="322024.89750000002"/>
    <n v="515239.84370000003"/>
  </r>
  <r>
    <s v="1"/>
    <s v="Region I - Northeast"/>
    <x v="3"/>
    <s v="NH"/>
    <x v="25"/>
    <s v="1"/>
    <x v="0"/>
    <n v="88752.429900000003"/>
    <n v="155316.75229999999"/>
    <n v="116209.57490000001"/>
    <n v="203366.75599999999"/>
    <n v="141059.19289999999"/>
    <n v="246853.5877"/>
    <n v="172510.80530000001"/>
    <n v="301893.90919999999"/>
    <n v="203001.9706"/>
    <n v="355253.4485"/>
    <n v="221689.10380000001"/>
    <n v="387955.93160000001"/>
    <n v="238333.85079999999"/>
    <n v="417084.23879999999"/>
  </r>
  <r>
    <s v="1"/>
    <s v="Region I - Northeast"/>
    <x v="3"/>
    <s v="NH"/>
    <x v="25"/>
    <s v="2"/>
    <x v="1"/>
    <n v="81296.443100000004"/>
    <n v="142268.77549999999"/>
    <n v="106523.804"/>
    <n v="186416.65710000001"/>
    <n v="129559.6773"/>
    <n v="226729.43539999999"/>
    <n v="159104.05290000001"/>
    <n v="278432.09259999997"/>
    <n v="188804.82130000001"/>
    <n v="330408.43729999999"/>
    <n v="207879.2971"/>
    <n v="363788.76980000001"/>
    <n v="225746.45189999999"/>
    <n v="395056.29080000002"/>
  </r>
  <r>
    <s v="1"/>
    <s v="Region I - Northeast"/>
    <x v="3"/>
    <s v="NH"/>
    <x v="25"/>
    <s v="3"/>
    <x v="2"/>
    <n v="70298.164199999999"/>
    <n v="123021.7873"/>
    <n v="97104.906099999993"/>
    <n v="169933.5857"/>
    <n v="123161.6345"/>
    <n v="215532.8603"/>
    <n v="160837.3351"/>
    <n v="281465.33649999998"/>
    <n v="200418.16889999999"/>
    <n v="350731.79560000001"/>
    <n v="225583.6329"/>
    <n v="394771.35759999999"/>
    <n v="250376.14170000001"/>
    <n v="438158.24800000002"/>
  </r>
  <r>
    <s v="1"/>
    <s v="Region I - Northeast"/>
    <x v="3"/>
    <s v="NH"/>
    <x v="25"/>
    <s v="4"/>
    <x v="3"/>
    <n v="79300.275399999999"/>
    <n v="126880.44259999999"/>
    <n v="111020.38559999999"/>
    <n v="177632.61960000001"/>
    <n v="142740.4958"/>
    <n v="228384.7966"/>
    <n v="190320.66099999999"/>
    <n v="304513.06209999998"/>
    <n v="237900.82629999999"/>
    <n v="380641.32760000002"/>
    <n v="269620.9363"/>
    <n v="431393.50469999999"/>
    <n v="301341.0466"/>
    <n v="482145.68170000002"/>
  </r>
  <r>
    <s v="1"/>
    <s v="Region I - Northeast"/>
    <x v="4"/>
    <s v="RI"/>
    <x v="26"/>
    <s v="1"/>
    <x v="0"/>
    <n v="97886.3027"/>
    <n v="171301.02970000001"/>
    <n v="128017.512"/>
    <n v="224030.6459"/>
    <n v="155252.6672"/>
    <n v="271692.16769999999"/>
    <n v="189616.18580000001"/>
    <n v="331828.32500000001"/>
    <n v="223043.38930000001"/>
    <n v="390325.93119999999"/>
    <n v="243548.59039999999"/>
    <n v="426210.0331"/>
    <n v="261802.86120000001"/>
    <n v="458155.00699999998"/>
  </r>
  <r>
    <s v="1"/>
    <s v="Region I - Northeast"/>
    <x v="4"/>
    <s v="RI"/>
    <x v="26"/>
    <s v="2"/>
    <x v="1"/>
    <n v="89937.939100000003"/>
    <n v="157391.3933"/>
    <n v="117692.1142"/>
    <n v="205961.1998"/>
    <n v="142993.74909999999"/>
    <n v="250239.06090000001"/>
    <n v="175324.08110000001"/>
    <n v="306817.14199999999"/>
    <n v="207908.69159999999"/>
    <n v="363840.21029999998"/>
    <n v="228826.81460000001"/>
    <n v="400446.92540000001"/>
    <n v="248384.21830000001"/>
    <n v="434672.38209999999"/>
  </r>
  <r>
    <s v="1"/>
    <s v="Region I - Northeast"/>
    <x v="4"/>
    <s v="RI"/>
    <x v="26"/>
    <s v="3"/>
    <x v="2"/>
    <n v="78073.243400000007"/>
    <n v="136628.17600000001"/>
    <n v="107903.3409"/>
    <n v="188830.84650000001"/>
    <n v="136933.89550000001"/>
    <n v="239634.31719999999"/>
    <n v="178977.26259999999"/>
    <n v="313210.2095"/>
    <n v="223051.5735"/>
    <n v="390340.2536"/>
    <n v="251132.00659999999"/>
    <n v="439481.01150000002"/>
    <n v="278814.8554"/>
    <n v="487925.99709999998"/>
  </r>
  <r>
    <s v="1"/>
    <s v="Region I - Northeast"/>
    <x v="4"/>
    <s v="RI"/>
    <x v="26"/>
    <s v="4"/>
    <x v="3"/>
    <n v="87269.594100000002"/>
    <n v="139631.35260000001"/>
    <n v="122177.43180000001"/>
    <n v="195483.89369999999"/>
    <n v="157085.26939999999"/>
    <n v="251336.43479999999"/>
    <n v="209447.02590000001"/>
    <n v="335115.2463"/>
    <n v="261808.78229999999"/>
    <n v="418894.05790000001"/>
    <n v="296716.62"/>
    <n v="474746.59899999999"/>
    <n v="331624.45750000002"/>
    <n v="530599.14"/>
  </r>
  <r>
    <s v="1"/>
    <s v="Region I - Northeast"/>
    <x v="4"/>
    <s v="RI"/>
    <x v="27"/>
    <s v="1"/>
    <x v="0"/>
    <n v="101096.00049999999"/>
    <n v="176918.00090000001"/>
    <n v="132381.84640000001"/>
    <n v="231668.2311"/>
    <n v="160698.84390000001"/>
    <n v="281222.9768"/>
    <n v="196546.12239999999"/>
    <n v="343955.71419999999"/>
    <n v="231291.26980000001"/>
    <n v="404759.72210000001"/>
    <n v="252584.31299999999"/>
    <n v="442022.5477"/>
    <n v="271550.8089"/>
    <n v="475213.91570000001"/>
  </r>
  <r>
    <s v="1"/>
    <s v="Region I - Northeast"/>
    <x v="4"/>
    <s v="RI"/>
    <x v="27"/>
    <s v="2"/>
    <x v="1"/>
    <n v="92584.920499999993"/>
    <n v="162023.611"/>
    <n v="121325.4466"/>
    <n v="212319.53159999999"/>
    <n v="147572.03719999999"/>
    <n v="258251.06510000001"/>
    <n v="181242.1868"/>
    <n v="317173.82689999999"/>
    <n v="215085.08859999999"/>
    <n v="376398.90509999997"/>
    <n v="236820.28700000001"/>
    <n v="414435.50219999999"/>
    <n v="257182.17319999999"/>
    <n v="450068.80310000002"/>
  </r>
  <r>
    <s v="1"/>
    <s v="Region I - Northeast"/>
    <x v="4"/>
    <s v="RI"/>
    <x v="27"/>
    <s v="3"/>
    <x v="2"/>
    <n v="80039.516600000003"/>
    <n v="140069.1539"/>
    <n v="110557.06479999999"/>
    <n v="193474.8633"/>
    <n v="140218.46539999999"/>
    <n v="245382.31450000001"/>
    <n v="183101.73199999999"/>
    <n v="320428.03110000002"/>
    <n v="228159.72640000001"/>
    <n v="399279.52110000001"/>
    <n v="256803.7401"/>
    <n v="449406.5453"/>
    <n v="285022.0221"/>
    <n v="498788.53869999998"/>
  </r>
  <r>
    <s v="1"/>
    <s v="Region I - Northeast"/>
    <x v="4"/>
    <s v="RI"/>
    <x v="27"/>
    <s v="4"/>
    <x v="3"/>
    <n v="90341.895799999998"/>
    <n v="144547.03539999999"/>
    <n v="126478.6541"/>
    <n v="202365.84959999999"/>
    <n v="162615.41250000001"/>
    <n v="260184.66390000001"/>
    <n v="216820.54990000001"/>
    <n v="346912.88500000001"/>
    <n v="271025.6874"/>
    <n v="433641.10629999998"/>
    <n v="307162.44579999999"/>
    <n v="491459.92050000001"/>
    <n v="343299.20409999997"/>
    <n v="549278.73459999997"/>
  </r>
  <r>
    <s v="1"/>
    <s v="Region I - Northeast"/>
    <x v="5"/>
    <s v="VT"/>
    <x v="28"/>
    <s v="1"/>
    <x v="0"/>
    <n v="90066.991500000004"/>
    <n v="157617.23509999999"/>
    <n v="117714.7066"/>
    <n v="206000.73639999999"/>
    <n v="142687.52340000001"/>
    <n v="249703.16589999999"/>
    <n v="174142.00219999999"/>
    <n v="304748.50390000001"/>
    <n v="204797.0442"/>
    <n v="358394.8272"/>
    <n v="223611.198"/>
    <n v="391319.59639999998"/>
    <n v="240355.06039999999"/>
    <n v="420621.35560000001"/>
  </r>
  <r>
    <s v="1"/>
    <s v="Region I - Northeast"/>
    <x v="5"/>
    <s v="VT"/>
    <x v="28"/>
    <s v="2"/>
    <x v="1"/>
    <n v="82892.362500000003"/>
    <n v="145061.63440000001"/>
    <n v="108394.43610000001"/>
    <n v="189690.26319999999"/>
    <n v="131621.95129999999"/>
    <n v="230338.4149"/>
    <n v="161241.16459999999"/>
    <n v="282172.03810000001"/>
    <n v="191135.63579999999"/>
    <n v="334487.3628"/>
    <n v="210322.51560000001"/>
    <n v="368064.40220000001"/>
    <n v="228242.65719999999"/>
    <n v="399424.65019999997"/>
  </r>
  <r>
    <s v="1"/>
    <s v="Region I - Northeast"/>
    <x v="5"/>
    <s v="VT"/>
    <x v="28"/>
    <s v="3"/>
    <x v="2"/>
    <n v="72109.454199999993"/>
    <n v="126191.5448"/>
    <n v="99690.241299999994"/>
    <n v="174457.9221"/>
    <n v="126549.3172"/>
    <n v="221461.30489999999"/>
    <n v="165481.7236"/>
    <n v="289593.01630000002"/>
    <n v="206247.37150000001"/>
    <n v="360932.90010000003"/>
    <n v="232248.8155"/>
    <n v="406435.42729999998"/>
    <n v="257891.37830000001"/>
    <n v="451309.91190000001"/>
  </r>
  <r>
    <s v="1"/>
    <s v="Region I - Northeast"/>
    <x v="5"/>
    <s v="VT"/>
    <x v="28"/>
    <s v="4"/>
    <x v="3"/>
    <n v="80201.535499999998"/>
    <n v="128322.45879999999"/>
    <n v="112282.14969999999"/>
    <n v="179651.44219999999"/>
    <n v="144362.76389999999"/>
    <n v="230980.42569999999"/>
    <n v="192483.68520000001"/>
    <n v="307973.90090000001"/>
    <n v="240604.60649999999"/>
    <n v="384967.3762"/>
    <n v="272685.22070000001"/>
    <n v="436296.35969999997"/>
    <n v="304765.83490000002"/>
    <n v="487625.3432"/>
  </r>
  <r>
    <s v="1"/>
    <s v="Region I - Northeast"/>
    <x v="5"/>
    <s v="VT"/>
    <x v="29"/>
    <s v="1"/>
    <x v="0"/>
    <n v="86575.659899999999"/>
    <n v="151507.40479999999"/>
    <n v="113343.85460000001"/>
    <n v="198351.74549999999"/>
    <n v="137566.40960000001"/>
    <n v="240741.2169"/>
    <n v="168213.36439999999"/>
    <n v="294373.38780000003"/>
    <n v="197936.01930000001"/>
    <n v="346388.03389999998"/>
    <n v="216154.06539999999"/>
    <n v="378269.61450000003"/>
    <n v="232379.986"/>
    <n v="406664.9754"/>
  </r>
  <r>
    <s v="1"/>
    <s v="Region I - Northeast"/>
    <x v="5"/>
    <s v="VT"/>
    <x v="29"/>
    <s v="2"/>
    <x v="1"/>
    <n v="79330.691399999996"/>
    <n v="138828.7101"/>
    <n v="103932.20909999999"/>
    <n v="181881.3659"/>
    <n v="126392.3518"/>
    <n v="221186.61550000001"/>
    <n v="155186.04810000001"/>
    <n v="271575.58439999999"/>
    <n v="184140.6758"/>
    <n v="322246.1827"/>
    <n v="202735.10200000001"/>
    <n v="354786.42839999998"/>
    <n v="220148.8339"/>
    <n v="385260.45929999999"/>
  </r>
  <r>
    <s v="1"/>
    <s v="Region I - Northeast"/>
    <x v="5"/>
    <s v="VT"/>
    <x v="29"/>
    <s v="3"/>
    <x v="2"/>
    <n v="68629.338799999998"/>
    <n v="120101.3429"/>
    <n v="94805.697400000005"/>
    <n v="165909.9705"/>
    <n v="120253.2692"/>
    <n v="210443.2212"/>
    <n v="157055.12349999999"/>
    <n v="274846.46620000002"/>
    <n v="195708.19219999999"/>
    <n v="342489.33630000002"/>
    <n v="220289.72409999999"/>
    <n v="385507.0172"/>
    <n v="244508.85620000001"/>
    <n v="427890.49829999998"/>
  </r>
  <r>
    <s v="1"/>
    <s v="Region I - Northeast"/>
    <x v="5"/>
    <s v="VT"/>
    <x v="29"/>
    <s v="4"/>
    <x v="3"/>
    <n v="77335.695200000002"/>
    <n v="123737.1142"/>
    <n v="108269.9734"/>
    <n v="173231.95989999999"/>
    <n v="139204.25150000001"/>
    <n v="222726.80559999999"/>
    <n v="185605.6686"/>
    <n v="296969.07419999997"/>
    <n v="232007.0857"/>
    <n v="371211.34269999998"/>
    <n v="262941.3639"/>
    <n v="420706.18839999998"/>
    <n v="293875.64189999999"/>
    <n v="470201.03409999999"/>
  </r>
  <r>
    <s v="1"/>
    <s v="Region I - Northeast"/>
    <x v="5"/>
    <s v="VT"/>
    <x v="30"/>
    <s v="1"/>
    <x v="0"/>
    <n v="89409.712199999994"/>
    <n v="156466.99619999999"/>
    <n v="116962.14260000001"/>
    <n v="204683.74950000001"/>
    <n v="141873.36040000001"/>
    <n v="248278.3806"/>
    <n v="173326.4062"/>
    <n v="303321.21100000001"/>
    <n v="203899.51029999999"/>
    <n v="356824.14299999998"/>
    <n v="222650.15410000001"/>
    <n v="389637.7696"/>
    <n v="239344.459"/>
    <n v="418852.80320000002"/>
  </r>
  <r>
    <s v="1"/>
    <s v="Region I - Northeast"/>
    <x v="5"/>
    <s v="VT"/>
    <x v="30"/>
    <s v="2"/>
    <x v="1"/>
    <n v="82094.404299999995"/>
    <n v="143665.20740000001"/>
    <n v="107459.122"/>
    <n v="188053.46340000001"/>
    <n v="130590.81660000001"/>
    <n v="228533.9289"/>
    <n v="160172.61129999999"/>
    <n v="280302.0698"/>
    <n v="189970.23149999999"/>
    <n v="332447.90519999998"/>
    <n v="209100.90950000001"/>
    <n v="365926.59159999999"/>
    <n v="226994.55799999999"/>
    <n v="397240.47649999999"/>
  </r>
  <r>
    <s v="1"/>
    <s v="Region I - Northeast"/>
    <x v="5"/>
    <s v="VT"/>
    <x v="30"/>
    <s v="3"/>
    <x v="2"/>
    <n v="71203.810500000007"/>
    <n v="124606.6685"/>
    <n v="98397.575599999996"/>
    <n v="172195.7573"/>
    <n v="124855.4783"/>
    <n v="218497.087"/>
    <n v="163159.53270000001"/>
    <n v="285529.18229999999"/>
    <n v="203332.77439999999"/>
    <n v="355832.35519999999"/>
    <n v="228916.22899999999"/>
    <n v="400603.4007"/>
    <n v="254133.76519999999"/>
    <n v="444734.08919999999"/>
  </r>
  <r>
    <s v="1"/>
    <s v="Region I - Northeast"/>
    <x v="5"/>
    <s v="VT"/>
    <x v="30"/>
    <s v="4"/>
    <x v="3"/>
    <n v="79750.906700000007"/>
    <n v="127601.4526"/>
    <n v="111651.2694"/>
    <n v="178642.0336"/>
    <n v="143551.63200000001"/>
    <n v="229682.61470000001"/>
    <n v="191402.17600000001"/>
    <n v="306243.48619999998"/>
    <n v="239252.72"/>
    <n v="382804.35769999999"/>
    <n v="271153.08260000002"/>
    <n v="433844.9387"/>
    <n v="303053.44530000002"/>
    <n v="484885.51980000001"/>
  </r>
  <r>
    <s v="1"/>
    <s v="Region I - Northeast"/>
    <x v="5"/>
    <s v="VT"/>
    <x v="31"/>
    <s v="1"/>
    <x v="0"/>
    <n v="86976.871499999994"/>
    <n v="152209.5252"/>
    <n v="113889.3956"/>
    <n v="199306.44219999999"/>
    <n v="138247.1807"/>
    <n v="241932.56630000001"/>
    <n v="169079.60519999999"/>
    <n v="295889.30920000002"/>
    <n v="198967.00279999999"/>
    <n v="348192.255"/>
    <n v="217283.52910000001"/>
    <n v="380246.17580000003"/>
    <n v="233598.47760000001"/>
    <n v="408797.3358"/>
  </r>
  <r>
    <s v="1"/>
    <s v="Region I - Northeast"/>
    <x v="5"/>
    <s v="VT"/>
    <x v="31"/>
    <s v="2"/>
    <x v="1"/>
    <n v="79661.563599999994"/>
    <n v="139407.73639999999"/>
    <n v="104386.3749"/>
    <n v="182676.15609999999"/>
    <n v="126964.637"/>
    <n v="222188.1146"/>
    <n v="155925.81030000001"/>
    <n v="272870.16800000001"/>
    <n v="185037.72409999999"/>
    <n v="323816.0172"/>
    <n v="203734.28450000001"/>
    <n v="356534.99780000001"/>
    <n v="221248.57670000001"/>
    <n v="387185.00900000002"/>
  </r>
  <r>
    <s v="1"/>
    <s v="Region I - Northeast"/>
    <x v="5"/>
    <s v="VT"/>
    <x v="31"/>
    <s v="3"/>
    <x v="2"/>
    <n v="68875.122600000002"/>
    <n v="120531.4644"/>
    <n v="95137.412400000001"/>
    <n v="166490.47169999999"/>
    <n v="120663.83990000001"/>
    <n v="211161.71969999999"/>
    <n v="157570.68150000001"/>
    <n v="275748.69260000001"/>
    <n v="196346.71040000001"/>
    <n v="343606.74310000002"/>
    <n v="220998.68969999999"/>
    <n v="386747.7071"/>
    <n v="245284.75080000001"/>
    <n v="429248.31390000001"/>
  </r>
  <r>
    <s v="1"/>
    <s v="Region I - Northeast"/>
    <x v="5"/>
    <s v="VT"/>
    <x v="31"/>
    <s v="4"/>
    <x v="3"/>
    <n v="77719.732399999994"/>
    <n v="124351.57369999999"/>
    <n v="108807.6254"/>
    <n v="174092.20310000001"/>
    <n v="139895.5183"/>
    <n v="223832.83259999999"/>
    <n v="186527.35769999999"/>
    <n v="298443.77679999999"/>
    <n v="233159.19709999999"/>
    <n v="373054.72090000001"/>
    <n v="264247.09009999997"/>
    <n v="422795.3505"/>
    <n v="295334.98300000001"/>
    <n v="472535.98"/>
  </r>
  <r>
    <s v="10"/>
    <s v="Region X - Northwest"/>
    <x v="6"/>
    <s v="AK"/>
    <x v="32"/>
    <s v="1"/>
    <x v="0"/>
    <n v="108538.4286"/>
    <n v="189942.25020000001"/>
    <n v="141842.81570000001"/>
    <n v="248224.92739999999"/>
    <n v="171921.9289"/>
    <n v="300863.37560000003"/>
    <n v="209798.39989999999"/>
    <n v="367147.1998"/>
    <n v="246722.40659999999"/>
    <n v="431764.21169999999"/>
    <n v="269385.73359999998"/>
    <n v="471425.03370000003"/>
    <n v="289554.3284"/>
    <n v="506720.0747"/>
  </r>
  <r>
    <s v="10"/>
    <s v="Region X - Northwest"/>
    <x v="6"/>
    <s v="AK"/>
    <x v="32"/>
    <s v="2"/>
    <x v="1"/>
    <n v="99916.815100000007"/>
    <n v="174854.42629999999"/>
    <n v="130642.82610000001"/>
    <n v="228624.94570000001"/>
    <n v="158624.644"/>
    <n v="277593.12699999998"/>
    <n v="194295.71160000001"/>
    <n v="340017.49530000001"/>
    <n v="230305.75529999999"/>
    <n v="403035.07179999998"/>
    <n v="253416.97959999999"/>
    <n v="443479.7144"/>
    <n v="274999.08679999999"/>
    <n v="481248.40179999999"/>
  </r>
  <r>
    <s v="10"/>
    <s v="Region X - Northwest"/>
    <x v="6"/>
    <s v="AK"/>
    <x v="32"/>
    <s v="3"/>
    <x v="2"/>
    <n v="86946.073300000004"/>
    <n v="152155.62830000001"/>
    <n v="120206.78630000001"/>
    <n v="210361.87609999999"/>
    <n v="152600.2329"/>
    <n v="267050.40759999998"/>
    <n v="199560.67449999999"/>
    <n v="349231.18040000001"/>
    <n v="248724.0871"/>
    <n v="435267.15230000002"/>
    <n v="280086.9339"/>
    <n v="490152.13449999999"/>
    <n v="311018.52"/>
    <n v="544282.41"/>
  </r>
  <r>
    <s v="10"/>
    <s v="Region X - Northwest"/>
    <x v="6"/>
    <s v="AK"/>
    <x v="32"/>
    <s v="4"/>
    <x v="3"/>
    <n v="96632.670199999993"/>
    <n v="154612.27470000001"/>
    <n v="135285.7383"/>
    <n v="216457.18460000001"/>
    <n v="173938.80650000001"/>
    <n v="278302.09450000001"/>
    <n v="231918.40849999999"/>
    <n v="371069.45929999999"/>
    <n v="289898.01069999998"/>
    <n v="463836.82400000002"/>
    <n v="328551.07880000002"/>
    <n v="525681.73400000005"/>
    <n v="367204.14689999999"/>
    <n v="587526.64379999996"/>
  </r>
  <r>
    <s v="10"/>
    <s v="Region X - Northwest"/>
    <x v="6"/>
    <s v="AK"/>
    <x v="33"/>
    <s v="1"/>
    <x v="0"/>
    <n v="110226.15459999999"/>
    <n v="192895.77050000001"/>
    <n v="143902.40539999999"/>
    <n v="251829.20939999999"/>
    <n v="174283.8075"/>
    <n v="304996.66320000001"/>
    <n v="212436.45329999999"/>
    <n v="371763.79320000001"/>
    <n v="249740.21299999999"/>
    <n v="437045.37280000001"/>
    <n v="272654.76439999999"/>
    <n v="477145.83750000002"/>
    <n v="293037.3763"/>
    <n v="512815.40860000002"/>
  </r>
  <r>
    <s v="10"/>
    <s v="Region X - Northwest"/>
    <x v="6"/>
    <s v="AK"/>
    <x v="33"/>
    <s v="2"/>
    <x v="1"/>
    <n v="101735.1721"/>
    <n v="178036.55129999999"/>
    <n v="132872.11350000001"/>
    <n v="232526.1986"/>
    <n v="161187.99770000001"/>
    <n v="282078.99589999998"/>
    <n v="197168.65539999999"/>
    <n v="345045.147"/>
    <n v="233572.3"/>
    <n v="408751.52510000003"/>
    <n v="256927.96239999999"/>
    <n v="449623.93420000002"/>
    <n v="278702.66970000003"/>
    <n v="487729.67190000002"/>
  </r>
  <r>
    <s v="10"/>
    <s v="Region X - Northwest"/>
    <x v="6"/>
    <s v="AK"/>
    <x v="33"/>
    <s v="3"/>
    <x v="2"/>
    <n v="88818.300199999998"/>
    <n v="155432.02540000001"/>
    <n v="122850.8999"/>
    <n v="214989.0747"/>
    <n v="156029.37349999999"/>
    <n v="273051.40350000001"/>
    <n v="204192.04870000001"/>
    <n v="357336.08510000003"/>
    <n v="254524.3162"/>
    <n v="445417.55339999998"/>
    <n v="286687.80540000001"/>
    <n v="501703.65950000001"/>
    <n v="318426.56809999997"/>
    <n v="557246.49410000001"/>
  </r>
  <r>
    <s v="10"/>
    <s v="Region X - Northwest"/>
    <x v="6"/>
    <s v="AK"/>
    <x v="33"/>
    <s v="4"/>
    <x v="3"/>
    <n v="97950.626000000004"/>
    <n v="156721.00399999999"/>
    <n v="137130.87650000001"/>
    <n v="219409.40549999999"/>
    <n v="176311.1269"/>
    <n v="282097.80719999998"/>
    <n v="235081.5024"/>
    <n v="376130.4094"/>
    <n v="293851.87800000003"/>
    <n v="470163.01189999998"/>
    <n v="333032.12849999999"/>
    <n v="532851.41350000002"/>
    <n v="372212.37880000001"/>
    <n v="595539.81499999994"/>
  </r>
  <r>
    <s v="10"/>
    <s v="Region X - Northwest"/>
    <x v="6"/>
    <s v="AK"/>
    <x v="34"/>
    <s v="1"/>
    <x v="0"/>
    <n v="113237.10030000001"/>
    <n v="198164.92550000001"/>
    <n v="148137.6508"/>
    <n v="259240.88889999999"/>
    <n v="179693.84469999999"/>
    <n v="314464.22820000001"/>
    <n v="219540.78279999999"/>
    <n v="384196.36989999999"/>
    <n v="258268.8259"/>
    <n v="451970.44540000003"/>
    <n v="282020.25780000002"/>
    <n v="493535.45110000001"/>
    <n v="303167.28379999998"/>
    <n v="530542.74659999995"/>
  </r>
  <r>
    <s v="10"/>
    <s v="Region X - Northwest"/>
    <x v="6"/>
    <s v="AK"/>
    <x v="34"/>
    <s v="2"/>
    <x v="1"/>
    <n v="103962.3348"/>
    <n v="181934.08590000001"/>
    <n v="136089.17800000001"/>
    <n v="238156.06159999999"/>
    <n v="165389.19070000001"/>
    <n v="289431.08370000002"/>
    <n v="202863.6496"/>
    <n v="355011.38689999998"/>
    <n v="240608.4901"/>
    <n v="421064.85769999999"/>
    <n v="264841.75099999999"/>
    <n v="463473.06430000003"/>
    <n v="287509.37339999998"/>
    <n v="503141.40330000001"/>
  </r>
  <r>
    <s v="10"/>
    <s v="Region X - Northwest"/>
    <x v="6"/>
    <s v="AK"/>
    <x v="34"/>
    <s v="3"/>
    <x v="2"/>
    <n v="90159.825299999997"/>
    <n v="157779.6942"/>
    <n v="124591.0607"/>
    <n v="218034.35620000001"/>
    <n v="158089.32769999999"/>
    <n v="276656.3235"/>
    <n v="206583.53589999999"/>
    <n v="361521.18780000001"/>
    <n v="257447.6066"/>
    <n v="450533.31140000001"/>
    <n v="289837.19829999999"/>
    <n v="507215.09700000001"/>
    <n v="321762.8579"/>
    <n v="563085.00139999995"/>
  </r>
  <r>
    <s v="10"/>
    <s v="Region X - Northwest"/>
    <x v="6"/>
    <s v="AK"/>
    <x v="34"/>
    <s v="4"/>
    <x v="3"/>
    <n v="101011.1982"/>
    <n v="161617.91949999999"/>
    <n v="141415.67739999999"/>
    <n v="226265.08730000001"/>
    <n v="181820.15669999999"/>
    <n v="290912.25510000001"/>
    <n v="242426.8757"/>
    <n v="387883.00679999997"/>
    <n v="303033.59450000001"/>
    <n v="484853.7586"/>
    <n v="343438.07380000001"/>
    <n v="549500.92630000005"/>
    <n v="383842.55310000002"/>
    <n v="614148.09409999999"/>
  </r>
  <r>
    <s v="10"/>
    <s v="Region X - Northwest"/>
    <x v="6"/>
    <s v="AK"/>
    <x v="35"/>
    <s v="1"/>
    <x v="0"/>
    <n v="112834.0346"/>
    <n v="197459.5606"/>
    <n v="147448.42790000001"/>
    <n v="258034.7488"/>
    <n v="178708.82699999999"/>
    <n v="312740.4473"/>
    <n v="218067.0281"/>
    <n v="381617.2991"/>
    <n v="256441.61749999999"/>
    <n v="448772.83069999999"/>
    <n v="279996.29060000001"/>
    <n v="489993.5085"/>
    <n v="300957.5857"/>
    <n v="526675.77489999996"/>
  </r>
  <r>
    <s v="10"/>
    <s v="Region X - Northwest"/>
    <x v="6"/>
    <s v="AK"/>
    <x v="35"/>
    <s v="2"/>
    <x v="1"/>
    <n v="103885.84510000001"/>
    <n v="181800.22889999999"/>
    <n v="135824.1967"/>
    <n v="237692.34419999999"/>
    <n v="164907.85759999999"/>
    <n v="288588.75079999998"/>
    <n v="201977.11739999999"/>
    <n v="353459.95539999998"/>
    <n v="239403.12390000001"/>
    <n v="418955.4669"/>
    <n v="263422.66029999999"/>
    <n v="460989.65539999999"/>
    <n v="285851.0097"/>
    <n v="500239.26689999999"/>
  </r>
  <r>
    <s v="10"/>
    <s v="Region X - Northwest"/>
    <x v="6"/>
    <s v="AK"/>
    <x v="35"/>
    <s v="3"/>
    <x v="2"/>
    <n v="90415.897500000006"/>
    <n v="158227.82060000001"/>
    <n v="125007.05100000001"/>
    <n v="218762.33919999999"/>
    <n v="158698.0871"/>
    <n v="277721.65230000002"/>
    <n v="207543.18090000001"/>
    <n v="363200.56650000002"/>
    <n v="258674.69140000001"/>
    <n v="452680.70980000001"/>
    <n v="291296.08990000002"/>
    <n v="509768.15740000003"/>
    <n v="323469.8921"/>
    <n v="566072.31110000005"/>
  </r>
  <r>
    <s v="10"/>
    <s v="Region X - Northwest"/>
    <x v="6"/>
    <s v="AK"/>
    <x v="35"/>
    <s v="4"/>
    <x v="3"/>
    <n v="100446.8717"/>
    <n v="160714.99720000001"/>
    <n v="140625.62040000001"/>
    <n v="225000.99600000001"/>
    <n v="180804.36910000001"/>
    <n v="289286.99489999999"/>
    <n v="241072.4921"/>
    <n v="385715.99300000002"/>
    <n v="301340.6151"/>
    <n v="482144.9914"/>
    <n v="341519.36379999999"/>
    <n v="546430.99029999995"/>
    <n v="381698.11249999999"/>
    <n v="610716.98899999994"/>
  </r>
  <r>
    <s v="10"/>
    <s v="Region X - Northwest"/>
    <x v="7"/>
    <s v="ID"/>
    <x v="36"/>
    <s v="1"/>
    <x v="0"/>
    <n v="84727.024699999994"/>
    <n v="148272.29329999999"/>
    <n v="110971.36410000001"/>
    <n v="194199.8873"/>
    <n v="134730.769"/>
    <n v="235778.84580000001"/>
    <n v="164825.55859999999"/>
    <n v="288444.72759999998"/>
    <n v="193977.08970000001"/>
    <n v="339459.9069"/>
    <n v="211839.19949999999"/>
    <n v="370718.5993"/>
    <n v="227751.2035"/>
    <n v="398564.60609999998"/>
  </r>
  <r>
    <s v="10"/>
    <s v="Region X - Northwest"/>
    <x v="7"/>
    <s v="ID"/>
    <x v="36"/>
    <s v="2"/>
    <x v="1"/>
    <n v="77550.242499999993"/>
    <n v="135712.92439999999"/>
    <n v="101648.2965"/>
    <n v="177884.519"/>
    <n v="123661.876"/>
    <n v="216408.283"/>
    <n v="151920.8492"/>
    <n v="265861.48619999998"/>
    <n v="180311.58129999999"/>
    <n v="315545.26740000001"/>
    <n v="198546.52900000001"/>
    <n v="347456.42570000002"/>
    <n v="215635.16519999999"/>
    <n v="377361.53909999999"/>
  </r>
  <r>
    <s v="10"/>
    <s v="Region X - Northwest"/>
    <x v="7"/>
    <s v="ID"/>
    <x v="36"/>
    <s v="3"/>
    <x v="2"/>
    <n v="66993.865099999995"/>
    <n v="117239.26390000001"/>
    <n v="92528.037500000006"/>
    <n v="161924.0655"/>
    <n v="117340.28200000001"/>
    <n v="205345.49359999999"/>
    <n v="153202.03460000001"/>
    <n v="268103.56050000002"/>
    <n v="190897.57870000001"/>
    <n v="334070.76280000003"/>
    <n v="214851.93410000001"/>
    <n v="375990.8848"/>
    <n v="238447.30040000001"/>
    <n v="417282.7757"/>
  </r>
  <r>
    <s v="10"/>
    <s v="Region X - Northwest"/>
    <x v="7"/>
    <s v="ID"/>
    <x v="36"/>
    <s v="4"/>
    <x v="3"/>
    <n v="75744.708799999993"/>
    <n v="121191.5359"/>
    <n v="106042.5923"/>
    <n v="169668.1502"/>
    <n v="136340.47579999999"/>
    <n v="218144.76449999999"/>
    <n v="181787.30110000001"/>
    <n v="290859.68609999999"/>
    <n v="227234.1263"/>
    <n v="363574.60759999999"/>
    <n v="257532.0099"/>
    <n v="412051.2219"/>
    <n v="287829.8934"/>
    <n v="460527.83620000002"/>
  </r>
  <r>
    <s v="10"/>
    <s v="Region X - Northwest"/>
    <x v="7"/>
    <s v="ID"/>
    <x v="37"/>
    <s v="1"/>
    <x v="0"/>
    <n v="87808.959600000002"/>
    <n v="153665.67929999999"/>
    <n v="114785.5454"/>
    <n v="200874.70439999999"/>
    <n v="139157.22270000001"/>
    <n v="243525.1398"/>
    <n v="169870.28219999999"/>
    <n v="297272.99400000001"/>
    <n v="199786.09640000001"/>
    <n v="349625.66869999998"/>
    <n v="218143.82459999999"/>
    <n v="381751.69309999997"/>
    <n v="234482.9259"/>
    <n v="410345.12030000001"/>
  </r>
  <r>
    <s v="10"/>
    <s v="Region X - Northwest"/>
    <x v="7"/>
    <s v="ID"/>
    <x v="37"/>
    <s v="2"/>
    <x v="1"/>
    <n v="80774.291800000006"/>
    <n v="141355.01060000001"/>
    <n v="105647.0928"/>
    <n v="184882.4123"/>
    <n v="128307.51549999999"/>
    <n v="224538.15210000001"/>
    <n v="157221.11139999999"/>
    <n v="275136.94500000001"/>
    <n v="186391.19200000001"/>
    <n v="326184.58590000001"/>
    <n v="205114.375"/>
    <n v="358950.15620000003"/>
    <n v="222606.80900000001"/>
    <n v="389561.91560000001"/>
  </r>
  <r>
    <s v="10"/>
    <s v="Region X - Northwest"/>
    <x v="7"/>
    <s v="ID"/>
    <x v="37"/>
    <s v="3"/>
    <x v="2"/>
    <n v="70223.183399999994"/>
    <n v="122890.5711"/>
    <n v="97074.1005"/>
    <n v="169879.6758"/>
    <n v="123217.38529999999"/>
    <n v="215630.42430000001"/>
    <n v="161102.5618"/>
    <n v="281929.48320000002"/>
    <n v="200785.21720000001"/>
    <n v="351374.13010000001"/>
    <n v="226087.60079999999"/>
    <n v="395653.30129999999"/>
    <n v="251038.10389999999"/>
    <n v="439316.68170000002"/>
  </r>
  <r>
    <s v="10"/>
    <s v="Region X - Northwest"/>
    <x v="7"/>
    <s v="ID"/>
    <x v="37"/>
    <s v="4"/>
    <x v="3"/>
    <n v="78218.676900000006"/>
    <n v="125149.8849"/>
    <n v="109506.1476"/>
    <n v="175209.8388"/>
    <n v="140793.61840000001"/>
    <n v="225269.79269999999"/>
    <n v="187724.82440000001"/>
    <n v="300359.72350000002"/>
    <n v="234656.03049999999"/>
    <n v="375449.6544"/>
    <n v="265943.5012"/>
    <n v="425509.60840000003"/>
    <n v="297230.97200000001"/>
    <n v="475569.5624"/>
  </r>
  <r>
    <s v="10"/>
    <s v="Region X - Northwest"/>
    <x v="7"/>
    <s v="ID"/>
    <x v="38"/>
    <s v="1"/>
    <x v="0"/>
    <n v="82456.710900000005"/>
    <n v="144299.24419999999"/>
    <n v="108025.5027"/>
    <n v="189044.62969999999"/>
    <n v="131179.62839999999"/>
    <n v="229564.3498"/>
    <n v="160527.3211"/>
    <n v="280922.81189999997"/>
    <n v="188934.58119999999"/>
    <n v="330635.5172"/>
    <n v="206337.25090000001"/>
    <n v="361090.18900000001"/>
    <n v="221841.7683"/>
    <n v="388223.0944"/>
  </r>
  <r>
    <s v="10"/>
    <s v="Region X - Northwest"/>
    <x v="7"/>
    <s v="ID"/>
    <x v="38"/>
    <s v="2"/>
    <x v="1"/>
    <n v="75422.043000000005"/>
    <n v="131988.5753"/>
    <n v="98887.050099999993"/>
    <n v="173052.33780000001"/>
    <n v="120329.9212"/>
    <n v="210577.3622"/>
    <n v="147878.15030000001"/>
    <n v="258786.76300000001"/>
    <n v="175539.67679999999"/>
    <n v="307194.43440000003"/>
    <n v="193307.80119999999"/>
    <n v="338288.65210000001"/>
    <n v="209965.6514"/>
    <n v="367439.8898"/>
  </r>
  <r>
    <s v="10"/>
    <s v="Region X - Northwest"/>
    <x v="7"/>
    <s v="ID"/>
    <x v="38"/>
    <s v="3"/>
    <x v="2"/>
    <n v="65100.070399999997"/>
    <n v="113925.1232"/>
    <n v="89901.742199999993"/>
    <n v="157328.04879999999"/>
    <n v="113995.7818"/>
    <n v="199492.61809999999"/>
    <n v="148807.09039999999"/>
    <n v="260412.40830000001"/>
    <n v="185415.878"/>
    <n v="324477.78659999999"/>
    <n v="208669.01629999999"/>
    <n v="365170.77850000001"/>
    <n v="231570.27420000001"/>
    <n v="405247.97989999998"/>
  </r>
  <r>
    <s v="10"/>
    <s v="Region X - Northwest"/>
    <x v="7"/>
    <s v="ID"/>
    <x v="38"/>
    <s v="4"/>
    <x v="3"/>
    <n v="73750.093900000007"/>
    <n v="118000.152"/>
    <n v="103250.1315"/>
    <n v="165200.21280000001"/>
    <n v="132750.16899999999"/>
    <n v="212400.27359999999"/>
    <n v="177000.22529999999"/>
    <n v="283200.36479999998"/>
    <n v="221250.28159999999"/>
    <n v="354000.4559"/>
    <n v="250750.3192"/>
    <n v="401200.51679999998"/>
    <n v="280250.35680000001"/>
    <n v="448400.57760000002"/>
  </r>
  <r>
    <s v="10"/>
    <s v="Region X - Northwest"/>
    <x v="7"/>
    <s v="ID"/>
    <x v="10"/>
    <s v="1"/>
    <x v="0"/>
    <n v="86187.734800000006"/>
    <n v="150828.53580000001"/>
    <n v="112581.11109999999"/>
    <n v="197016.94450000001"/>
    <n v="136406.34779999999"/>
    <n v="238711.10870000001"/>
    <n v="166369.9572"/>
    <n v="291147.42509999999"/>
    <n v="195620.07509999999"/>
    <n v="342335.13140000001"/>
    <n v="213579.8628"/>
    <n v="373764.7598"/>
    <n v="229559.2176"/>
    <n v="401728.63079999998"/>
  </r>
  <r>
    <s v="10"/>
    <s v="Region X - Northwest"/>
    <x v="7"/>
    <s v="ID"/>
    <x v="10"/>
    <s v="2"/>
    <x v="1"/>
    <n v="79437.296000000002"/>
    <n v="139015.26809999999"/>
    <n v="103811.88920000001"/>
    <n v="181670.80609999999"/>
    <n v="125995.0128"/>
    <n v="220491.27239999999"/>
    <n v="154231.86420000001"/>
    <n v="269905.76240000001"/>
    <n v="182766.3792"/>
    <n v="319841.16360000003"/>
    <n v="201076.85569999999"/>
    <n v="351884.4975"/>
    <n v="218162.94399999999"/>
    <n v="381785.152"/>
  </r>
  <r>
    <s v="10"/>
    <s v="Region X - Northwest"/>
    <x v="7"/>
    <s v="ID"/>
    <x v="10"/>
    <s v="3"/>
    <x v="2"/>
    <n v="69230.014899999995"/>
    <n v="121152.52619999999"/>
    <n v="95733.699200000003"/>
    <n v="167533.97349999999"/>
    <n v="121558.34239999999"/>
    <n v="212727.0992"/>
    <n v="159019.28390000001"/>
    <n v="278283.74680000002"/>
    <n v="198205.07879999999"/>
    <n v="346858.88789999997"/>
    <n v="223222.7966"/>
    <n v="390639.89399999997"/>
    <n v="247902.85140000001"/>
    <n v="433829.98989999999"/>
  </r>
  <r>
    <s v="10"/>
    <s v="Region X - Northwest"/>
    <x v="7"/>
    <s v="ID"/>
    <x v="10"/>
    <s v="4"/>
    <x v="3"/>
    <n v="76666.850999999995"/>
    <n v="122666.96339999999"/>
    <n v="107333.5914"/>
    <n v="171733.74890000001"/>
    <n v="138000.33180000001"/>
    <n v="220800.53419999999"/>
    <n v="184000.4424"/>
    <n v="294400.71220000001"/>
    <n v="230000.55300000001"/>
    <n v="368000.89020000002"/>
    <n v="260667.2934"/>
    <n v="417067.67570000002"/>
    <n v="291334.03379999998"/>
    <n v="466134.46100000001"/>
  </r>
  <r>
    <s v="10"/>
    <s v="Region X - Northwest"/>
    <x v="7"/>
    <s v="ID"/>
    <x v="39"/>
    <s v="1"/>
    <x v="0"/>
    <n v="81808.621100000004"/>
    <n v="143165.08689999999"/>
    <n v="107050.16590000001"/>
    <n v="187337.79019999999"/>
    <n v="129879.2236"/>
    <n v="227288.64129999999"/>
    <n v="158725.71429999999"/>
    <n v="277770.0001"/>
    <n v="186741.56049999999"/>
    <n v="326797.73100000003"/>
    <n v="203919.93650000001"/>
    <n v="356859.88870000001"/>
    <n v="219216.4498"/>
    <n v="383628.78710000002"/>
  </r>
  <r>
    <s v="10"/>
    <s v="Region X - Northwest"/>
    <x v="7"/>
    <s v="ID"/>
    <x v="39"/>
    <s v="2"/>
    <x v="1"/>
    <n v="75058.182400000005"/>
    <n v="131351.8192"/>
    <n v="98280.943799999994"/>
    <n v="171991.65179999999"/>
    <n v="119467.8887"/>
    <n v="209068.8052"/>
    <n v="146587.6214"/>
    <n v="256528.33739999999"/>
    <n v="173887.86470000001"/>
    <n v="304303.76319999999"/>
    <n v="191416.92939999999"/>
    <n v="334979.62650000001"/>
    <n v="207820.17619999999"/>
    <n v="363685.30829999998"/>
  </r>
  <r>
    <s v="10"/>
    <s v="Region X - Northwest"/>
    <x v="7"/>
    <s v="ID"/>
    <x v="39"/>
    <s v="3"/>
    <x v="2"/>
    <n v="65038.375999999997"/>
    <n v="113817.15790000001"/>
    <n v="89865.404599999994"/>
    <n v="157264.45809999999"/>
    <n v="114013.39230000001"/>
    <n v="199523.43650000001"/>
    <n v="148959.35029999999"/>
    <n v="260678.86309999999"/>
    <n v="185630.16190000001"/>
    <n v="324852.78330000001"/>
    <n v="208971.22399999999"/>
    <n v="365699.6421"/>
    <n v="231974.62330000001"/>
    <n v="405955.5907"/>
  </r>
  <r>
    <s v="10"/>
    <s v="Region X - Northwest"/>
    <x v="7"/>
    <s v="ID"/>
    <x v="39"/>
    <s v="4"/>
    <x v="3"/>
    <n v="73010.736799999999"/>
    <n v="116817.18060000001"/>
    <n v="102215.0315"/>
    <n v="163544.05290000001"/>
    <n v="131419.32629999999"/>
    <n v="210270.92509999999"/>
    <n v="175225.7683"/>
    <n v="280361.23340000003"/>
    <n v="219032.21040000001"/>
    <n v="350451.54180000001"/>
    <n v="248236.50510000001"/>
    <n v="397178.4142"/>
    <n v="277440.79989999998"/>
    <n v="443905.28639999998"/>
  </r>
  <r>
    <s v="10"/>
    <s v="Region X - Northwest"/>
    <x v="7"/>
    <s v="ID"/>
    <x v="40"/>
    <s v="1"/>
    <x v="0"/>
    <n v="80915.743499999997"/>
    <n v="141602.55119999999"/>
    <n v="106118.41220000001"/>
    <n v="185707.2213"/>
    <n v="128966.40150000001"/>
    <n v="225691.20269999999"/>
    <n v="158004.95929999999"/>
    <n v="276508.67879999999"/>
    <n v="186030.0779"/>
    <n v="325552.63630000001"/>
    <n v="203184.93840000001"/>
    <n v="355573.6421"/>
    <n v="218475.90710000001"/>
    <n v="382332.83730000001"/>
  </r>
  <r>
    <s v="10"/>
    <s v="Region X - Northwest"/>
    <x v="7"/>
    <s v="ID"/>
    <x v="40"/>
    <s v="2"/>
    <x v="1"/>
    <n v="73810.018400000001"/>
    <n v="129167.53230000001"/>
    <n v="96887.652100000007"/>
    <n v="169553.39110000001"/>
    <n v="118007.1015"/>
    <n v="206512.42749999999"/>
    <n v="145228.0191"/>
    <n v="254149.03349999999"/>
    <n v="172499.87150000001"/>
    <n v="301874.77519999997"/>
    <n v="190023.87820000001"/>
    <n v="332541.78690000001"/>
    <n v="206479.82939999999"/>
    <n v="361339.70150000002"/>
  </r>
  <r>
    <s v="10"/>
    <s v="Region X - Northwest"/>
    <x v="7"/>
    <s v="ID"/>
    <x v="40"/>
    <s v="3"/>
    <x v="2"/>
    <n v="63485.411200000002"/>
    <n v="111099.4696"/>
    <n v="87628.710600000006"/>
    <n v="153350.24369999999"/>
    <n v="111057.23020000001"/>
    <n v="194350.15280000001"/>
    <n v="144856.82689999999"/>
    <n v="253499.44699999999"/>
    <n v="180472.0588"/>
    <n v="315826.1029"/>
    <n v="203051.18299999999"/>
    <n v="355339.57020000002"/>
    <n v="225274.87239999999"/>
    <n v="394231.02679999999"/>
  </r>
  <r>
    <s v="10"/>
    <s v="Region X - Northwest"/>
    <x v="7"/>
    <s v="ID"/>
    <x v="40"/>
    <s v="4"/>
    <x v="3"/>
    <n v="72513.109800000006"/>
    <n v="116020.97749999999"/>
    <n v="101518.3538"/>
    <n v="162429.36850000001"/>
    <n v="130523.5978"/>
    <n v="208837.75949999999"/>
    <n v="174031.46359999999"/>
    <n v="278450.34600000002"/>
    <n v="217539.32949999999"/>
    <n v="348062.9325"/>
    <n v="246544.5735"/>
    <n v="394471.3235"/>
    <n v="275549.8174"/>
    <n v="440879.7145"/>
  </r>
  <r>
    <s v="10"/>
    <s v="Region X - Northwest"/>
    <x v="8"/>
    <s v="OR"/>
    <x v="41"/>
    <s v="1"/>
    <x v="0"/>
    <n v="89637.741899999994"/>
    <n v="156866.0485"/>
    <n v="117178.09510000001"/>
    <n v="205061.66649999999"/>
    <n v="142059.54490000001"/>
    <n v="248604.2035"/>
    <n v="173416.39619999999"/>
    <n v="303478.69349999999"/>
    <n v="203957.83249999999"/>
    <n v="356926.20699999999"/>
    <n v="222699.23209999999"/>
    <n v="389723.65610000002"/>
    <n v="239379.94209999999"/>
    <n v="418914.89850000001"/>
  </r>
  <r>
    <s v="10"/>
    <s v="Region X - Northwest"/>
    <x v="8"/>
    <s v="OR"/>
    <x v="41"/>
    <s v="2"/>
    <x v="1"/>
    <n v="82453.064100000003"/>
    <n v="144292.8622"/>
    <n v="107844.77069999999"/>
    <n v="188728.3487"/>
    <n v="130978.4743"/>
    <n v="229212.33"/>
    <n v="160497.4896"/>
    <n v="280870.60680000001"/>
    <n v="190277.29"/>
    <n v="332985.25750000001"/>
    <n v="209391.9374"/>
    <n v="366435.89049999998"/>
    <n v="227250.5742"/>
    <n v="397688.5048"/>
  </r>
  <r>
    <s v="10"/>
    <s v="Region X - Northwest"/>
    <x v="8"/>
    <s v="OR"/>
    <x v="41"/>
    <s v="3"/>
    <x v="2"/>
    <n v="71678.830400000006"/>
    <n v="125437.9531"/>
    <n v="99085.598899999997"/>
    <n v="173399.79810000001"/>
    <n v="125769.6455"/>
    <n v="220096.87959999999"/>
    <n v="164437.6085"/>
    <n v="287765.8149"/>
    <n v="204941.3806"/>
    <n v="358647.41590000002"/>
    <n v="230766.59409999999"/>
    <n v="403841.53960000002"/>
    <n v="256232.42360000001"/>
    <n v="448406.74129999999"/>
  </r>
  <r>
    <s v="10"/>
    <s v="Region X - Northwest"/>
    <x v="8"/>
    <s v="OR"/>
    <x v="41"/>
    <s v="4"/>
    <x v="3"/>
    <n v="79850.165599999993"/>
    <n v="127760.2668"/>
    <n v="111790.23179999999"/>
    <n v="178864.37359999999"/>
    <n v="143730.29810000001"/>
    <n v="229968.4803"/>
    <n v="191640.39739999999"/>
    <n v="306624.64039999997"/>
    <n v="239550.49669999999"/>
    <n v="383280.80050000001"/>
    <n v="271490.56300000002"/>
    <n v="434384.90730000002"/>
    <n v="303430.62920000002"/>
    <n v="485489.01400000002"/>
  </r>
  <r>
    <s v="10"/>
    <s v="Region X - Northwest"/>
    <x v="8"/>
    <s v="OR"/>
    <x v="42"/>
    <s v="1"/>
    <x v="0"/>
    <n v="89151.174400000004"/>
    <n v="156014.55530000001"/>
    <n v="116563.5465"/>
    <n v="203986.2064"/>
    <n v="141334.30979999999"/>
    <n v="247335.04209999999"/>
    <n v="172567.03709999999"/>
    <n v="301992.3149"/>
    <n v="202971.33230000001"/>
    <n v="355199.83140000002"/>
    <n v="221625.90839999999"/>
    <n v="387845.33960000001"/>
    <n v="238230.74720000001"/>
    <n v="416903.8075"/>
  </r>
  <r>
    <s v="10"/>
    <s v="Region X - Northwest"/>
    <x v="8"/>
    <s v="OR"/>
    <x v="42"/>
    <s v="2"/>
    <x v="1"/>
    <n v="81966.496499999994"/>
    <n v="143441.36900000001"/>
    <n v="107230.22199999999"/>
    <n v="187652.88860000001"/>
    <n v="130253.2392"/>
    <n v="227943.16870000001"/>
    <n v="159648.13039999999"/>
    <n v="279384.22820000001"/>
    <n v="189290.78969999999"/>
    <n v="331258.88199999998"/>
    <n v="208318.61369999999"/>
    <n v="364557.57390000002"/>
    <n v="226101.3792"/>
    <n v="395677.41369999998"/>
  </r>
  <r>
    <s v="10"/>
    <s v="Region X - Northwest"/>
    <x v="8"/>
    <s v="OR"/>
    <x v="42"/>
    <s v="3"/>
    <x v="2"/>
    <n v="71213.093299999993"/>
    <n v="124622.9132"/>
    <n v="98433.5671"/>
    <n v="172258.74239999999"/>
    <n v="124931.31879999999"/>
    <n v="218629.80790000001"/>
    <n v="163319.83960000001"/>
    <n v="285809.7193"/>
    <n v="203544.16940000001"/>
    <n v="356202.2965"/>
    <n v="229183.08809999999"/>
    <n v="401070.40419999999"/>
    <n v="254462.62280000001"/>
    <n v="445309.58990000002"/>
  </r>
  <r>
    <s v="10"/>
    <s v="Region X - Northwest"/>
    <x v="8"/>
    <s v="OR"/>
    <x v="42"/>
    <s v="4"/>
    <x v="3"/>
    <n v="79443.931200000006"/>
    <n v="127110.29180000001"/>
    <n v="111221.5037"/>
    <n v="177954.4086"/>
    <n v="142999.07620000001"/>
    <n v="228798.52540000001"/>
    <n v="190665.43489999999"/>
    <n v="305064.70039999997"/>
    <n v="238331.79370000001"/>
    <n v="381330.87550000002"/>
    <n v="270109.36619999999"/>
    <n v="432174.99229999998"/>
    <n v="301886.9387"/>
    <n v="483019.109"/>
  </r>
  <r>
    <s v="10"/>
    <s v="Region X - Northwest"/>
    <x v="8"/>
    <s v="OR"/>
    <x v="43"/>
    <s v="1"/>
    <x v="0"/>
    <n v="85311.619600000005"/>
    <n v="149295.33429999999"/>
    <n v="111389.8278"/>
    <n v="194932.1986"/>
    <n v="134919.76620000001"/>
    <n v="236109.59080000001"/>
    <n v="164478.3702"/>
    <n v="287837.14789999998"/>
    <n v="193368.74369999999"/>
    <n v="338395.30160000001"/>
    <n v="211113.48300000001"/>
    <n v="369448.59529999999"/>
    <n v="226898.42980000001"/>
    <n v="397072.25209999998"/>
  </r>
  <r>
    <s v="10"/>
    <s v="Region X - Northwest"/>
    <x v="8"/>
    <s v="OR"/>
    <x v="43"/>
    <s v="2"/>
    <x v="1"/>
    <n v="78714.779200000004"/>
    <n v="137750.86360000001"/>
    <n v="102820.13920000001"/>
    <n v="179935.24359999999"/>
    <n v="124745.32889999999"/>
    <n v="218304.32569999999"/>
    <n v="152616.46539999999"/>
    <n v="267078.81439999997"/>
    <n v="180807.51869999999"/>
    <n v="316413.15779999999"/>
    <n v="198894.96729999999"/>
    <n v="348066.19280000002"/>
    <n v="215761.465"/>
    <n v="377582.5638"/>
  </r>
  <r>
    <s v="10"/>
    <s v="Region X - Northwest"/>
    <x v="8"/>
    <s v="OR"/>
    <x v="43"/>
    <s v="3"/>
    <x v="2"/>
    <n v="68693.303499999995"/>
    <n v="120213.28109999999"/>
    <n v="95009.342000000004"/>
    <n v="166266.34839999999"/>
    <n v="120661.79029999999"/>
    <n v="211158.133"/>
    <n v="157893.47380000001"/>
    <n v="276313.57909999997"/>
    <n v="196810.76370000001"/>
    <n v="344418.83649999998"/>
    <n v="221674.64720000001"/>
    <n v="387930.63250000001"/>
    <n v="246208.55069999999"/>
    <n v="430864.96389999997"/>
  </r>
  <r>
    <s v="10"/>
    <s v="Region X - Northwest"/>
    <x v="8"/>
    <s v="OR"/>
    <x v="43"/>
    <s v="4"/>
    <x v="3"/>
    <n v="75828.239300000001"/>
    <n v="121325.1848"/>
    <n v="106159.53509999999"/>
    <n v="169855.2586"/>
    <n v="136490.83069999999"/>
    <n v="218385.33240000001"/>
    <n v="181987.77429999999"/>
    <n v="291180.44329999998"/>
    <n v="227484.71789999999"/>
    <n v="363975.554"/>
    <n v="257816.01360000001"/>
    <n v="412505.62800000003"/>
    <n v="288147.30930000002"/>
    <n v="461035.70189999999"/>
  </r>
  <r>
    <s v="10"/>
    <s v="Region X - Northwest"/>
    <x v="8"/>
    <s v="OR"/>
    <x v="44"/>
    <s v="1"/>
    <x v="0"/>
    <n v="86687.820300000007"/>
    <n v="151703.68549999999"/>
    <n v="113308.148"/>
    <n v="198289.25899999999"/>
    <n v="137355.25390000001"/>
    <n v="240371.6943"/>
    <n v="167650.84330000001"/>
    <n v="293388.97570000001"/>
    <n v="197168.9528"/>
    <n v="345045.66739999998"/>
    <n v="215284.09770000001"/>
    <n v="376747.17090000003"/>
    <n v="231406.51759999999"/>
    <n v="404961.40580000001"/>
  </r>
  <r>
    <s v="10"/>
    <s v="Region X - Northwest"/>
    <x v="8"/>
    <s v="OR"/>
    <x v="44"/>
    <s v="2"/>
    <x v="1"/>
    <n v="79764.403999999995"/>
    <n v="139587.70699999999"/>
    <n v="104314.2179"/>
    <n v="182549.8812"/>
    <n v="126677.13219999999"/>
    <n v="221684.98130000001"/>
    <n v="155201.71599999999"/>
    <n v="271603.00300000003"/>
    <n v="183985.8855"/>
    <n v="321975.29960000003"/>
    <n v="202460.70559999999"/>
    <n v="354306.23479999998"/>
    <n v="219718.21859999999"/>
    <n v="384506.8824"/>
  </r>
  <r>
    <s v="10"/>
    <s v="Region X - Northwest"/>
    <x v="8"/>
    <s v="OR"/>
    <x v="44"/>
    <s v="3"/>
    <x v="2"/>
    <n v="69368.705400000006"/>
    <n v="121395.2343"/>
    <n v="95897.415500000003"/>
    <n v="167820.47700000001"/>
    <n v="121729.68429999999"/>
    <n v="213026.94760000001"/>
    <n v="159169.36660000001"/>
    <n v="278546.39159999997"/>
    <n v="198378.1012"/>
    <n v="347161.67700000003"/>
    <n v="223382.76740000001"/>
    <n v="390919.84299999999"/>
    <n v="248041.11809999999"/>
    <n v="434071.95679999999"/>
  </r>
  <r>
    <s v="10"/>
    <s v="Region X - Northwest"/>
    <x v="8"/>
    <s v="OR"/>
    <x v="44"/>
    <s v="4"/>
    <x v="3"/>
    <n v="77205.034499999994"/>
    <n v="123528.05710000001"/>
    <n v="108087.04829999999"/>
    <n v="172939.27989999999"/>
    <n v="138969.06219999999"/>
    <n v="222350.50279999999"/>
    <n v="185292.08290000001"/>
    <n v="296467.337"/>
    <n v="231615.1036"/>
    <n v="370584.17129999999"/>
    <n v="262497.11739999999"/>
    <n v="419995.39409999998"/>
    <n v="293379.1312"/>
    <n v="469406.61690000002"/>
  </r>
  <r>
    <s v="10"/>
    <s v="Region X - Northwest"/>
    <x v="8"/>
    <s v="OR"/>
    <x v="45"/>
    <s v="1"/>
    <x v="0"/>
    <n v="88292.053199999995"/>
    <n v="154511.0932"/>
    <n v="115442.4241"/>
    <n v="202024.24220000001"/>
    <n v="139976.9302"/>
    <n v="244959.62779999999"/>
    <n v="170913.31140000001"/>
    <n v="299098.29499999998"/>
    <n v="201027.4901"/>
    <n v="351798.10769999999"/>
    <n v="219503.79689999999"/>
    <n v="384131.6446"/>
    <n v="235950.09570000001"/>
    <n v="412912.66749999998"/>
  </r>
  <r>
    <s v="10"/>
    <s v="Region X - Northwest"/>
    <x v="8"/>
    <s v="OR"/>
    <x v="45"/>
    <s v="2"/>
    <x v="1"/>
    <n v="81172.690600000002"/>
    <n v="142052.20860000001"/>
    <n v="106193.948"/>
    <n v="185839.40890000001"/>
    <n v="128996.5966"/>
    <n v="225744.04389999999"/>
    <n v="158111.8492"/>
    <n v="276695.73629999999"/>
    <n v="187471.31599999999"/>
    <n v="328074.80290000001"/>
    <n v="206317.47760000001"/>
    <n v="361055.5857"/>
    <n v="223930.99470000001"/>
    <n v="391879.24070000002"/>
  </r>
  <r>
    <s v="10"/>
    <s v="Region X - Northwest"/>
    <x v="8"/>
    <s v="OR"/>
    <x v="45"/>
    <s v="3"/>
    <x v="2"/>
    <n v="70519.128500000006"/>
    <n v="123408.4748"/>
    <n v="97473.514200000005"/>
    <n v="170578.64980000001"/>
    <n v="123711.74800000001"/>
    <n v="216495.55900000001"/>
    <n v="161723.3383"/>
    <n v="283015.84210000001"/>
    <n v="201554.04860000001"/>
    <n v="352719.58490000002"/>
    <n v="226941.25700000001"/>
    <n v="397147.1997"/>
    <n v="251972.34839999999"/>
    <n v="440951.60979999998"/>
  </r>
  <r>
    <s v="10"/>
    <s v="Region X - Northwest"/>
    <x v="8"/>
    <s v="OR"/>
    <x v="45"/>
    <s v="4"/>
    <x v="3"/>
    <n v="78681.090899999996"/>
    <n v="125889.74739999999"/>
    <n v="110153.5273"/>
    <n v="176245.64629999999"/>
    <n v="141625.96359999999"/>
    <n v="226601.54519999999"/>
    <n v="188834.6182"/>
    <n v="302135.39360000001"/>
    <n v="236043.27280000001"/>
    <n v="377669.24200000003"/>
    <n v="267515.70909999998"/>
    <n v="428025.141"/>
    <n v="298988.14549999998"/>
    <n v="478381.03989999997"/>
  </r>
  <r>
    <s v="10"/>
    <s v="Region X - Northwest"/>
    <x v="8"/>
    <s v="OR"/>
    <x v="11"/>
    <s v="1"/>
    <x v="0"/>
    <n v="88033.513399999996"/>
    <n v="154058.64859999999"/>
    <n v="115043.82520000001"/>
    <n v="201326.69399999999"/>
    <n v="139437.87609999999"/>
    <n v="244016.28320000001"/>
    <n v="170153.93770000001"/>
    <n v="297769.3909"/>
    <n v="200099.30669999999"/>
    <n v="350173.7867"/>
    <n v="218479.5454"/>
    <n v="382339.20429999998"/>
    <n v="234836.3774"/>
    <n v="410963.6605"/>
  </r>
  <r>
    <s v="10"/>
    <s v="Region X - Northwest"/>
    <x v="8"/>
    <s v="OR"/>
    <x v="11"/>
    <s v="2"/>
    <x v="1"/>
    <n v="81044.781099999993"/>
    <n v="141828.3671"/>
    <n v="105965.0457"/>
    <n v="185438.82990000001"/>
    <n v="128659.0163"/>
    <n v="225153.27849999999"/>
    <n v="157587.3645"/>
    <n v="275777.88789999997"/>
    <n v="186791.8694"/>
    <n v="326885.77149999997"/>
    <n v="205535.17660000001"/>
    <n v="359686.5589"/>
    <n v="223037.81030000001"/>
    <n v="390316.1679"/>
  </r>
  <r>
    <s v="10"/>
    <s v="Region X - Northwest"/>
    <x v="8"/>
    <s v="OR"/>
    <x v="11"/>
    <s v="3"/>
    <x v="2"/>
    <n v="70528.41"/>
    <n v="123424.71739999999"/>
    <n v="97509.503899999996"/>
    <n v="170641.63190000001"/>
    <n v="123787.5864"/>
    <n v="216628.27619999999"/>
    <n v="161883.64249999999"/>
    <n v="283296.37449999998"/>
    <n v="201765.44029999999"/>
    <n v="353089.52039999998"/>
    <n v="227208.11240000001"/>
    <n v="397614.19669999997"/>
    <n v="252301.20189999999"/>
    <n v="441527.10340000002"/>
  </r>
  <r>
    <s v="10"/>
    <s v="Region X - Northwest"/>
    <x v="8"/>
    <s v="OR"/>
    <x v="11"/>
    <s v="4"/>
    <x v="3"/>
    <n v="78374.113500000007"/>
    <n v="125398.58349999999"/>
    <n v="109723.7588"/>
    <n v="175558.01680000001"/>
    <n v="141073.40419999999"/>
    <n v="225717.45009999999"/>
    <n v="188097.87229999999"/>
    <n v="300956.60019999999"/>
    <n v="235122.34039999999"/>
    <n v="376195.75020000001"/>
    <n v="266471.98570000002"/>
    <n v="426355.18349999998"/>
    <n v="297821.6311"/>
    <n v="476514.61680000002"/>
  </r>
  <r>
    <s v="10"/>
    <s v="Region X - Northwest"/>
    <x v="8"/>
    <s v="OR"/>
    <x v="46"/>
    <s v="1"/>
    <x v="0"/>
    <n v="86801.834199999998"/>
    <n v="151903.20989999999"/>
    <n v="113416.1229"/>
    <n v="198478.2151"/>
    <n v="137448.3444"/>
    <n v="240534.60269999999"/>
    <n v="167695.83600000001"/>
    <n v="293467.71309999999"/>
    <n v="197198.11120000001"/>
    <n v="345096.69469999999"/>
    <n v="215308.63370000001"/>
    <n v="376790.109"/>
    <n v="231424.25599999999"/>
    <n v="404992.44799999997"/>
  </r>
  <r>
    <s v="10"/>
    <s v="Region X - Northwest"/>
    <x v="8"/>
    <s v="OR"/>
    <x v="46"/>
    <s v="2"/>
    <x v="1"/>
    <n v="79943.732999999993"/>
    <n v="139901.53289999999"/>
    <n v="104507.041"/>
    <n v="182887.32190000001"/>
    <n v="126870.9595"/>
    <n v="222024.17920000001"/>
    <n v="155364.1532"/>
    <n v="271887.26819999999"/>
    <n v="184139.4124"/>
    <n v="322243.97169999999"/>
    <n v="202606.217"/>
    <n v="354560.87959999999"/>
    <n v="219846.22380000001"/>
    <n v="384730.89169999998"/>
  </r>
  <r>
    <s v="10"/>
    <s v="Region X - Northwest"/>
    <x v="8"/>
    <s v="OR"/>
    <x v="46"/>
    <s v="3"/>
    <x v="2"/>
    <n v="69606.214600000007"/>
    <n v="121810.87549999999"/>
    <n v="96241.426200000002"/>
    <n v="168422.49590000001"/>
    <n v="122186.7669"/>
    <n v="213826.842"/>
    <n v="159808.4031"/>
    <n v="279664.70559999999"/>
    <n v="199182.4026"/>
    <n v="348569.20449999999"/>
    <n v="224307.94820000001"/>
    <n v="392538.9093"/>
    <n v="249090.44529999999"/>
    <n v="435908.27929999999"/>
  </r>
  <r>
    <s v="10"/>
    <s v="Region X - Northwest"/>
    <x v="8"/>
    <s v="OR"/>
    <x v="46"/>
    <s v="4"/>
    <x v="3"/>
    <n v="77254.663"/>
    <n v="123607.4627"/>
    <n v="108156.5282"/>
    <n v="173050.44769999999"/>
    <n v="139058.3934"/>
    <n v="222493.43280000001"/>
    <n v="185411.1911"/>
    <n v="296657.91029999999"/>
    <n v="231763.9889"/>
    <n v="370822.38780000003"/>
    <n v="262665.8542"/>
    <n v="420265.37290000002"/>
    <n v="293567.7194"/>
    <n v="469708.3579"/>
  </r>
  <r>
    <s v="10"/>
    <s v="Region X - Northwest"/>
    <x v="9"/>
    <s v="WA"/>
    <x v="47"/>
    <s v="1"/>
    <x v="0"/>
    <n v="95423.566900000005"/>
    <n v="166991.24230000001"/>
    <n v="124810.0085"/>
    <n v="218417.51500000001"/>
    <n v="151375.0288"/>
    <n v="264906.3003"/>
    <n v="184902.4999"/>
    <n v="323579.3749"/>
    <n v="217506.42230000001"/>
    <n v="380636.239"/>
    <n v="237504.9523"/>
    <n v="415633.6666"/>
    <n v="255309.03899999999"/>
    <n v="446790.81829999998"/>
  </r>
  <r>
    <s v="10"/>
    <s v="Region X - Northwest"/>
    <x v="9"/>
    <s v="WA"/>
    <x v="47"/>
    <s v="2"/>
    <x v="1"/>
    <n v="87651.051600000006"/>
    <n v="153389.34039999999"/>
    <n v="114713.0482"/>
    <n v="200747.83429999999"/>
    <n v="139387.32490000001"/>
    <n v="243927.81849999999"/>
    <n v="170926.59150000001"/>
    <n v="299121.53499999997"/>
    <n v="202706.56219999999"/>
    <n v="354736.48389999999"/>
    <n v="223108.8786"/>
    <n v="390440.53759999998"/>
    <n v="242187.26800000001"/>
    <n v="423827.71899999998"/>
  </r>
  <r>
    <s v="10"/>
    <s v="Region X - Northwest"/>
    <x v="9"/>
    <s v="WA"/>
    <x v="47"/>
    <s v="3"/>
    <x v="2"/>
    <n v="76061.568499999994"/>
    <n v="133107.74470000001"/>
    <n v="105117.9515"/>
    <n v="183956.41510000001"/>
    <n v="133392.48079999999"/>
    <n v="233436.84150000001"/>
    <n v="174335.05"/>
    <n v="305086.33750000002"/>
    <n v="217263.63080000001"/>
    <n v="380211.35399999999"/>
    <n v="244609.0589"/>
    <n v="428065.85310000001"/>
    <n v="271565.69880000001"/>
    <n v="475239.97289999999"/>
  </r>
  <r>
    <s v="10"/>
    <s v="Region X - Northwest"/>
    <x v="9"/>
    <s v="WA"/>
    <x v="47"/>
    <s v="4"/>
    <x v="3"/>
    <n v="85090.794899999994"/>
    <n v="136145.27410000001"/>
    <n v="119127.11289999999"/>
    <n v="190603.3836"/>
    <n v="153163.43100000001"/>
    <n v="245061.4932"/>
    <n v="204217.908"/>
    <n v="326748.65759999998"/>
    <n v="255272.38500000001"/>
    <n v="408435.82199999999"/>
    <n v="289308.70299999998"/>
    <n v="462893.93160000001"/>
    <n v="323345.0209"/>
    <n v="517352.04129999998"/>
  </r>
  <r>
    <s v="10"/>
    <s v="Region X - Northwest"/>
    <x v="9"/>
    <s v="WA"/>
    <x v="48"/>
    <s v="1"/>
    <x v="0"/>
    <n v="93363.282900000006"/>
    <n v="163385.7452"/>
    <n v="122243.83900000001"/>
    <n v="213926.71830000001"/>
    <n v="148380.99799999999"/>
    <n v="259666.74660000001"/>
    <n v="181460.0704"/>
    <n v="317555.12329999998"/>
    <n v="213531.26259999999"/>
    <n v="373679.7096"/>
    <n v="233187.1214"/>
    <n v="408077.46240000002"/>
    <n v="250694.52110000001"/>
    <n v="438715.4118"/>
  </r>
  <r>
    <s v="10"/>
    <s v="Region X - Northwest"/>
    <x v="9"/>
    <s v="WA"/>
    <x v="48"/>
    <s v="2"/>
    <x v="1"/>
    <n v="85525.452399999995"/>
    <n v="149669.54180000001"/>
    <n v="112062.0303"/>
    <n v="196108.55300000001"/>
    <n v="136292.55720000001"/>
    <n v="238511.97519999999"/>
    <n v="167366.71739999999"/>
    <n v="292891.75559999997"/>
    <n v="198607.03409999999"/>
    <n v="347562.30969999998"/>
    <n v="218670.0724"/>
    <n v="382672.62660000002"/>
    <n v="237462.48310000001"/>
    <n v="415559.3455"/>
  </r>
  <r>
    <s v="10"/>
    <s v="Region X - Northwest"/>
    <x v="9"/>
    <s v="WA"/>
    <x v="48"/>
    <s v="3"/>
    <x v="2"/>
    <n v="73961.111000000004"/>
    <n v="129431.9442"/>
    <n v="102165.81329999999"/>
    <n v="178790.17319999999"/>
    <n v="129582.09149999999"/>
    <n v="226768.66020000001"/>
    <n v="169224.93780000001"/>
    <n v="296143.64110000001"/>
    <n v="210870.48490000001"/>
    <n v="369023.34850000002"/>
    <n v="237349.85440000001"/>
    <n v="415362.2451"/>
    <n v="263437.16859999998"/>
    <n v="461015.04489999998"/>
  </r>
  <r>
    <s v="10"/>
    <s v="Region X - Northwest"/>
    <x v="9"/>
    <s v="WA"/>
    <x v="48"/>
    <s v="4"/>
    <x v="3"/>
    <n v="83416.229000000007"/>
    <n v="133465.96849999999"/>
    <n v="116782.72070000001"/>
    <n v="186852.35579999999"/>
    <n v="150149.21230000001"/>
    <n v="240238.7432"/>
    <n v="200198.9497"/>
    <n v="320318.32429999998"/>
    <n v="250248.68710000001"/>
    <n v="400397.90539999999"/>
    <n v="283615.17869999999"/>
    <n v="453784.2928"/>
    <n v="316981.6703"/>
    <n v="507170.6801"/>
  </r>
  <r>
    <s v="10"/>
    <s v="Region X - Northwest"/>
    <x v="9"/>
    <s v="WA"/>
    <x v="49"/>
    <s v="1"/>
    <x v="0"/>
    <n v="95309.553100000005"/>
    <n v="166791.71789999999"/>
    <n v="124702.0336"/>
    <n v="218228.55900000001"/>
    <n v="151281.93830000001"/>
    <n v="264743.39199999999"/>
    <n v="184857.50709999999"/>
    <n v="323500.63750000001"/>
    <n v="217477.26389999999"/>
    <n v="380585.21179999999"/>
    <n v="237480.41630000001"/>
    <n v="415590.72840000002"/>
    <n v="255291.30059999999"/>
    <n v="446759.77610000002"/>
  </r>
  <r>
    <s v="10"/>
    <s v="Region X - Northwest"/>
    <x v="9"/>
    <s v="WA"/>
    <x v="49"/>
    <s v="2"/>
    <x v="1"/>
    <n v="87471.722599999994"/>
    <n v="153075.51449999999"/>
    <n v="114520.22500000001"/>
    <n v="200410.39369999999"/>
    <n v="139193.49739999999"/>
    <n v="243588.62049999999"/>
    <n v="170764.15419999999"/>
    <n v="298837.26980000001"/>
    <n v="202553.03529999999"/>
    <n v="354467.81180000002"/>
    <n v="222963.36730000001"/>
    <n v="390185.89270000003"/>
    <n v="242059.26269999999"/>
    <n v="423603.70980000001"/>
  </r>
  <r>
    <s v="10"/>
    <s v="Region X - Northwest"/>
    <x v="9"/>
    <s v="WA"/>
    <x v="49"/>
    <s v="3"/>
    <x v="2"/>
    <n v="75824.059200000003"/>
    <n v="132692.1035"/>
    <n v="104773.94070000001"/>
    <n v="183354.39629999999"/>
    <n v="132935.3983"/>
    <n v="232636.94699999999"/>
    <n v="173696.0134"/>
    <n v="303968.02350000001"/>
    <n v="216459.32939999999"/>
    <n v="378803.82650000002"/>
    <n v="243683.87820000001"/>
    <n v="426446.7868"/>
    <n v="270516.37160000001"/>
    <n v="473403.65039999998"/>
  </r>
  <r>
    <s v="10"/>
    <s v="Region X - Northwest"/>
    <x v="9"/>
    <s v="WA"/>
    <x v="49"/>
    <s v="4"/>
    <x v="3"/>
    <n v="85041.166500000007"/>
    <n v="136065.86859999999"/>
    <n v="119057.63310000001"/>
    <n v="190492.21590000001"/>
    <n v="153074.0998"/>
    <n v="244918.56330000001"/>
    <n v="204098.7997"/>
    <n v="326558.08429999999"/>
    <n v="255123.49960000001"/>
    <n v="408197.6054"/>
    <n v="289139.96620000002"/>
    <n v="462623.95289999997"/>
    <n v="323156.43280000001"/>
    <n v="517050.3002"/>
  </r>
  <r>
    <s v="10"/>
    <s v="Region X - Northwest"/>
    <x v="9"/>
    <s v="WA"/>
    <x v="50"/>
    <s v="1"/>
    <x v="0"/>
    <n v="86315.266699999993"/>
    <n v="151051.71660000001"/>
    <n v="112801.5742"/>
    <n v="197402.7549"/>
    <n v="136723.10939999999"/>
    <n v="239265.44140000001"/>
    <n v="166846.47690000001"/>
    <n v="291981.3345"/>
    <n v="196211.611"/>
    <n v="343370.31910000002"/>
    <n v="214235.31"/>
    <n v="374911.79249999998"/>
    <n v="230275.06109999999"/>
    <n v="402981.35680000001"/>
  </r>
  <r>
    <s v="10"/>
    <s v="Region X - Northwest"/>
    <x v="9"/>
    <s v="WA"/>
    <x v="50"/>
    <s v="2"/>
    <x v="1"/>
    <n v="79457.165500000003"/>
    <n v="139050.03969999999"/>
    <n v="103892.4924"/>
    <n v="181811.86170000001"/>
    <n v="126145.7245"/>
    <n v="220755.01790000001"/>
    <n v="154514.79399999999"/>
    <n v="270400.88959999999"/>
    <n v="183152.91209999999"/>
    <n v="320517.59610000002"/>
    <n v="201532.89319999999"/>
    <n v="352682.56310000003"/>
    <n v="218697.0289"/>
    <n v="382719.80050000001"/>
  </r>
  <r>
    <s v="10"/>
    <s v="Region X - Northwest"/>
    <x v="9"/>
    <s v="WA"/>
    <x v="50"/>
    <s v="3"/>
    <x v="2"/>
    <n v="69140.477499999994"/>
    <n v="120995.8357"/>
    <n v="95589.394400000005"/>
    <n v="167281.44010000001"/>
    <n v="121348.4402"/>
    <n v="212359.7703"/>
    <n v="158690.63430000001"/>
    <n v="277708.61"/>
    <n v="197785.19149999999"/>
    <n v="346124.08500000002"/>
    <n v="222724.44209999999"/>
    <n v="389767.77380000002"/>
    <n v="247320.64449999999"/>
    <n v="432811.12790000002"/>
  </r>
  <r>
    <s v="10"/>
    <s v="Region X - Northwest"/>
    <x v="9"/>
    <s v="WA"/>
    <x v="50"/>
    <s v="4"/>
    <x v="3"/>
    <n v="76848.428700000004"/>
    <n v="122957.48759999999"/>
    <n v="107587.80009999999"/>
    <n v="172140.48259999999"/>
    <n v="138327.1715"/>
    <n v="221323.47769999999"/>
    <n v="184436.22870000001"/>
    <n v="295097.97029999999"/>
    <n v="230545.28580000001"/>
    <n v="368872.46289999998"/>
    <n v="261284.65729999999"/>
    <n v="418055.45789999998"/>
    <n v="292024.02870000002"/>
    <n v="467238.45289999997"/>
  </r>
  <r>
    <s v="10"/>
    <s v="Region X - Northwest"/>
    <x v="9"/>
    <s v="WA"/>
    <x v="51"/>
    <s v="1"/>
    <x v="0"/>
    <n v="93963.864400000006"/>
    <n v="164436.76259999999"/>
    <n v="122966.36259999999"/>
    <n v="215191.13449999999"/>
    <n v="149199.3236"/>
    <n v="261098.81630000001"/>
    <n v="182354.42240000001"/>
    <n v="319120.23910000001"/>
    <n v="214546.92129999999"/>
    <n v="375457.11239999998"/>
    <n v="234284.98120000001"/>
    <n v="409998.717"/>
    <n v="251861.45430000001"/>
    <n v="440757.54499999998"/>
  </r>
  <r>
    <s v="10"/>
    <s v="Region X - Northwest"/>
    <x v="9"/>
    <s v="WA"/>
    <x v="51"/>
    <s v="2"/>
    <x v="1"/>
    <n v="86191.349000000002"/>
    <n v="150834.86079999999"/>
    <n v="112869.40210000001"/>
    <n v="197521.45379999999"/>
    <n v="137211.61970000001"/>
    <n v="240120.33439999999"/>
    <n v="168378.51389999999"/>
    <n v="294662.39929999999"/>
    <n v="199747.0613"/>
    <n v="349557.35729999997"/>
    <n v="219888.9074"/>
    <n v="384805.58799999999"/>
    <n v="238739.6833"/>
    <n v="417794.44569999998"/>
  </r>
  <r>
    <s v="10"/>
    <s v="Region X - Northwest"/>
    <x v="9"/>
    <s v="WA"/>
    <x v="51"/>
    <s v="3"/>
    <x v="2"/>
    <n v="74664.357300000003"/>
    <n v="130662.62519999999"/>
    <n v="103161.8559"/>
    <n v="180533.24789999999"/>
    <n v="130877.50079999999"/>
    <n v="229035.62640000001"/>
    <n v="170981.7433"/>
    <n v="299218.05070000002"/>
    <n v="213071.99739999999"/>
    <n v="372875.99550000002"/>
    <n v="239858.541"/>
    <n v="419752.44679999998"/>
    <n v="266256.2965"/>
    <n v="465948.51870000002"/>
  </r>
  <r>
    <s v="10"/>
    <s v="Region X - Northwest"/>
    <x v="9"/>
    <s v="WA"/>
    <x v="51"/>
    <s v="4"/>
    <x v="3"/>
    <n v="83872.091799999995"/>
    <n v="134195.34899999999"/>
    <n v="117420.9286"/>
    <n v="187873.48860000001"/>
    <n v="150969.7654"/>
    <n v="241551.62830000001"/>
    <n v="201293.02050000001"/>
    <n v="322068.83750000002"/>
    <n v="251616.27559999999"/>
    <n v="402586.04690000002"/>
    <n v="285165.11239999998"/>
    <n v="456264.18650000001"/>
    <n v="318713.94910000003"/>
    <n v="509942.32610000001"/>
  </r>
  <r>
    <s v="10"/>
    <s v="Region X - Northwest"/>
    <x v="9"/>
    <s v="WA"/>
    <x v="52"/>
    <s v="1"/>
    <x v="0"/>
    <n v="86687.820300000007"/>
    <n v="151703.68549999999"/>
    <n v="113308.148"/>
    <n v="198289.25899999999"/>
    <n v="137355.25390000001"/>
    <n v="240371.6943"/>
    <n v="167650.84330000001"/>
    <n v="293388.97570000001"/>
    <n v="197168.9528"/>
    <n v="345045.66739999998"/>
    <n v="215284.09770000001"/>
    <n v="376747.17090000003"/>
    <n v="231406.51759999999"/>
    <n v="404961.40580000001"/>
  </r>
  <r>
    <s v="10"/>
    <s v="Region X - Northwest"/>
    <x v="9"/>
    <s v="WA"/>
    <x v="52"/>
    <s v="2"/>
    <x v="1"/>
    <n v="79764.403999999995"/>
    <n v="139587.70699999999"/>
    <n v="104314.2179"/>
    <n v="182549.8812"/>
    <n v="126677.13219999999"/>
    <n v="221684.98130000001"/>
    <n v="155201.71599999999"/>
    <n v="271603.00300000003"/>
    <n v="183985.8855"/>
    <n v="321975.29960000003"/>
    <n v="202460.70559999999"/>
    <n v="354306.23479999998"/>
    <n v="219718.21859999999"/>
    <n v="384506.8824"/>
  </r>
  <r>
    <s v="10"/>
    <s v="Region X - Northwest"/>
    <x v="9"/>
    <s v="WA"/>
    <x v="52"/>
    <s v="3"/>
    <x v="2"/>
    <n v="69368.705400000006"/>
    <n v="121395.2343"/>
    <n v="95897.415500000003"/>
    <n v="167820.47700000001"/>
    <n v="121729.68429999999"/>
    <n v="213026.94760000001"/>
    <n v="159169.36660000001"/>
    <n v="278546.39159999997"/>
    <n v="198378.1012"/>
    <n v="347161.67700000003"/>
    <n v="223382.76740000001"/>
    <n v="390919.84299999999"/>
    <n v="248041.11809999999"/>
    <n v="434071.95679999999"/>
  </r>
  <r>
    <s v="10"/>
    <s v="Region X - Northwest"/>
    <x v="9"/>
    <s v="WA"/>
    <x v="52"/>
    <s v="4"/>
    <x v="3"/>
    <n v="77205.034499999994"/>
    <n v="123528.05710000001"/>
    <n v="108087.04829999999"/>
    <n v="172939.27989999999"/>
    <n v="138969.06219999999"/>
    <n v="222350.50279999999"/>
    <n v="185292.08290000001"/>
    <n v="296467.337"/>
    <n v="231615.1036"/>
    <n v="370584.17129999999"/>
    <n v="262497.11739999999"/>
    <n v="419995.39409999998"/>
    <n v="293379.1312"/>
    <n v="469406.61690000002"/>
  </r>
  <r>
    <s v="10"/>
    <s v="Region X - Northwest"/>
    <x v="9"/>
    <s v="WA"/>
    <x v="53"/>
    <s v="1"/>
    <x v="0"/>
    <n v="85228.114799999996"/>
    <n v="149149.2009"/>
    <n v="111464.49830000001"/>
    <n v="195062.87220000001"/>
    <n v="135179.54440000001"/>
    <n v="236564.20269999999"/>
    <n v="165102.76070000001"/>
    <n v="288929.83110000001"/>
    <n v="194209.446"/>
    <n v="339866.53049999999"/>
    <n v="212064.1201"/>
    <n v="371112.21019999997"/>
    <n v="227958.92610000001"/>
    <n v="398928.12060000002"/>
  </r>
  <r>
    <s v="10"/>
    <s v="Region X - Northwest"/>
    <x v="9"/>
    <s v="WA"/>
    <x v="53"/>
    <s v="2"/>
    <x v="1"/>
    <n v="78304.698499999999"/>
    <n v="137033.22229999999"/>
    <n v="102470.56819999999"/>
    <n v="179323.49429999999"/>
    <n v="124501.4227"/>
    <n v="217877.48970000001"/>
    <n v="152653.63329999999"/>
    <n v="267143.85840000003"/>
    <n v="181026.3787"/>
    <n v="316796.16269999999"/>
    <n v="199240.72810000001"/>
    <n v="348671.27409999998"/>
    <n v="216270.62710000001"/>
    <n v="378473.59720000002"/>
  </r>
  <r>
    <s v="10"/>
    <s v="Region X - Northwest"/>
    <x v="9"/>
    <s v="WA"/>
    <x v="53"/>
    <s v="3"/>
    <x v="2"/>
    <n v="67971.491500000004"/>
    <n v="118950.11"/>
    <n v="93941.316000000006"/>
    <n v="164397.30290000001"/>
    <n v="119214.69929999999"/>
    <n v="208625.7237"/>
    <n v="155816.05319999999"/>
    <n v="272678.0931"/>
    <n v="194186.45939999999"/>
    <n v="339826.304"/>
    <n v="218632.2401"/>
    <n v="382606.42019999999"/>
    <n v="242731.7053"/>
    <n v="424780.48420000001"/>
  </r>
  <r>
    <s v="10"/>
    <s v="Region X - Northwest"/>
    <x v="9"/>
    <s v="WA"/>
    <x v="53"/>
    <s v="4"/>
    <x v="3"/>
    <n v="75986.328999999998"/>
    <n v="121578.12820000001"/>
    <n v="106380.8605"/>
    <n v="170209.37950000001"/>
    <n v="136775.3922"/>
    <n v="218840.63080000001"/>
    <n v="182367.18960000001"/>
    <n v="291787.50760000001"/>
    <n v="227958.98689999999"/>
    <n v="364734.38459999999"/>
    <n v="258353.51860000001"/>
    <n v="413365.63589999999"/>
    <n v="288748.0502"/>
    <n v="461996.8872"/>
  </r>
  <r>
    <s v="10"/>
    <s v="Region X - Northwest"/>
    <x v="9"/>
    <s v="WA"/>
    <x v="54"/>
    <s v="1"/>
    <x v="0"/>
    <n v="88406.0671"/>
    <n v="154710.61749999999"/>
    <n v="115550.399"/>
    <n v="202213.19820000001"/>
    <n v="140070.02069999999"/>
    <n v="245122.5362"/>
    <n v="170958.30420000001"/>
    <n v="299177.03220000002"/>
    <n v="201056.64859999999"/>
    <n v="351849.1349"/>
    <n v="219528.33300000001"/>
    <n v="384174.58279999997"/>
    <n v="235967.83410000001"/>
    <n v="412943.7095"/>
  </r>
  <r>
    <s v="10"/>
    <s v="Region X - Northwest"/>
    <x v="9"/>
    <s v="WA"/>
    <x v="54"/>
    <s v="2"/>
    <x v="1"/>
    <n v="81352.0196"/>
    <n v="142366.0344"/>
    <n v="106386.7711"/>
    <n v="186176.84950000001"/>
    <n v="129190.42389999999"/>
    <n v="226083.24189999999"/>
    <n v="158274.28649999999"/>
    <n v="276980.0013"/>
    <n v="187624.84280000001"/>
    <n v="328343.47499999998"/>
    <n v="206462.9889"/>
    <n v="361310.23050000001"/>
    <n v="224058.9999"/>
    <n v="392103.24979999999"/>
  </r>
  <r>
    <s v="10"/>
    <s v="Region X - Northwest"/>
    <x v="9"/>
    <s v="WA"/>
    <x v="54"/>
    <s v="3"/>
    <x v="2"/>
    <n v="70756.637700000007"/>
    <n v="123824.11599999999"/>
    <n v="97817.524999999994"/>
    <n v="171180.66870000001"/>
    <n v="124168.8305"/>
    <n v="217295.4535"/>
    <n v="162362.3749"/>
    <n v="284134.15600000002"/>
    <n v="202358.35"/>
    <n v="354127.11249999999"/>
    <n v="227866.43770000001"/>
    <n v="398766.2659"/>
    <n v="253021.67559999999"/>
    <n v="442787.93229999999"/>
  </r>
  <r>
    <s v="10"/>
    <s v="Region X - Northwest"/>
    <x v="9"/>
    <s v="WA"/>
    <x v="54"/>
    <s v="4"/>
    <x v="3"/>
    <n v="78730.719400000002"/>
    <n v="125969.1529"/>
    <n v="110223.00719999999"/>
    <n v="176356.81400000001"/>
    <n v="141715.29490000001"/>
    <n v="226744.47519999999"/>
    <n v="188953.72649999999"/>
    <n v="302325.9669"/>
    <n v="236192.1581"/>
    <n v="377907.45860000001"/>
    <n v="267684.44589999999"/>
    <n v="428295.11979999999"/>
    <n v="299176.73369999998"/>
    <n v="478682.78090000001"/>
  </r>
  <r>
    <s v="2"/>
    <s v="Region II - Northeast"/>
    <x v="10"/>
    <s v="GQ"/>
    <x v="55"/>
    <s v="1"/>
    <x v="0"/>
    <n v="99269.297600000005"/>
    <n v="173721.2708"/>
    <n v="130462.66130000001"/>
    <n v="228309.65729999999"/>
    <n v="158803.72089999999"/>
    <n v="277906.51150000002"/>
    <n v="195016.20490000001"/>
    <n v="341278.35840000003"/>
    <n v="229763.0839"/>
    <n v="402085.39679999999"/>
    <n v="250999.04560000001"/>
    <n v="439248.3297"/>
    <n v="269945.36629999999"/>
    <n v="472404.3909"/>
  </r>
  <r>
    <s v="2"/>
    <s v="Region II - Northeast"/>
    <x v="10"/>
    <s v="GQ"/>
    <x v="55"/>
    <s v="2"/>
    <x v="1"/>
    <n v="90054.823300000004"/>
    <n v="157595.94089999999"/>
    <n v="118492.5104"/>
    <n v="207361.89319999999"/>
    <n v="144592.0552"/>
    <n v="253036.09659999999"/>
    <n v="178447.48250000001"/>
    <n v="312283.0943"/>
    <n v="212217.5502"/>
    <n v="371380.71279999998"/>
    <n v="233932.20879999999"/>
    <n v="409381.36540000001"/>
    <n v="254389.24110000001"/>
    <n v="445181.17180000001"/>
  </r>
  <r>
    <s v="2"/>
    <s v="Region II - Northeast"/>
    <x v="10"/>
    <s v="GQ"/>
    <x v="55"/>
    <s v="3"/>
    <x v="2"/>
    <n v="76908.501399999994"/>
    <n v="134589.87729999999"/>
    <n v="106049.82060000001"/>
    <n v="185587.18609999999"/>
    <n v="134264.23629999999"/>
    <n v="234962.4136"/>
    <n v="174844.0643"/>
    <n v="305977.11259999999"/>
    <n v="217778.3493"/>
    <n v="381112.11129999999"/>
    <n v="244891.29670000001"/>
    <n v="428559.76929999999"/>
    <n v="271543.32789999997"/>
    <n v="475200.82380000001"/>
  </r>
  <r>
    <s v="2"/>
    <s v="Region II - Northeast"/>
    <x v="10"/>
    <s v="GQ"/>
    <x v="55"/>
    <s v="4"/>
    <x v="3"/>
    <n v="89307.447499999995"/>
    <n v="142891.91810000001"/>
    <n v="125030.4264"/>
    <n v="200048.68539999999"/>
    <n v="160753.40539999999"/>
    <n v="257205.45250000001"/>
    <n v="214337.87400000001"/>
    <n v="342940.60340000002"/>
    <n v="267922.34240000002"/>
    <n v="428675.75420000002"/>
    <n v="303645.32140000002"/>
    <n v="485832.52159999998"/>
    <n v="339368.3003"/>
    <n v="542989.28870000003"/>
  </r>
  <r>
    <s v="2"/>
    <s v="Region II - Northeast"/>
    <x v="11"/>
    <s v="NJ"/>
    <x v="56"/>
    <s v="1"/>
    <x v="0"/>
    <n v="113123.70759999999"/>
    <n v="197966.4884"/>
    <n v="148077.57440000001"/>
    <n v="259135.75510000001"/>
    <n v="179702.1753"/>
    <n v="314478.80670000002"/>
    <n v="219698.30179999999"/>
    <n v="384472.0281"/>
    <n v="258505.08420000001"/>
    <n v="452383.89720000001"/>
    <n v="282293.89870000002"/>
    <n v="494014.32280000002"/>
    <n v="303479.95740000001"/>
    <n v="531089.92550000001"/>
  </r>
  <r>
    <s v="2"/>
    <s v="Region II - Northeast"/>
    <x v="11"/>
    <s v="NJ"/>
    <x v="56"/>
    <s v="2"/>
    <x v="1"/>
    <n v="103698.2142"/>
    <n v="181471.8749"/>
    <n v="135833.29699999999"/>
    <n v="237708.26980000001"/>
    <n v="165165.05059999999"/>
    <n v="289038.83850000001"/>
    <n v="202750.14180000001"/>
    <n v="354812.74810000003"/>
    <n v="240557.74309999999"/>
    <n v="420976.05040000001"/>
    <n v="264836.21720000001"/>
    <n v="463463.38010000001"/>
    <n v="287567.58409999998"/>
    <n v="503243.272"/>
  </r>
  <r>
    <s v="2"/>
    <s v="Region II - Northeast"/>
    <x v="11"/>
    <s v="NJ"/>
    <x v="56"/>
    <s v="3"/>
    <x v="2"/>
    <n v="89755.032699999996"/>
    <n v="157071.30720000001"/>
    <n v="123997.8175"/>
    <n v="216996.18059999999"/>
    <n v="157292.4719"/>
    <n v="275261.82579999999"/>
    <n v="205452.76920000001"/>
    <n v="359542.34610000002"/>
    <n v="256021.44270000001"/>
    <n v="448037.5246"/>
    <n v="288189.40419999999"/>
    <n v="504331.45740000001"/>
    <n v="319885.89409999998"/>
    <n v="559800.31469999999"/>
  </r>
  <r>
    <s v="2"/>
    <s v="Region II - Northeast"/>
    <x v="11"/>
    <s v="NJ"/>
    <x v="56"/>
    <s v="4"/>
    <x v="3"/>
    <n v="101021.66929999999"/>
    <n v="161634.67329999999"/>
    <n v="141430.337"/>
    <n v="226288.54259999999"/>
    <n v="181839.00469999999"/>
    <n v="290942.41190000001"/>
    <n v="242452.00630000001"/>
    <n v="387923.21580000001"/>
    <n v="303065.00780000002"/>
    <n v="484904.01980000001"/>
    <n v="343473.67560000002"/>
    <n v="549557.88910000003"/>
    <n v="383882.34330000001"/>
    <n v="614211.75840000005"/>
  </r>
  <r>
    <s v="2"/>
    <s v="Region II - Northeast"/>
    <x v="11"/>
    <s v="NJ"/>
    <x v="57"/>
    <s v="1"/>
    <x v="0"/>
    <n v="106533.605"/>
    <n v="186433.8089"/>
    <n v="139210.89670000001"/>
    <n v="243619.06909999999"/>
    <n v="168720.90220000001"/>
    <n v="295261.57870000001"/>
    <n v="205872.20189999999"/>
    <n v="360276.35340000002"/>
    <n v="242098.30170000001"/>
    <n v="423672.02799999999"/>
    <n v="264334.74680000002"/>
    <n v="462585.80690000003"/>
    <n v="284122.66989999998"/>
    <n v="497214.67219999997"/>
  </r>
  <r>
    <s v="2"/>
    <s v="Region II - Northeast"/>
    <x v="11"/>
    <s v="NJ"/>
    <x v="57"/>
    <s v="2"/>
    <x v="1"/>
    <n v="98092.864499999996"/>
    <n v="171662.51300000001"/>
    <n v="128245.872"/>
    <n v="224430.27600000001"/>
    <n v="155702.58129999999"/>
    <n v="272479.51730000001"/>
    <n v="190694.745"/>
    <n v="333715.8039"/>
    <n v="226026.0557"/>
    <n v="395545.59759999998"/>
    <n v="248701.0019"/>
    <n v="435226.75329999998"/>
    <n v="269872.783"/>
    <n v="472277.3702"/>
  </r>
  <r>
    <s v="2"/>
    <s v="Region II - Northeast"/>
    <x v="11"/>
    <s v="NJ"/>
    <x v="57"/>
    <s v="3"/>
    <x v="2"/>
    <n v="85382.582899999994"/>
    <n v="149419.51999999999"/>
    <n v="118049.74"/>
    <n v="206587.04490000001"/>
    <n v="149867.82500000001"/>
    <n v="262268.6937"/>
    <n v="195999.41440000001"/>
    <n v="342998.97529999999"/>
    <n v="244287.7585"/>
    <n v="427503.57740000001"/>
    <n v="275096.86499999999"/>
    <n v="481419.51360000001"/>
    <n v="305483.75780000002"/>
    <n v="534596.57629999996"/>
  </r>
  <r>
    <s v="2"/>
    <s v="Region II - Northeast"/>
    <x v="11"/>
    <s v="NJ"/>
    <x v="57"/>
    <s v="4"/>
    <x v="3"/>
    <n v="94832.676000000007"/>
    <n v="151732.28390000001"/>
    <n v="132765.7464"/>
    <n v="212425.1974"/>
    <n v="170698.8168"/>
    <n v="273118.11099999998"/>
    <n v="227598.42240000001"/>
    <n v="364157.48119999998"/>
    <n v="284498.02799999999"/>
    <n v="455196.85159999999"/>
    <n v="322431.09840000002"/>
    <n v="515889.76510000002"/>
    <n v="360364.16879999998"/>
    <n v="576582.67859999998"/>
  </r>
  <r>
    <s v="2"/>
    <s v="Region II - Northeast"/>
    <x v="11"/>
    <s v="NJ"/>
    <x v="58"/>
    <s v="1"/>
    <x v="0"/>
    <n v="111518.8564"/>
    <n v="195157.9987"/>
    <n v="145895.4039"/>
    <n v="255316.95680000001"/>
    <n v="176979.08290000001"/>
    <n v="309713.39500000002"/>
    <n v="216233.32819999999"/>
    <n v="378408.32449999999"/>
    <n v="254381.13769999999"/>
    <n v="445166.99099999998"/>
    <n v="277776.0307"/>
    <n v="486108.05379999999"/>
    <n v="298605.97629999998"/>
    <n v="522560.4584"/>
  </r>
  <r>
    <s v="2"/>
    <s v="Region II - Northeast"/>
    <x v="11"/>
    <s v="NJ"/>
    <x v="58"/>
    <s v="2"/>
    <x v="1"/>
    <n v="102374.7215"/>
    <n v="179155.76269999999"/>
    <n v="134016.6281"/>
    <n v="234529.09909999999"/>
    <n v="162875.9031"/>
    <n v="285032.83049999998"/>
    <n v="199791.0845"/>
    <n v="349634.39799999999"/>
    <n v="236969.5393"/>
    <n v="414696.6936"/>
    <n v="260839.47500000001"/>
    <n v="456469.08130000002"/>
    <n v="283168.60009999998"/>
    <n v="495545.05"/>
  </r>
  <r>
    <s v="2"/>
    <s v="Region II - Northeast"/>
    <x v="11"/>
    <s v="NJ"/>
    <x v="58"/>
    <s v="3"/>
    <x v="2"/>
    <n v="88771.894700000004"/>
    <n v="155350.81570000001"/>
    <n v="122670.95359999999"/>
    <n v="214674.16880000001"/>
    <n v="155650.18460000001"/>
    <n v="272387.82299999997"/>
    <n v="203390.53140000001"/>
    <n v="355933.43"/>
    <n v="253467.36240000001"/>
    <n v="443567.88419999997"/>
    <n v="285353.53320000001"/>
    <n v="499368.68310000002"/>
    <n v="316782.30619999999"/>
    <n v="554369.03579999995"/>
  </r>
  <r>
    <s v="2"/>
    <s v="Region II - Northeast"/>
    <x v="11"/>
    <s v="NJ"/>
    <x v="58"/>
    <s v="4"/>
    <x v="3"/>
    <n v="99485.516099999993"/>
    <n v="159176.82819999999"/>
    <n v="139279.72260000001"/>
    <n v="222847.55960000001"/>
    <n v="179073.92910000001"/>
    <n v="286518.29080000002"/>
    <n v="238765.23869999999"/>
    <n v="382024.38770000002"/>
    <n v="298456.54840000003"/>
    <n v="477530.48460000003"/>
    <n v="338250.7549"/>
    <n v="541201.21589999995"/>
    <n v="378044.96139999997"/>
    <n v="604871.94720000005"/>
  </r>
  <r>
    <s v="2"/>
    <s v="Region II - Northeast"/>
    <x v="11"/>
    <s v="NJ"/>
    <x v="59"/>
    <s v="1"/>
    <x v="0"/>
    <n v="110460.3654"/>
    <n v="193305.63939999999"/>
    <n v="144597.29879999999"/>
    <n v="253045.27299999999"/>
    <n v="175484.14869999999"/>
    <n v="307097.26030000002"/>
    <n v="214551.4915"/>
    <n v="375465.11009999999"/>
    <n v="252452.62040000001"/>
    <n v="441792.08559999999"/>
    <n v="275685.5232"/>
    <n v="482449.66560000001"/>
    <n v="296376.88329999999"/>
    <n v="518659.54560000001"/>
  </r>
  <r>
    <s v="2"/>
    <s v="Region II - Northeast"/>
    <x v="11"/>
    <s v="NJ"/>
    <x v="59"/>
    <s v="2"/>
    <x v="1"/>
    <n v="101245.89109999999"/>
    <n v="177180.3095"/>
    <n v="132627.14799999999"/>
    <n v="232097.50889999999"/>
    <n v="161272.48310000001"/>
    <n v="282226.8455"/>
    <n v="197982.7691"/>
    <n v="346469.84590000001"/>
    <n v="234907.08670000001"/>
    <n v="411087.40159999998"/>
    <n v="258618.68650000001"/>
    <n v="452582.70120000001"/>
    <n v="280820.75809999998"/>
    <n v="491436.32650000002"/>
  </r>
  <r>
    <s v="2"/>
    <s v="Region II - Northeast"/>
    <x v="11"/>
    <s v="NJ"/>
    <x v="59"/>
    <s v="3"/>
    <x v="2"/>
    <n v="87620.467300000004"/>
    <n v="153335.81779999999"/>
    <n v="121046.573"/>
    <n v="211831.50279999999"/>
    <n v="153545.7751"/>
    <n v="268705.10639999999"/>
    <n v="200552.78260000001"/>
    <n v="350967.36959999998"/>
    <n v="249914.24720000001"/>
    <n v="437349.9325"/>
    <n v="281311.98100000003"/>
    <n v="492295.96669999999"/>
    <n v="312248.79859999998"/>
    <n v="546435.39740000002"/>
  </r>
  <r>
    <s v="2"/>
    <s v="Region II - Northeast"/>
    <x v="11"/>
    <s v="NJ"/>
    <x v="59"/>
    <s v="4"/>
    <x v="3"/>
    <n v="98650.850200000001"/>
    <n v="157841.36259999999"/>
    <n v="138111.19029999999"/>
    <n v="220977.90770000001"/>
    <n v="177571.53030000001"/>
    <n v="284114.45270000002"/>
    <n v="236762.0405"/>
    <n v="378819.27029999997"/>
    <n v="295952.55050000001"/>
    <n v="473524.08789999998"/>
    <n v="335412.89059999998"/>
    <n v="536660.63289999997"/>
    <n v="374873.23060000001"/>
    <n v="599797.17799999996"/>
  </r>
  <r>
    <s v="2"/>
    <s v="Region II - Northeast"/>
    <x v="11"/>
    <s v="NJ"/>
    <x v="60"/>
    <s v="1"/>
    <x v="0"/>
    <n v="110861.5818"/>
    <n v="194007.76819999999"/>
    <n v="145142.84640000001"/>
    <n v="253999.9811"/>
    <n v="176164.92790000001"/>
    <n v="308288.62390000001"/>
    <n v="215417.74249999999"/>
    <n v="376981.04950000002"/>
    <n v="253483.61610000001"/>
    <n v="443596.32829999999"/>
    <n v="276815.00030000001"/>
    <n v="484426.25050000002"/>
    <n v="297595.38939999999"/>
    <n v="520791.9314"/>
  </r>
  <r>
    <s v="2"/>
    <s v="Region II - Northeast"/>
    <x v="11"/>
    <s v="NJ"/>
    <x v="60"/>
    <s v="2"/>
    <x v="1"/>
    <n v="101576.76730000001"/>
    <n v="177759.34270000001"/>
    <n v="133081.3193"/>
    <n v="232892.30859999999"/>
    <n v="161844.77499999999"/>
    <n v="283228.35649999999"/>
    <n v="198722.54"/>
    <n v="347764.44500000001"/>
    <n v="235804.14559999999"/>
    <n v="412657.2548"/>
    <n v="259617.88089999999"/>
    <n v="454331.2916"/>
    <n v="281920.51390000002"/>
    <n v="493360.89929999999"/>
  </r>
  <r>
    <s v="2"/>
    <s v="Region II - Northeast"/>
    <x v="11"/>
    <s v="NJ"/>
    <x v="60"/>
    <s v="3"/>
    <x v="2"/>
    <n v="87866.254000000001"/>
    <n v="153765.94450000001"/>
    <n v="121378.2919"/>
    <n v="212412.01089999999"/>
    <n v="153956.35060000001"/>
    <n v="269423.61359999998"/>
    <n v="201068.34669999999"/>
    <n v="351869.6067"/>
    <n v="250552.77299999999"/>
    <n v="438467.35259999998"/>
    <n v="282020.95510000002"/>
    <n v="493536.67139999999"/>
    <n v="313024.70240000001"/>
    <n v="547793.22919999994"/>
  </r>
  <r>
    <s v="2"/>
    <s v="Region II - Northeast"/>
    <x v="11"/>
    <s v="NJ"/>
    <x v="60"/>
    <s v="4"/>
    <x v="3"/>
    <n v="99034.891900000002"/>
    <n v="158455.82939999999"/>
    <n v="138648.8486"/>
    <n v="221838.1611"/>
    <n v="178262.80540000001"/>
    <n v="285220.49290000001"/>
    <n v="237683.74050000001"/>
    <n v="380293.99050000001"/>
    <n v="297104.67560000002"/>
    <n v="475367.48810000002"/>
    <n v="336718.6324"/>
    <n v="538749.8199"/>
    <n v="376332.58919999999"/>
    <n v="602132.15170000005"/>
  </r>
  <r>
    <s v="2"/>
    <s v="Region II - Northeast"/>
    <x v="11"/>
    <s v="NJ"/>
    <x v="61"/>
    <s v="1"/>
    <x v="0"/>
    <n v="111920.068"/>
    <n v="195860.11900000001"/>
    <n v="146440.9448"/>
    <n v="256271.65349999999"/>
    <n v="177659.85389999999"/>
    <n v="310904.74440000003"/>
    <n v="217099.56899999999"/>
    <n v="379924.24589999998"/>
    <n v="255412.12119999999"/>
    <n v="446971.2121"/>
    <n v="278905.49430000002"/>
    <n v="488084.6152"/>
    <n v="299824.46799999999"/>
    <n v="524692.81889999995"/>
  </r>
  <r>
    <s v="2"/>
    <s v="Region II - Northeast"/>
    <x v="11"/>
    <s v="NJ"/>
    <x v="61"/>
    <s v="2"/>
    <x v="1"/>
    <n v="102705.5937"/>
    <n v="179734.78899999999"/>
    <n v="134470.79389999999"/>
    <n v="235323.88939999999"/>
    <n v="163448.18830000001"/>
    <n v="286034.32949999999"/>
    <n v="200530.84659999999"/>
    <n v="350928.9816"/>
    <n v="237866.58749999999"/>
    <n v="416266.5282"/>
    <n v="261838.65760000001"/>
    <n v="458217.6508"/>
    <n v="284268.34279999998"/>
    <n v="497469.59980000003"/>
  </r>
  <r>
    <s v="2"/>
    <s v="Region II - Northeast"/>
    <x v="11"/>
    <s v="NJ"/>
    <x v="61"/>
    <s v="3"/>
    <x v="2"/>
    <n v="89017.678499999995"/>
    <n v="155780.93729999999"/>
    <n v="123002.6686"/>
    <n v="215254.67"/>
    <n v="156060.75520000001"/>
    <n v="273106.32150000002"/>
    <n v="203906.08929999999"/>
    <n v="356835.65639999998"/>
    <n v="254105.8806"/>
    <n v="444685.29100000003"/>
    <n v="286062.4988"/>
    <n v="500609.37300000002"/>
    <n v="317558.2009"/>
    <n v="555726.85149999999"/>
  </r>
  <r>
    <s v="2"/>
    <s v="Region II - Northeast"/>
    <x v="11"/>
    <s v="NJ"/>
    <x v="61"/>
    <s v="4"/>
    <x v="3"/>
    <n v="99869.5533"/>
    <n v="159791.28769999999"/>
    <n v="139817.37460000001"/>
    <n v="223707.8028"/>
    <n v="179765.19589999999"/>
    <n v="287624.31780000002"/>
    <n v="239686.92790000001"/>
    <n v="383499.09039999999"/>
    <n v="299608.65980000002"/>
    <n v="479373.86290000001"/>
    <n v="339556.48119999998"/>
    <n v="543290.37809999997"/>
    <n v="379504.30249999999"/>
    <n v="607206.89300000004"/>
  </r>
  <r>
    <s v="2"/>
    <s v="Region II - Northeast"/>
    <x v="11"/>
    <s v="NJ"/>
    <x v="62"/>
    <s v="1"/>
    <x v="0"/>
    <n v="112150.5726"/>
    <n v="196263.50210000001"/>
    <n v="146848.47700000001"/>
    <n v="256984.83480000001"/>
    <n v="178251.70509999999"/>
    <n v="311940.484"/>
    <n v="217999.5834"/>
    <n v="381499.2708"/>
    <n v="256532.08360000001"/>
    <n v="448931.14620000002"/>
    <n v="280147.2513"/>
    <n v="490257.68979999999"/>
    <n v="301181.56760000001"/>
    <n v="527067.74340000004"/>
  </r>
  <r>
    <s v="2"/>
    <s v="Region II - Northeast"/>
    <x v="11"/>
    <s v="NJ"/>
    <x v="62"/>
    <s v="2"/>
    <x v="1"/>
    <n v="102725.07919999999"/>
    <n v="179768.88860000001"/>
    <n v="134604.19959999999"/>
    <n v="235557.34950000001"/>
    <n v="163714.58050000001"/>
    <n v="286500.5159"/>
    <n v="201051.4234"/>
    <n v="351839.99099999998"/>
    <n v="238584.74249999999"/>
    <n v="417523.29930000001"/>
    <n v="262689.5698"/>
    <n v="459706.74709999998"/>
    <n v="285269.19429999997"/>
    <n v="499221.08980000002"/>
  </r>
  <r>
    <s v="2"/>
    <s v="Region II - Northeast"/>
    <x v="11"/>
    <s v="NJ"/>
    <x v="62"/>
    <s v="3"/>
    <x v="2"/>
    <n v="88823.558600000004"/>
    <n v="155441.22750000001"/>
    <n v="122693.75380000001"/>
    <n v="214714.06909999999"/>
    <n v="155615.81849999999"/>
    <n v="272327.68239999999"/>
    <n v="203217.23139999999"/>
    <n v="355630.15500000003"/>
    <n v="253227.02040000001"/>
    <n v="443147.2856"/>
    <n v="285022.39230000001"/>
    <n v="498789.18650000001"/>
    <n v="316346.29259999999"/>
    <n v="553606.01199999999"/>
  </r>
  <r>
    <s v="2"/>
    <s v="Region II - Northeast"/>
    <x v="11"/>
    <s v="NJ"/>
    <x v="62"/>
    <s v="4"/>
    <x v="3"/>
    <n v="100209.20050000001"/>
    <n v="160334.72330000001"/>
    <n v="140292.88080000001"/>
    <n v="224468.61249999999"/>
    <n v="180376.56099999999"/>
    <n v="288602.50189999997"/>
    <n v="240502.08129999999"/>
    <n v="384803.3358"/>
    <n v="300627.60159999999"/>
    <n v="481004.16979999997"/>
    <n v="340711.2819"/>
    <n v="545138.05909999995"/>
    <n v="380794.9621"/>
    <n v="609271.94839999999"/>
  </r>
  <r>
    <s v="2"/>
    <s v="Region II - Northeast"/>
    <x v="11"/>
    <s v="NJ"/>
    <x v="63"/>
    <s v="1"/>
    <x v="0"/>
    <n v="110946.933"/>
    <n v="194157.13269999999"/>
    <n v="145211.8475"/>
    <n v="254120.73319999999"/>
    <n v="176209.38389999999"/>
    <n v="308366.42170000001"/>
    <n v="215400.85070000001"/>
    <n v="376951.48869999999"/>
    <n v="253439.12059999999"/>
    <n v="443518.46110000001"/>
    <n v="276758.8469"/>
    <n v="484327.98210000002"/>
    <n v="297526.07819999999"/>
    <n v="520670.63669999997"/>
  </r>
  <r>
    <s v="2"/>
    <s v="Region II - Northeast"/>
    <x v="11"/>
    <s v="NJ"/>
    <x v="63"/>
    <s v="2"/>
    <x v="1"/>
    <n v="101732.4587"/>
    <n v="178031.8027"/>
    <n v="133241.6966"/>
    <n v="233172.96909999999"/>
    <n v="161997.7182"/>
    <n v="283496.00679999997"/>
    <n v="198832.12830000001"/>
    <n v="347956.22440000001"/>
    <n v="235893.58689999999"/>
    <n v="412813.77710000001"/>
    <n v="259692.01010000001"/>
    <n v="454461.01770000003"/>
    <n v="281969.95299999998"/>
    <n v="493447.41769999999"/>
  </r>
  <r>
    <s v="2"/>
    <s v="Region II - Northeast"/>
    <x v="11"/>
    <s v="NJ"/>
    <x v="63"/>
    <s v="3"/>
    <x v="2"/>
    <n v="88086.204299999998"/>
    <n v="154150.85759999999"/>
    <n v="121698.60490000001"/>
    <n v="212972.55850000001"/>
    <n v="154384.1018"/>
    <n v="270172.17810000002"/>
    <n v="201670.5515"/>
    <n v="352923.46519999998"/>
    <n v="251311.4583"/>
    <n v="439795.05200000003"/>
    <n v="282895.48690000002"/>
    <n v="495067.10210000002"/>
    <n v="314018.5993"/>
    <n v="549532.54879999999"/>
  </r>
  <r>
    <s v="2"/>
    <s v="Region II - Northeast"/>
    <x v="11"/>
    <s v="NJ"/>
    <x v="63"/>
    <s v="4"/>
    <x v="3"/>
    <n v="99057.084499999997"/>
    <n v="158491.3377"/>
    <n v="138679.91829999999"/>
    <n v="221887.87270000001"/>
    <n v="178302.75219999999"/>
    <n v="285284.40779999999"/>
    <n v="237737.00289999999"/>
    <n v="380379.21029999998"/>
    <n v="297171.2536"/>
    <n v="475474.01289999997"/>
    <n v="336794.08740000002"/>
    <n v="538870.54799999995"/>
    <n v="376416.92129999999"/>
    <n v="602267.08299999998"/>
  </r>
  <r>
    <s v="2"/>
    <s v="Region II - Northeast"/>
    <x v="11"/>
    <s v="NJ"/>
    <x v="64"/>
    <s v="1"/>
    <x v="0"/>
    <n v="109342.0865"/>
    <n v="191348.6513"/>
    <n v="143029.68350000001"/>
    <n v="250301.94630000001"/>
    <n v="173486.2996"/>
    <n v="303601.02429999999"/>
    <n v="211935.88750000001"/>
    <n v="370887.80310000002"/>
    <n v="249315.18650000001"/>
    <n v="436301.57630000002"/>
    <n v="272240.99239999999"/>
    <n v="476421.7366"/>
    <n v="292652.1115"/>
    <n v="512141.19500000001"/>
  </r>
  <r>
    <s v="2"/>
    <s v="Region II - Northeast"/>
    <x v="11"/>
    <s v="NJ"/>
    <x v="64"/>
    <s v="2"/>
    <x v="1"/>
    <n v="100408.9699"/>
    <n v="175715.6974"/>
    <n v="131425.0331"/>
    <n v="229993.80790000001"/>
    <n v="159708.57750000001"/>
    <n v="279490.01069999998"/>
    <n v="195873.07980000001"/>
    <n v="342777.8897"/>
    <n v="232305.39379999999"/>
    <n v="406534.43910000002"/>
    <n v="255695.27979999999"/>
    <n v="447466.73979999998"/>
    <n v="277570.98200000002"/>
    <n v="485749.21850000002"/>
  </r>
  <r>
    <s v="2"/>
    <s v="Region II - Northeast"/>
    <x v="11"/>
    <s v="NJ"/>
    <x v="64"/>
    <s v="3"/>
    <x v="2"/>
    <n v="87103.069300000003"/>
    <n v="152430.37119999999"/>
    <n v="120371.74490000001"/>
    <n v="210650.55360000001"/>
    <n v="152741.81940000001"/>
    <n v="267298.1838"/>
    <n v="199608.3198"/>
    <n v="349314.55979999999"/>
    <n v="248757.38570000001"/>
    <n v="435325.42489999998"/>
    <n v="280059.62439999997"/>
    <n v="490104.34269999998"/>
    <n v="310915.02059999999"/>
    <n v="544101.28599999996"/>
  </r>
  <r>
    <s v="2"/>
    <s v="Region II - Northeast"/>
    <x v="11"/>
    <s v="NJ"/>
    <x v="64"/>
    <s v="4"/>
    <x v="3"/>
    <n v="97520.935899999997"/>
    <n v="156033.4999"/>
    <n v="136529.31039999999"/>
    <n v="218446.89980000001"/>
    <n v="175537.68479999999"/>
    <n v="280860.29989999998"/>
    <n v="234050.2464"/>
    <n v="374480.39970000001"/>
    <n v="292562.80790000001"/>
    <n v="468100.49969999999"/>
    <n v="331571.18239999999"/>
    <n v="530513.89969999995"/>
    <n v="370579.55670000002"/>
    <n v="592927.29960000003"/>
  </r>
  <r>
    <s v="2"/>
    <s v="Region II - Northeast"/>
    <x v="11"/>
    <s v="NJ"/>
    <x v="65"/>
    <s v="1"/>
    <x v="0"/>
    <n v="105560.4642"/>
    <n v="184730.81229999999"/>
    <n v="137981.79199999999"/>
    <n v="241468.136"/>
    <n v="167270.42329999999"/>
    <n v="292723.24089999998"/>
    <n v="204173.47339999999"/>
    <n v="357303.5785"/>
    <n v="240125.28940000001"/>
    <n v="420219.25630000001"/>
    <n v="262188.08659999998"/>
    <n v="458829.15159999998"/>
    <n v="281824.26630000002"/>
    <n v="493192.46600000001"/>
  </r>
  <r>
    <s v="2"/>
    <s v="Region II - Northeast"/>
    <x v="11"/>
    <s v="NJ"/>
    <x v="65"/>
    <s v="2"/>
    <x v="1"/>
    <n v="97119.723700000002"/>
    <n v="169959.51639999999"/>
    <n v="127016.76730000001"/>
    <n v="222279.34280000001"/>
    <n v="154252.10260000001"/>
    <n v="269941.17950000003"/>
    <n v="188996.0166"/>
    <n v="330743.02899999998"/>
    <n v="224053.0434"/>
    <n v="392092.826"/>
    <n v="246554.34169999999"/>
    <n v="431470.09789999999"/>
    <n v="267574.37949999998"/>
    <n v="468255.16409999999"/>
  </r>
  <r>
    <s v="2"/>
    <s v="Region II - Northeast"/>
    <x v="11"/>
    <s v="NJ"/>
    <x v="65"/>
    <s v="3"/>
    <x v="2"/>
    <n v="84451.103300000002"/>
    <n v="147789.43059999999"/>
    <n v="116745.6684"/>
    <n v="204304.9198"/>
    <n v="148191.16159999999"/>
    <n v="259334.53279999999"/>
    <n v="193763.86319999999"/>
    <n v="339086.76069999998"/>
    <n v="241493.31959999999"/>
    <n v="422613.30930000002"/>
    <n v="271929.83419999998"/>
    <n v="475877.20970000001"/>
    <n v="301944.13520000002"/>
    <n v="528402.23659999995"/>
  </r>
  <r>
    <s v="2"/>
    <s v="Region II - Northeast"/>
    <x v="11"/>
    <s v="NJ"/>
    <x v="65"/>
    <s v="4"/>
    <x v="3"/>
    <n v="94020.202399999995"/>
    <n v="150432.32620000001"/>
    <n v="131628.28339999999"/>
    <n v="210605.25649999999"/>
    <n v="169236.36429999999"/>
    <n v="270778.18699999998"/>
    <n v="225648.48569999999"/>
    <n v="361037.58250000002"/>
    <n v="282060.60720000003"/>
    <n v="451296.97820000001"/>
    <n v="319668.68819999998"/>
    <n v="511469.90870000003"/>
    <n v="357276.76909999998"/>
    <n v="571642.83909999998"/>
  </r>
  <r>
    <s v="2"/>
    <s v="Region II - Northeast"/>
    <x v="12"/>
    <s v="NY"/>
    <x v="66"/>
    <s v="1"/>
    <x v="0"/>
    <n v="94565.68"/>
    <n v="165489.94010000001"/>
    <n v="123784.6716"/>
    <n v="216623.17540000001"/>
    <n v="150220.47709999999"/>
    <n v="262885.83500000002"/>
    <n v="183653.77970000001"/>
    <n v="321394.11440000002"/>
    <n v="216093.3921"/>
    <n v="378163.4362"/>
    <n v="235979.1716"/>
    <n v="412963.5503"/>
    <n v="253689.18640000001"/>
    <n v="443956.07610000001"/>
  </r>
  <r>
    <s v="2"/>
    <s v="Region II - Northeast"/>
    <x v="12"/>
    <s v="NY"/>
    <x v="66"/>
    <s v="2"/>
    <x v="1"/>
    <n v="86687.655799999993"/>
    <n v="151703.39780000001"/>
    <n v="113550.649"/>
    <n v="198713.63570000001"/>
    <n v="138070.04490000001"/>
    <n v="241622.57860000001"/>
    <n v="169488.1537"/>
    <n v="296604.26909999998"/>
    <n v="201092.62969999999"/>
    <n v="351912.10200000001"/>
    <n v="221387.67679999999"/>
    <n v="387428.43449999997"/>
    <n v="240389.29250000001"/>
    <n v="420681.26179999998"/>
  </r>
  <r>
    <s v="2"/>
    <s v="Region II - Northeast"/>
    <x v="12"/>
    <s v="NY"/>
    <x v="66"/>
    <s v="3"/>
    <x v="2"/>
    <n v="75033.031799999997"/>
    <n v="131307.8057"/>
    <n v="103659.427"/>
    <n v="181403.99720000001"/>
    <n v="131493.35490000001"/>
    <n v="230113.37100000001"/>
    <n v="171755.0779"/>
    <n v="300571.38620000001"/>
    <n v="214029.77179999999"/>
    <n v="374552.10070000001"/>
    <n v="240921.98629999999"/>
    <n v="421613.47610000003"/>
    <n v="267420.13500000001"/>
    <n v="467985.23629999999"/>
  </r>
  <r>
    <s v="2"/>
    <s v="Region II - Northeast"/>
    <x v="12"/>
    <s v="NY"/>
    <x v="66"/>
    <s v="4"/>
    <x v="3"/>
    <n v="84448.145900000003"/>
    <n v="135117.03539999999"/>
    <n v="118227.40429999999"/>
    <n v="189163.84959999999"/>
    <n v="152006.66260000001"/>
    <n v="243210.66380000001"/>
    <n v="202675.55009999999"/>
    <n v="324280.88500000001"/>
    <n v="253344.4376"/>
    <n v="405351.10619999998"/>
    <n v="287123.696"/>
    <n v="459397.9204"/>
    <n v="320902.95439999999"/>
    <n v="513444.73450000002"/>
  </r>
  <r>
    <s v="2"/>
    <s v="Region II - Northeast"/>
    <x v="12"/>
    <s v="NY"/>
    <x v="67"/>
    <s v="1"/>
    <x v="0"/>
    <n v="89981.635599999994"/>
    <n v="157467.86230000001"/>
    <n v="117645.6989"/>
    <n v="205879.9731"/>
    <n v="142643.05929999999"/>
    <n v="249625.35389999999"/>
    <n v="174158.88389999999"/>
    <n v="304778.04670000001"/>
    <n v="204841.52729999999"/>
    <n v="358472.67290000001"/>
    <n v="223667.33790000001"/>
    <n v="391417.84129999997"/>
    <n v="240424.35709999999"/>
    <n v="420742.6249"/>
  </r>
  <r>
    <s v="2"/>
    <s v="Region II - Northeast"/>
    <x v="12"/>
    <s v="NY"/>
    <x v="67"/>
    <s v="2"/>
    <x v="1"/>
    <n v="82736.667100000006"/>
    <n v="144789.16750000001"/>
    <n v="108234.0534"/>
    <n v="189409.59340000001"/>
    <n v="131469.00150000001"/>
    <n v="230070.75260000001"/>
    <n v="161131.56760000001"/>
    <n v="281980.24320000003"/>
    <n v="191046.1839"/>
    <n v="334330.82179999998"/>
    <n v="210248.3744"/>
    <n v="367934.65519999998"/>
    <n v="228193.20499999999"/>
    <n v="399338.10889999999"/>
  </r>
  <r>
    <s v="2"/>
    <s v="Region II - Northeast"/>
    <x v="12"/>
    <s v="NY"/>
    <x v="67"/>
    <s v="3"/>
    <x v="2"/>
    <n v="71889.500899999999"/>
    <n v="125806.6266"/>
    <n v="99369.924400000004"/>
    <n v="173897.3677"/>
    <n v="126121.56110000001"/>
    <n v="220712.73190000001"/>
    <n v="164879.51259999999"/>
    <n v="288539.1471"/>
    <n v="205488.67850000001"/>
    <n v="359605.1874"/>
    <n v="231374.27530000001"/>
    <n v="404904.9816"/>
    <n v="256897.47210000001"/>
    <n v="449570.57620000001"/>
  </r>
  <r>
    <s v="2"/>
    <s v="Region II - Northeast"/>
    <x v="12"/>
    <s v="NY"/>
    <x v="67"/>
    <s v="4"/>
    <x v="3"/>
    <n v="80179.338300000003"/>
    <n v="128286.94319999999"/>
    <n v="112251.0736"/>
    <n v="179601.72039999999"/>
    <n v="144322.8089"/>
    <n v="230916.49770000001"/>
    <n v="192430.41190000001"/>
    <n v="307888.66350000002"/>
    <n v="240538.0148"/>
    <n v="384860.82949999999"/>
    <n v="272609.7501"/>
    <n v="436175.6067"/>
    <n v="304681.48540000001"/>
    <n v="487490.38400000002"/>
  </r>
  <r>
    <s v="2"/>
    <s v="Region II - Northeast"/>
    <x v="12"/>
    <s v="NY"/>
    <x v="68"/>
    <s v="1"/>
    <x v="0"/>
    <n v="126525.76149999999"/>
    <n v="221420.0828"/>
    <n v="165547.9406"/>
    <n v="289708.89600000001"/>
    <n v="200836.74780000001"/>
    <n v="351464.30869999999"/>
    <n v="245415.44029999999"/>
    <n v="429477.02049999998"/>
    <n v="288722.88260000001"/>
    <n v="505265.04460000002"/>
    <n v="315279.5956"/>
    <n v="551739.29240000003"/>
    <n v="338925.98739999998"/>
    <n v="593120.47779999999"/>
  </r>
  <r>
    <s v="2"/>
    <s v="Region II - Northeast"/>
    <x v="12"/>
    <s v="NY"/>
    <x v="68"/>
    <s v="2"/>
    <x v="1"/>
    <n v="116115.51519999999"/>
    <n v="203202.15169999999"/>
    <n v="152024.4106"/>
    <n v="266042.71850000002"/>
    <n v="184780.8193"/>
    <n v="323366.4338"/>
    <n v="226696.5773"/>
    <n v="396719.01020000002"/>
    <n v="268900.44650000002"/>
    <n v="470575.78139999998"/>
    <n v="295997.97749999998"/>
    <n v="517996.46049999999"/>
    <n v="321351.1274"/>
    <n v="562364.47290000005"/>
  </r>
  <r>
    <s v="2"/>
    <s v="Region II - Northeast"/>
    <x v="12"/>
    <s v="NY"/>
    <x v="68"/>
    <s v="3"/>
    <x v="2"/>
    <n v="100647.80680000001"/>
    <n v="176133.6617"/>
    <n v="139074.34899999999"/>
    <n v="243380.11060000001"/>
    <n v="176453.70240000001"/>
    <n v="308793.9792"/>
    <n v="230554.90220000001"/>
    <n v="403471.07880000002"/>
    <n v="287316.09940000001"/>
    <n v="502803.174"/>
    <n v="323451.04580000002"/>
    <n v="566039.33019999997"/>
    <n v="359065.2623"/>
    <n v="628364.20920000004"/>
  </r>
  <r>
    <s v="2"/>
    <s v="Region II - Northeast"/>
    <x v="12"/>
    <s v="NY"/>
    <x v="68"/>
    <s v="4"/>
    <x v="3"/>
    <n v="112897.94869999999"/>
    <n v="180636.7206"/>
    <n v="158057.1281"/>
    <n v="252891.4088"/>
    <n v="203216.3076"/>
    <n v="325146.09700000001"/>
    <n v="270955.07679999998"/>
    <n v="433528.12929999997"/>
    <n v="338693.84590000001"/>
    <n v="541910.16170000006"/>
    <n v="383853.02549999999"/>
    <n v="614164.84990000003"/>
    <n v="429012.20490000001"/>
    <n v="686419.53819999995"/>
  </r>
  <r>
    <s v="2"/>
    <s v="Region II - Northeast"/>
    <x v="12"/>
    <s v="NY"/>
    <x v="69"/>
    <s v="1"/>
    <x v="0"/>
    <n v="126696.4734"/>
    <n v="221718.8284"/>
    <n v="165685.95600000001"/>
    <n v="289950.42290000001"/>
    <n v="200925.6758"/>
    <n v="351619.9326"/>
    <n v="245381.677"/>
    <n v="429417.93489999999"/>
    <n v="288633.91619999998"/>
    <n v="505109.35320000001"/>
    <n v="315167.31579999998"/>
    <n v="551542.80260000005"/>
    <n v="338787.39380000002"/>
    <n v="592877.93920000002"/>
  </r>
  <r>
    <s v="2"/>
    <s v="Region II - Northeast"/>
    <x v="12"/>
    <s v="NY"/>
    <x v="69"/>
    <s v="2"/>
    <x v="1"/>
    <n v="116426.9059"/>
    <n v="203747.08540000001"/>
    <n v="152345.17610000001"/>
    <n v="266604.05829999998"/>
    <n v="185086.71909999999"/>
    <n v="323901.75839999999"/>
    <n v="226915.7714"/>
    <n v="397102.6"/>
    <n v="269079.3505"/>
    <n v="470888.86339999997"/>
    <n v="296146.2598"/>
    <n v="518255.9546"/>
    <n v="321450.03169999999"/>
    <n v="562537.55559999996"/>
  </r>
  <r>
    <s v="2"/>
    <s v="Region II - Northeast"/>
    <x v="12"/>
    <s v="NY"/>
    <x v="69"/>
    <s v="3"/>
    <x v="2"/>
    <n v="101087.7133"/>
    <n v="176903.4981"/>
    <n v="139714.98269999999"/>
    <n v="244501.21969999999"/>
    <n v="177309.2145"/>
    <n v="310291.12540000002"/>
    <n v="231759.3242"/>
    <n v="405578.8173"/>
    <n v="288833.48540000001"/>
    <n v="505458.5993"/>
    <n v="325200.12640000001"/>
    <n v="569100.22129999998"/>
    <n v="361053.07459999999"/>
    <n v="631842.88060000003"/>
  </r>
  <r>
    <s v="2"/>
    <s v="Region II - Northeast"/>
    <x v="12"/>
    <s v="NY"/>
    <x v="69"/>
    <s v="4"/>
    <x v="3"/>
    <n v="112942.3431"/>
    <n v="180707.75169999999"/>
    <n v="158119.28039999999"/>
    <n v="252990.8524"/>
    <n v="203296.21770000001"/>
    <n v="325273.95319999999"/>
    <n v="271061.62359999999"/>
    <n v="433698.6041"/>
    <n v="338827.0294"/>
    <n v="542123.25509999995"/>
    <n v="384003.96669999999"/>
    <n v="614406.35589999997"/>
    <n v="429180.90389999998"/>
    <n v="686689.45649999997"/>
  </r>
  <r>
    <s v="2"/>
    <s v="Region II - Northeast"/>
    <x v="12"/>
    <s v="NY"/>
    <x v="70"/>
    <s v="1"/>
    <x v="0"/>
    <n v="100464.28419999999"/>
    <n v="175812.49739999999"/>
    <n v="131428.7732"/>
    <n v="230000.35310000001"/>
    <n v="159426.22159999999"/>
    <n v="278995.88780000003"/>
    <n v="194779.86730000001"/>
    <n v="340864.76770000003"/>
    <n v="229140.32399999999"/>
    <n v="400995.56699999998"/>
    <n v="250213.09239999999"/>
    <n v="437872.9117"/>
    <n v="268975.21759999997"/>
    <n v="470706.63079999998"/>
  </r>
  <r>
    <s v="2"/>
    <s v="Region II - Northeast"/>
    <x v="12"/>
    <s v="NY"/>
    <x v="70"/>
    <s v="2"/>
    <x v="1"/>
    <n v="92234.562900000004"/>
    <n v="161410.48499999999"/>
    <n v="120737.875"/>
    <n v="211291.2812"/>
    <n v="146733.35980000001"/>
    <n v="256783.37969999999"/>
    <n v="179981.84789999999"/>
    <n v="314968.23389999999"/>
    <n v="213469.8854"/>
    <n v="373572.29940000002"/>
    <n v="234970.1923"/>
    <n v="411197.83649999998"/>
    <n v="255081.579"/>
    <n v="446392.76329999999"/>
  </r>
  <r>
    <s v="2"/>
    <s v="Region II - Northeast"/>
    <x v="12"/>
    <s v="NY"/>
    <x v="70"/>
    <s v="3"/>
    <x v="2"/>
    <n v="79987.852599999998"/>
    <n v="139978.7421"/>
    <n v="110534.26459999999"/>
    <n v="193434.96299999999"/>
    <n v="140252.8314"/>
    <n v="245442.45499999999"/>
    <n v="183275.03210000001"/>
    <n v="320731.30619999999"/>
    <n v="228400.06839999999"/>
    <n v="399700.11969999998"/>
    <n v="257134.88099999999"/>
    <n v="449986.04190000001"/>
    <n v="285458.03570000001"/>
    <n v="499551.5625"/>
  </r>
  <r>
    <s v="2"/>
    <s v="Region II - Northeast"/>
    <x v="12"/>
    <s v="NY"/>
    <x v="70"/>
    <s v="4"/>
    <x v="3"/>
    <n v="89618.211500000005"/>
    <n v="143389.1404"/>
    <n v="125465.49589999999"/>
    <n v="200744.7965"/>
    <n v="161312.78049999999"/>
    <n v="258100.45269999999"/>
    <n v="215083.70740000001"/>
    <n v="344133.93689999997"/>
    <n v="268854.63429999998"/>
    <n v="430167.42119999998"/>
    <n v="304701.91879999998"/>
    <n v="487523.0773"/>
    <n v="340549.2034"/>
    <n v="544878.73349999997"/>
  </r>
  <r>
    <s v="2"/>
    <s v="Region II - Northeast"/>
    <x v="12"/>
    <s v="NY"/>
    <x v="71"/>
    <s v="1"/>
    <x v="0"/>
    <n v="89008.500499999995"/>
    <n v="155764.87590000001"/>
    <n v="116416.60159999999"/>
    <n v="203729.0528"/>
    <n v="141192.58919999999"/>
    <n v="247087.0312"/>
    <n v="172460.1655"/>
    <n v="301805.28960000002"/>
    <n v="202868.52669999999"/>
    <n v="355019.92180000001"/>
    <n v="221520.69039999999"/>
    <n v="387661.2083"/>
    <n v="238125.96729999999"/>
    <n v="416720.44270000001"/>
  </r>
  <r>
    <s v="2"/>
    <s v="Region II - Northeast"/>
    <x v="12"/>
    <s v="NY"/>
    <x v="71"/>
    <s v="2"/>
    <x v="1"/>
    <n v="81763.532000000007"/>
    <n v="143086.18109999999"/>
    <n v="107004.95600000001"/>
    <n v="187258.67310000001"/>
    <n v="130018.53140000001"/>
    <n v="227532.42980000001"/>
    <n v="159432.84909999999"/>
    <n v="279007.48609999998"/>
    <n v="189073.1833"/>
    <n v="330878.07069999998"/>
    <n v="208101.72700000001"/>
    <n v="364178.0221"/>
    <n v="225894.81529999999"/>
    <n v="395315.92670000001"/>
  </r>
  <r>
    <s v="2"/>
    <s v="Region II - Northeast"/>
    <x v="12"/>
    <s v="NY"/>
    <x v="71"/>
    <s v="3"/>
    <x v="2"/>
    <n v="70958.026800000007"/>
    <n v="124176.5469"/>
    <n v="98065.8606"/>
    <n v="171615.2561"/>
    <n v="124444.9077"/>
    <n v="217778.58850000001"/>
    <n v="162643.97469999999"/>
    <n v="284626.9559"/>
    <n v="202694.2562"/>
    <n v="354714.94839999999"/>
    <n v="228207.26329999999"/>
    <n v="399362.7108"/>
    <n v="253357.87059999999"/>
    <n v="443376.27350000001"/>
  </r>
  <r>
    <s v="2"/>
    <s v="Region II - Northeast"/>
    <x v="12"/>
    <s v="NY"/>
    <x v="71"/>
    <s v="4"/>
    <x v="3"/>
    <n v="79366.869500000001"/>
    <n v="126986.9932"/>
    <n v="111113.6174"/>
    <n v="177781.7905"/>
    <n v="142860.3651"/>
    <n v="228576.5877"/>
    <n v="190480.48680000001"/>
    <n v="304768.78350000002"/>
    <n v="238100.60860000001"/>
    <n v="380960.97940000001"/>
    <n v="269847.35639999999"/>
    <n v="431755.77669999999"/>
    <n v="301594.1042"/>
    <n v="482550.57390000002"/>
  </r>
  <r>
    <s v="2"/>
    <s v="Region II - Northeast"/>
    <x v="12"/>
    <s v="NY"/>
    <x v="72"/>
    <s v="1"/>
    <x v="0"/>
    <n v="88752.429900000003"/>
    <n v="155316.75229999999"/>
    <n v="116209.57490000001"/>
    <n v="203366.75599999999"/>
    <n v="141059.19289999999"/>
    <n v="246853.5877"/>
    <n v="172510.80530000001"/>
    <n v="301893.90919999999"/>
    <n v="203001.9706"/>
    <n v="355253.4485"/>
    <n v="221689.10380000001"/>
    <n v="387955.93160000001"/>
    <n v="238333.85079999999"/>
    <n v="417084.23879999999"/>
  </r>
  <r>
    <s v="2"/>
    <s v="Region II - Northeast"/>
    <x v="12"/>
    <s v="NY"/>
    <x v="72"/>
    <s v="2"/>
    <x v="1"/>
    <n v="81296.443100000004"/>
    <n v="142268.77549999999"/>
    <n v="106523.804"/>
    <n v="186416.65710000001"/>
    <n v="129559.6773"/>
    <n v="226729.43539999999"/>
    <n v="159104.05290000001"/>
    <n v="278432.09259999997"/>
    <n v="188804.82130000001"/>
    <n v="330408.43729999999"/>
    <n v="207879.2971"/>
    <n v="363788.76980000001"/>
    <n v="225746.45189999999"/>
    <n v="395056.29080000002"/>
  </r>
  <r>
    <s v="2"/>
    <s v="Region II - Northeast"/>
    <x v="12"/>
    <s v="NY"/>
    <x v="72"/>
    <s v="3"/>
    <x v="2"/>
    <n v="70298.164199999999"/>
    <n v="123021.7873"/>
    <n v="97104.906099999993"/>
    <n v="169933.5857"/>
    <n v="123161.6345"/>
    <n v="215532.8603"/>
    <n v="160837.3351"/>
    <n v="281465.33649999998"/>
    <n v="200418.16889999999"/>
    <n v="350731.79560000001"/>
    <n v="225583.6329"/>
    <n v="394771.35759999999"/>
    <n v="250376.14170000001"/>
    <n v="438158.24800000002"/>
  </r>
  <r>
    <s v="2"/>
    <s v="Region II - Northeast"/>
    <x v="12"/>
    <s v="NY"/>
    <x v="72"/>
    <s v="4"/>
    <x v="3"/>
    <n v="79300.275399999999"/>
    <n v="126880.44259999999"/>
    <n v="111020.38559999999"/>
    <n v="177632.61960000001"/>
    <n v="142740.4958"/>
    <n v="228384.7966"/>
    <n v="190320.66099999999"/>
    <n v="304513.06209999998"/>
    <n v="237900.82629999999"/>
    <n v="380641.32760000002"/>
    <n v="269620.9363"/>
    <n v="431393.50469999999"/>
    <n v="301341.0466"/>
    <n v="482145.68170000002"/>
  </r>
  <r>
    <s v="2"/>
    <s v="Region II - Northeast"/>
    <x v="12"/>
    <s v="NY"/>
    <x v="73"/>
    <s v="1"/>
    <x v="0"/>
    <n v="104501.97319999999"/>
    <n v="182878.45310000001"/>
    <n v="136683.68700000001"/>
    <n v="239196.4522"/>
    <n v="165775.48929999999"/>
    <n v="290107.10619999998"/>
    <n v="202491.6367"/>
    <n v="354360.36420000001"/>
    <n v="238196.77189999999"/>
    <n v="416844.35090000002"/>
    <n v="260097.5791"/>
    <n v="455170.7634"/>
    <n v="279595.17320000002"/>
    <n v="489291.55320000002"/>
  </r>
  <r>
    <s v="2"/>
    <s v="Region II - Northeast"/>
    <x v="12"/>
    <s v="NY"/>
    <x v="73"/>
    <s v="2"/>
    <x v="1"/>
    <n v="95990.893200000006"/>
    <n v="167984.06330000001"/>
    <n v="125627.28720000001"/>
    <n v="219847.75270000001"/>
    <n v="152648.6826"/>
    <n v="267135.19449999998"/>
    <n v="187187.70110000001"/>
    <n v="327578.47690000001"/>
    <n v="221990.59080000001"/>
    <n v="388483.53389999998"/>
    <n v="244333.55300000001"/>
    <n v="427583.71789999999"/>
    <n v="265226.53749999998"/>
    <n v="464146.44069999998"/>
  </r>
  <r>
    <s v="2"/>
    <s v="Region II - Northeast"/>
    <x v="12"/>
    <s v="NY"/>
    <x v="73"/>
    <s v="3"/>
    <x v="2"/>
    <n v="83299.675799999997"/>
    <n v="145774.43280000001"/>
    <n v="115121.28780000001"/>
    <n v="201462.2537"/>
    <n v="146086.75219999999"/>
    <n v="255651.81640000001"/>
    <n v="190926.11439999999"/>
    <n v="334120.70020000002"/>
    <n v="237940.20439999999"/>
    <n v="416395.35759999999"/>
    <n v="267888.2819"/>
    <n v="468804.49329999997"/>
    <n v="297410.6275"/>
    <n v="520468.59820000001"/>
  </r>
  <r>
    <s v="2"/>
    <s v="Region II - Northeast"/>
    <x v="12"/>
    <s v="NY"/>
    <x v="73"/>
    <s v="4"/>
    <x v="3"/>
    <n v="93185.536399999997"/>
    <n v="149096.86050000001"/>
    <n v="130459.751"/>
    <n v="208735.6047"/>
    <n v="167733.96549999999"/>
    <n v="268374.34899999999"/>
    <n v="223645.2874"/>
    <n v="357832.46519999998"/>
    <n v="279556.60920000001"/>
    <n v="447290.58149999997"/>
    <n v="316830.82380000001"/>
    <n v="506929.32579999999"/>
    <n v="354105.03840000002"/>
    <n v="566568.06980000006"/>
  </r>
  <r>
    <s v="2"/>
    <s v="Region II - Northeast"/>
    <x v="12"/>
    <s v="NY"/>
    <x v="74"/>
    <s v="1"/>
    <x v="0"/>
    <n v="127985.4641"/>
    <n v="223974.56229999999"/>
    <n v="167391.58660000001"/>
    <n v="292935.27659999998"/>
    <n v="203012.45300000001"/>
    <n v="355271.79269999999"/>
    <n v="247963.51790000001"/>
    <n v="433936.15620000003"/>
    <n v="291682.3836"/>
    <n v="510444.17119999998"/>
    <n v="318499.56679999997"/>
    <n v="557374.24190000002"/>
    <n v="342373.57209999999"/>
    <n v="599153.75100000005"/>
  </r>
  <r>
    <s v="2"/>
    <s v="Region II - Northeast"/>
    <x v="12"/>
    <s v="NY"/>
    <x v="74"/>
    <s v="2"/>
    <x v="1"/>
    <n v="117575.2179"/>
    <n v="205756.6312"/>
    <n v="153868.05660000001"/>
    <n v="269269.09899999999"/>
    <n v="186956.52439999999"/>
    <n v="327173.9178"/>
    <n v="229244.65479999999"/>
    <n v="401178.1459"/>
    <n v="271859.9474"/>
    <n v="475754.908"/>
    <n v="299217.9486"/>
    <n v="523631.41"/>
    <n v="324798.712"/>
    <n v="568397.74609999999"/>
  </r>
  <r>
    <s v="2"/>
    <s v="Region II - Northeast"/>
    <x v="12"/>
    <s v="NY"/>
    <x v="74"/>
    <s v="3"/>
    <x v="2"/>
    <n v="102045.01790000001"/>
    <n v="178578.7812"/>
    <n v="141030.44450000001"/>
    <n v="246803.27789999999"/>
    <n v="178968.68239999999"/>
    <n v="313195.19429999997"/>
    <n v="233908.2089"/>
    <n v="409339.36560000002"/>
    <n v="291507.7328"/>
    <n v="510138.53240000003"/>
    <n v="328201.5637"/>
    <n v="574352.7365"/>
    <n v="364374.66470000002"/>
    <n v="637655.66319999995"/>
  </r>
  <r>
    <s v="2"/>
    <s v="Region II - Northeast"/>
    <x v="12"/>
    <s v="NY"/>
    <x v="74"/>
    <s v="4"/>
    <x v="3"/>
    <n v="114116.65180000001"/>
    <n v="182586.64559999999"/>
    <n v="159763.3125"/>
    <n v="255621.30379999999"/>
    <n v="205409.97330000001"/>
    <n v="328655.9621"/>
    <n v="273879.96429999999"/>
    <n v="438207.94939999998"/>
    <n v="342349.95539999998"/>
    <n v="547759.93669999996"/>
    <n v="387996.61609999998"/>
    <n v="620794.59510000004"/>
    <n v="433643.27679999999"/>
    <n v="693829.25320000004"/>
  </r>
  <r>
    <s v="2"/>
    <s v="Region II - Northeast"/>
    <x v="12"/>
    <s v="NY"/>
    <x v="75"/>
    <s v="1"/>
    <x v="0"/>
    <n v="97715.585000000006"/>
    <n v="171002.2738"/>
    <n v="127879.4892"/>
    <n v="223789.10620000001"/>
    <n v="155163.73060000001"/>
    <n v="271536.52850000001"/>
    <n v="189649.9388"/>
    <n v="331887.39289999998"/>
    <n v="223132.34400000001"/>
    <n v="390481.6018"/>
    <n v="243660.85750000001"/>
    <n v="426406.50050000002"/>
    <n v="261941.44089999999"/>
    <n v="458397.52169999998"/>
  </r>
  <r>
    <s v="2"/>
    <s v="Region II - Northeast"/>
    <x v="12"/>
    <s v="NY"/>
    <x v="75"/>
    <s v="2"/>
    <x v="1"/>
    <n v="89626.542499999996"/>
    <n v="156846.44949999999"/>
    <n v="117371.3412"/>
    <n v="205399.84719999999"/>
    <n v="142687.8406"/>
    <n v="249703.7211"/>
    <n v="175104.8769"/>
    <n v="306433.5344"/>
    <n v="207729.77590000001"/>
    <n v="363527.10769999999"/>
    <n v="228678.51939999999"/>
    <n v="400187.40899999999"/>
    <n v="248285.3003"/>
    <n v="434499.27539999998"/>
  </r>
  <r>
    <s v="2"/>
    <s v="Region II - Northeast"/>
    <x v="12"/>
    <s v="NY"/>
    <x v="75"/>
    <s v="3"/>
    <x v="2"/>
    <n v="77633.331300000005"/>
    <n v="135858.32990000001"/>
    <n v="107262.6994"/>
    <n v="187709.72399999999"/>
    <n v="136078.37349999999"/>
    <n v="238137.15349999999"/>
    <n v="177772.8273"/>
    <n v="311102.44770000002"/>
    <n v="221534.1709"/>
    <n v="387684.799"/>
    <n v="249382.90710000001"/>
    <n v="436420.08740000002"/>
    <n v="276827.0221"/>
    <n v="484447.28879999998"/>
  </r>
  <r>
    <s v="2"/>
    <s v="Region II - Northeast"/>
    <x v="12"/>
    <s v="NY"/>
    <x v="75"/>
    <s v="4"/>
    <x v="3"/>
    <n v="87225.194799999997"/>
    <n v="139560.3138"/>
    <n v="122115.2727"/>
    <n v="195384.43919999999"/>
    <n v="157005.35070000001"/>
    <n v="251208.56479999999"/>
    <n v="209340.4675"/>
    <n v="334944.75290000002"/>
    <n v="261675.58429999999"/>
    <n v="418680.9412"/>
    <n v="296565.66220000002"/>
    <n v="474505.06670000002"/>
    <n v="331455.7402"/>
    <n v="530329.19220000005"/>
  </r>
  <r>
    <s v="2"/>
    <s v="Region II - Northeast"/>
    <x v="12"/>
    <s v="NY"/>
    <x v="76"/>
    <s v="1"/>
    <x v="0"/>
    <n v="91757.193799999994"/>
    <n v="160575.08929999999"/>
    <n v="119965.87820000001"/>
    <n v="209940.2868"/>
    <n v="145455.0716"/>
    <n v="254546.37530000001"/>
    <n v="177590.08379999999"/>
    <n v="310782.64669999998"/>
    <n v="208876.495"/>
    <n v="365533.86629999999"/>
    <n v="228072.91260000001"/>
    <n v="399127.59710000001"/>
    <n v="245159.73019999999"/>
    <n v="429029.52789999999"/>
  </r>
  <r>
    <s v="2"/>
    <s v="Region II - Northeast"/>
    <x v="12"/>
    <s v="NY"/>
    <x v="76"/>
    <s v="2"/>
    <x v="1"/>
    <n v="84371.546499999997"/>
    <n v="147650.2065"/>
    <n v="110371.48239999999"/>
    <n v="193150.09419999999"/>
    <n v="134064.04190000001"/>
    <n v="234612.07329999999"/>
    <n v="164309.81020000001"/>
    <n v="287542.1678"/>
    <n v="194813.28099999999"/>
    <n v="340923.24180000002"/>
    <n v="214393.38699999999"/>
    <n v="375188.42719999998"/>
    <n v="232691.0803"/>
    <n v="407209.39049999998"/>
  </r>
  <r>
    <s v="2"/>
    <s v="Region II - Northeast"/>
    <x v="12"/>
    <s v="NY"/>
    <x v="76"/>
    <s v="3"/>
    <x v="2"/>
    <n v="73312.542499999996"/>
    <n v="128296.9494"/>
    <n v="101337.4181"/>
    <n v="177340.4817"/>
    <n v="128619.3556"/>
    <n v="225083.87239999999"/>
    <n v="168146.16630000001"/>
    <n v="294255.79100000003"/>
    <n v="209560.13709999999"/>
    <n v="366730.23999999999"/>
    <n v="235959.21840000001"/>
    <n v="412928.6323"/>
    <n v="261988.86309999999"/>
    <n v="458480.51030000002"/>
  </r>
  <r>
    <s v="2"/>
    <s v="Region II - Northeast"/>
    <x v="12"/>
    <s v="NY"/>
    <x v="76"/>
    <s v="4"/>
    <x v="3"/>
    <n v="81759.881299999994"/>
    <n v="130815.81200000001"/>
    <n v="114463.83379999999"/>
    <n v="183142.13690000001"/>
    <n v="147167.78640000001"/>
    <n v="235468.46170000001"/>
    <n v="196223.71520000001"/>
    <n v="313957.94890000002"/>
    <n v="245279.6439"/>
    <n v="392447.43609999999"/>
    <n v="277983.59649999999"/>
    <n v="444773.761"/>
    <n v="310687.549"/>
    <n v="497100.0858"/>
  </r>
  <r>
    <s v="2"/>
    <s v="Region II - Northeast"/>
    <x v="12"/>
    <s v="NY"/>
    <x v="77"/>
    <s v="1"/>
    <x v="0"/>
    <n v="110742.00109999999"/>
    <n v="193798.5019"/>
    <n v="144603.8193"/>
    <n v="253056.68369999999"/>
    <n v="175159.08970000001"/>
    <n v="306528.4069"/>
    <n v="213550.1979"/>
    <n v="373712.84629999998"/>
    <n v="251065.77100000001"/>
    <n v="439365.0992"/>
    <n v="274106.94020000001"/>
    <n v="479687.14539999998"/>
    <n v="294604.01750000002"/>
    <n v="515557.0306"/>
  </r>
  <r>
    <s v="2"/>
    <s v="Region II - Northeast"/>
    <x v="12"/>
    <s v="NY"/>
    <x v="77"/>
    <s v="2"/>
    <x v="1"/>
    <n v="102160.5817"/>
    <n v="178781.01800000001"/>
    <n v="133456.04440000001"/>
    <n v="233548.07759999999"/>
    <n v="161923.7971"/>
    <n v="283366.64490000001"/>
    <n v="198119.7836"/>
    <n v="346709.6213"/>
    <n v="234725.6545"/>
    <n v="410769.89539999998"/>
    <n v="258212.63320000001"/>
    <n v="451872.1079"/>
    <n v="280116.63270000002"/>
    <n v="490204.10729999997"/>
  </r>
  <r>
    <s v="2"/>
    <s v="Region II - Northeast"/>
    <x v="12"/>
    <s v="NY"/>
    <x v="77"/>
    <s v="3"/>
    <x v="2"/>
    <n v="89134.309800000003"/>
    <n v="155985.04199999999"/>
    <n v="123277.393"/>
    <n v="215735.43780000001"/>
    <n v="156557.253"/>
    <n v="273975.19270000001"/>
    <n v="204854.91269999999"/>
    <n v="358496.09710000001"/>
    <n v="255345.27290000001"/>
    <n v="446854.22749999998"/>
    <n v="287599.33789999998"/>
    <n v="503298.84139999998"/>
    <n v="319424.15269999998"/>
    <n v="558992.26710000006"/>
  </r>
  <r>
    <s v="2"/>
    <s v="Region II - Northeast"/>
    <x v="12"/>
    <s v="NY"/>
    <x v="77"/>
    <s v="4"/>
    <x v="3"/>
    <n v="98444.390799999994"/>
    <n v="157511.02780000001"/>
    <n v="137822.14730000001"/>
    <n v="220515.43890000001"/>
    <n v="177199.90359999999"/>
    <n v="283519.84999999998"/>
    <n v="236266.53820000001"/>
    <n v="378026.46659999999"/>
    <n v="295333.1727"/>
    <n v="472533.0833"/>
    <n v="334710.929"/>
    <n v="535537.49439999997"/>
    <n v="374088.68540000002"/>
    <n v="598541.90549999999"/>
  </r>
  <r>
    <s v="2"/>
    <s v="Region II - Northeast"/>
    <x v="12"/>
    <s v="NY"/>
    <x v="78"/>
    <s v="1"/>
    <x v="0"/>
    <n v="125723.3383"/>
    <n v="220015.84210000001"/>
    <n v="164456.85870000001"/>
    <n v="287799.50260000001"/>
    <n v="199475.20569999999"/>
    <n v="349081.61"/>
    <n v="243682.95860000001"/>
    <n v="426445.1777"/>
    <n v="286660.9155"/>
    <n v="501656.60220000002"/>
    <n v="313020.66830000002"/>
    <n v="547786.16960000002"/>
    <n v="336489.00400000002"/>
    <n v="588855.75699999998"/>
  </r>
  <r>
    <s v="2"/>
    <s v="Region II - Northeast"/>
    <x v="12"/>
    <s v="NY"/>
    <x v="78"/>
    <s v="2"/>
    <x v="1"/>
    <n v="115453.7709"/>
    <n v="202044.09899999999"/>
    <n v="151116.07879999999"/>
    <n v="264453.13799999998"/>
    <n v="183636.24900000001"/>
    <n v="321363.43560000003"/>
    <n v="225217.05300000001"/>
    <n v="394129.84279999998"/>
    <n v="267106.34989999997"/>
    <n v="467436.11239999998"/>
    <n v="293999.61229999998"/>
    <n v="514499.32150000002"/>
    <n v="319151.64189999999"/>
    <n v="558515.37340000004"/>
  </r>
  <r>
    <s v="2"/>
    <s v="Region II - Northeast"/>
    <x v="12"/>
    <s v="NY"/>
    <x v="78"/>
    <s v="3"/>
    <x v="2"/>
    <n v="100156.2392"/>
    <n v="175273.4185"/>
    <n v="138410.91889999999"/>
    <n v="242219.10810000001"/>
    <n v="175632.56109999999"/>
    <n v="307356.98200000002"/>
    <n v="229523.78640000001"/>
    <n v="401666.62609999999"/>
    <n v="286039.06310000003"/>
    <n v="500568.36040000001"/>
    <n v="322033.11450000003"/>
    <n v="563557.95050000004"/>
    <n v="357513.473"/>
    <n v="625648.57779999997"/>
  </r>
  <r>
    <s v="2"/>
    <s v="Region II - Northeast"/>
    <x v="12"/>
    <s v="NY"/>
    <x v="78"/>
    <s v="4"/>
    <x v="3"/>
    <n v="112129.8743"/>
    <n v="179407.80179999999"/>
    <n v="156981.8242"/>
    <n v="251170.92240000001"/>
    <n v="201833.7739"/>
    <n v="322934.04310000001"/>
    <n v="269111.6985"/>
    <n v="430578.72409999999"/>
    <n v="336389.62310000003"/>
    <n v="538223.40509999997"/>
    <n v="381241.57290000003"/>
    <n v="609986.52579999994"/>
    <n v="426093.52260000003"/>
    <n v="681749.64639999997"/>
  </r>
  <r>
    <s v="2"/>
    <s v="Region II - Northeast"/>
    <x v="12"/>
    <s v="NY"/>
    <x v="79"/>
    <s v="1"/>
    <x v="0"/>
    <n v="95368.103300000002"/>
    <n v="166894.1807"/>
    <n v="124875.7536"/>
    <n v="218532.56880000001"/>
    <n v="151582.01930000001"/>
    <n v="265268.53379999998"/>
    <n v="185386.26130000001"/>
    <n v="324425.9572"/>
    <n v="218155.35920000001"/>
    <n v="381771.87849999999"/>
    <n v="238238.09890000001"/>
    <n v="416916.67300000001"/>
    <n v="256126.1697"/>
    <n v="448220.79700000002"/>
  </r>
  <r>
    <s v="2"/>
    <s v="Region II - Northeast"/>
    <x v="12"/>
    <s v="NY"/>
    <x v="79"/>
    <s v="2"/>
    <x v="1"/>
    <n v="87349.400200000004"/>
    <n v="152861.4504"/>
    <n v="114458.9807"/>
    <n v="200303.2163"/>
    <n v="139214.6152"/>
    <n v="243625.57670000001"/>
    <n v="170967.67800000001"/>
    <n v="299193.43640000001"/>
    <n v="202886.72630000001"/>
    <n v="355051.77100000001"/>
    <n v="223386.04199999999"/>
    <n v="390925.5735"/>
    <n v="242588.77789999999"/>
    <n v="424530.36139999999"/>
  </r>
  <r>
    <s v="2"/>
    <s v="Region II - Northeast"/>
    <x v="12"/>
    <s v="NY"/>
    <x v="79"/>
    <s v="3"/>
    <x v="2"/>
    <n v="75524.599400000006"/>
    <n v="132168.04889999999"/>
    <n v="104322.857"/>
    <n v="182564.99969999999"/>
    <n v="132314.49600000001"/>
    <n v="231550.36809999999"/>
    <n v="172786.1937"/>
    <n v="302375.83899999998"/>
    <n v="215306.80809999999"/>
    <n v="376786.9142"/>
    <n v="242339.91759999999"/>
    <n v="424094.85580000002"/>
    <n v="268971.92430000001"/>
    <n v="470700.8676"/>
  </r>
  <r>
    <s v="2"/>
    <s v="Region II - Northeast"/>
    <x v="12"/>
    <s v="NY"/>
    <x v="79"/>
    <s v="4"/>
    <x v="3"/>
    <n v="85216.220100000006"/>
    <n v="136345.95430000001"/>
    <n v="119302.70819999999"/>
    <n v="190884.33600000001"/>
    <n v="153389.19630000001"/>
    <n v="245422.71780000001"/>
    <n v="204518.9284"/>
    <n v="327230.29029999999"/>
    <n v="255648.66039999999"/>
    <n v="409037.8628"/>
    <n v="289735.14850000001"/>
    <n v="463576.24459999998"/>
    <n v="323821.63660000003"/>
    <n v="518114.6262"/>
  </r>
  <r>
    <s v="2"/>
    <s v="Region II - Northeast"/>
    <x v="12"/>
    <s v="NY"/>
    <x v="80"/>
    <s v="1"/>
    <x v="0"/>
    <n v="95538.815100000007"/>
    <n v="167192.9264"/>
    <n v="125013.7689"/>
    <n v="218774.09570000001"/>
    <n v="151670.9473"/>
    <n v="265424.15779999999"/>
    <n v="185352.49799999999"/>
    <n v="324366.87160000001"/>
    <n v="218066.3927"/>
    <n v="381616.18729999999"/>
    <n v="238125.81899999999"/>
    <n v="416720.18329999998"/>
    <n v="255987.57620000001"/>
    <n v="447978.25829999999"/>
  </r>
  <r>
    <s v="2"/>
    <s v="Region II - Northeast"/>
    <x v="12"/>
    <s v="NY"/>
    <x v="80"/>
    <s v="2"/>
    <x v="1"/>
    <n v="87660.790900000007"/>
    <n v="153406.3841"/>
    <n v="114779.7463"/>
    <n v="200864.55609999999"/>
    <n v="139520.51500000001"/>
    <n v="244160.90119999999"/>
    <n v="171186.87210000001"/>
    <n v="299577.02620000002"/>
    <n v="203065.63039999999"/>
    <n v="355364.85310000001"/>
    <n v="223534.32430000001"/>
    <n v="391185.0675"/>
    <n v="242687.68229999999"/>
    <n v="424703.44390000001"/>
  </r>
  <r>
    <s v="2"/>
    <s v="Region II - Northeast"/>
    <x v="12"/>
    <s v="NY"/>
    <x v="80"/>
    <s v="3"/>
    <x v="2"/>
    <n v="75964.505999999994"/>
    <n v="132937.8854"/>
    <n v="104963.49069999999"/>
    <n v="183686.10870000001"/>
    <n v="133170.00829999999"/>
    <n v="233047.51439999999"/>
    <n v="173990.61559999999"/>
    <n v="304483.57740000001"/>
    <n v="216824.19409999999"/>
    <n v="379442.33970000001"/>
    <n v="244088.99830000001"/>
    <n v="427155.74699999997"/>
    <n v="270959.7365"/>
    <n v="474179.53899999999"/>
  </r>
  <r>
    <s v="2"/>
    <s v="Region II - Northeast"/>
    <x v="12"/>
    <s v="NY"/>
    <x v="80"/>
    <s v="4"/>
    <x v="3"/>
    <n v="85260.614600000001"/>
    <n v="136416.98550000001"/>
    <n v="119364.8605"/>
    <n v="190983.77960000001"/>
    <n v="153469.10630000001"/>
    <n v="245550.57380000001"/>
    <n v="204625.47510000001"/>
    <n v="327400.76500000001"/>
    <n v="255781.84390000001"/>
    <n v="409250.95620000002"/>
    <n v="289886.08970000001"/>
    <n v="463817.75040000002"/>
    <n v="323990.33559999999"/>
    <n v="518384.54460000002"/>
  </r>
  <r>
    <s v="2"/>
    <s v="Region II - Northeast"/>
    <x v="12"/>
    <s v="NY"/>
    <x v="81"/>
    <s v="1"/>
    <x v="0"/>
    <n v="120166.1588"/>
    <n v="210290.77789999999"/>
    <n v="157088.7885"/>
    <n v="274905.38"/>
    <n v="190447.31770000001"/>
    <n v="333282.80609999999"/>
    <n v="232489.34450000001"/>
    <n v="406856.3529"/>
    <n v="273436.0502"/>
    <n v="478513.08789999998"/>
    <n v="298562.18719999999"/>
    <n v="522483.82760000002"/>
    <n v="320925.78499999997"/>
    <n v="561620.12360000005"/>
  </r>
  <r>
    <s v="2"/>
    <s v="Region II - Northeast"/>
    <x v="12"/>
    <s v="NY"/>
    <x v="81"/>
    <s v="2"/>
    <x v="1"/>
    <n v="110529.647"/>
    <n v="193426.8823"/>
    <n v="144570.38589999999"/>
    <n v="252998.1753"/>
    <n v="175584.73540000001"/>
    <n v="307273.28700000001"/>
    <n v="215161.74849999999"/>
    <n v="376533.05989999999"/>
    <n v="255086.90340000001"/>
    <n v="446402.0809"/>
    <n v="280713.66239999997"/>
    <n v="491248.90919999999"/>
    <n v="304657.16470000002"/>
    <n v="533150.03819999995"/>
  </r>
  <r>
    <s v="2"/>
    <s v="Region II - Northeast"/>
    <x v="12"/>
    <s v="NY"/>
    <x v="81"/>
    <s v="3"/>
    <x v="2"/>
    <n v="96081.234100000001"/>
    <n v="168142.15969999999"/>
    <n v="132817.35260000001"/>
    <n v="232430.3671"/>
    <n v="168584.1139"/>
    <n v="295022.19939999998"/>
    <n v="220412.6833"/>
    <n v="385722.19579999999"/>
    <n v="274703.54749999999"/>
    <n v="480731.20809999999"/>
    <n v="309318.39159999997"/>
    <n v="541307.18519999995"/>
    <n v="343451.20860000001"/>
    <n v="601039.61499999999"/>
  </r>
  <r>
    <s v="2"/>
    <s v="Region II - Northeast"/>
    <x v="12"/>
    <s v="NY"/>
    <x v="81"/>
    <s v="4"/>
    <x v="3"/>
    <n v="107048.5981"/>
    <n v="171277.75949999999"/>
    <n v="149868.0373"/>
    <n v="239788.86319999999"/>
    <n v="192687.47640000001"/>
    <n v="308299.967"/>
    <n v="256916.63529999999"/>
    <n v="411066.6226"/>
    <n v="321145.7941"/>
    <n v="513833.2782"/>
    <n v="363965.23330000002"/>
    <n v="582344.38210000005"/>
    <n v="406784.67259999999"/>
    <n v="650855.48580000002"/>
  </r>
  <r>
    <s v="2"/>
    <s v="Region II - Northeast"/>
    <x v="12"/>
    <s v="NY"/>
    <x v="82"/>
    <s v="1"/>
    <x v="0"/>
    <n v="94480.324200000003"/>
    <n v="165340.56719999999"/>
    <n v="123715.664"/>
    <n v="216502.41190000001"/>
    <n v="150176.01319999999"/>
    <n v="262808.02309999999"/>
    <n v="183670.66130000001"/>
    <n v="321423.65720000002"/>
    <n v="216137.87530000001"/>
    <n v="378241.2819"/>
    <n v="236035.31150000001"/>
    <n v="413061.79519999999"/>
    <n v="253758.48310000001"/>
    <n v="444077.3455"/>
  </r>
  <r>
    <s v="2"/>
    <s v="Region II - Northeast"/>
    <x v="12"/>
    <s v="NY"/>
    <x v="82"/>
    <s v="2"/>
    <x v="1"/>
    <n v="86531.960500000001"/>
    <n v="151430.93090000001"/>
    <n v="113390.2662"/>
    <n v="198432.96590000001"/>
    <n v="137917.095"/>
    <n v="241354.91630000001"/>
    <n v="169378.55669999999"/>
    <n v="296412.4742"/>
    <n v="201003.1777"/>
    <n v="351755.56099999999"/>
    <n v="221313.53570000001"/>
    <n v="387298.6875"/>
    <n v="240339.84030000001"/>
    <n v="420594.7206"/>
  </r>
  <r>
    <s v="2"/>
    <s v="Region II - Northeast"/>
    <x v="12"/>
    <s v="NY"/>
    <x v="82"/>
    <s v="3"/>
    <x v="2"/>
    <n v="74813.078599999993"/>
    <n v="130922.8875"/>
    <n v="103339.11010000001"/>
    <n v="180843.44260000001"/>
    <n v="131065.59880000001"/>
    <n v="229364.79790000001"/>
    <n v="171152.86679999999"/>
    <n v="299517.51699999999"/>
    <n v="213271.07879999999"/>
    <n v="373224.38799999998"/>
    <n v="240047.446"/>
    <n v="420083.0306"/>
    <n v="266426.22899999999"/>
    <n v="466245.90059999999"/>
  </r>
  <r>
    <s v="2"/>
    <s v="Region II - Northeast"/>
    <x v="12"/>
    <s v="NY"/>
    <x v="82"/>
    <s v="4"/>
    <x v="3"/>
    <n v="84425.948600000003"/>
    <n v="135081.51990000001"/>
    <n v="118196.3281"/>
    <n v="189114.12779999999"/>
    <n v="151966.70749999999"/>
    <n v="243146.73569999999"/>
    <n v="202622.27669999999"/>
    <n v="324195.64760000003"/>
    <n v="253277.84589999999"/>
    <n v="405244.55949999997"/>
    <n v="287048.2254"/>
    <n v="459277.16749999998"/>
    <n v="320818.60479999997"/>
    <n v="513309.77539999998"/>
  </r>
  <r>
    <s v="2"/>
    <s v="Region II - Northeast"/>
    <x v="12"/>
    <s v="NY"/>
    <x v="83"/>
    <s v="1"/>
    <x v="0"/>
    <n v="91902.342600000004"/>
    <n v="160829.09950000001"/>
    <n v="120304.40270000001"/>
    <n v="210532.7047"/>
    <n v="146002.45879999999"/>
    <n v="255504.30300000001"/>
    <n v="178506.9797"/>
    <n v="312387.2145"/>
    <n v="210040.9406"/>
    <n v="367571.6459"/>
    <n v="229370.8095"/>
    <n v="401398.9166"/>
    <n v="246586.12669999999"/>
    <n v="431525.72169999999"/>
  </r>
  <r>
    <s v="2"/>
    <s v="Region II - Northeast"/>
    <x v="12"/>
    <s v="NY"/>
    <x v="83"/>
    <s v="2"/>
    <x v="1"/>
    <n v="84235.336599999995"/>
    <n v="147411.83919999999"/>
    <n v="110344.50539999999"/>
    <n v="193102.88440000001"/>
    <n v="134177.48420000001"/>
    <n v="234810.5974"/>
    <n v="164720.7899"/>
    <n v="288261.38219999999"/>
    <n v="195441.98389999999"/>
    <n v="342023.4719"/>
    <n v="215170.158"/>
    <n v="376547.77649999998"/>
    <n v="233642.47959999999"/>
    <n v="408874.33929999999"/>
  </r>
  <r>
    <s v="2"/>
    <s v="Region II - Northeast"/>
    <x v="12"/>
    <s v="NY"/>
    <x v="83"/>
    <s v="3"/>
    <x v="2"/>
    <n v="72898.469400000002"/>
    <n v="127572.3214"/>
    <n v="100708.18640000001"/>
    <n v="176239.32620000001"/>
    <n v="127746.6629"/>
    <n v="223556.66020000001"/>
    <n v="166855.09729999999"/>
    <n v="291996.4204"/>
    <n v="207922.584"/>
    <n v="363864.52189999999"/>
    <n v="234044.57149999999"/>
    <n v="409578.00020000001"/>
    <n v="259783.04870000001"/>
    <n v="454620.33510000003"/>
  </r>
  <r>
    <s v="2"/>
    <s v="Region II - Northeast"/>
    <x v="12"/>
    <s v="NY"/>
    <x v="83"/>
    <s v="4"/>
    <x v="3"/>
    <n v="82077.331300000005"/>
    <n v="131323.73209999999"/>
    <n v="114908.26390000001"/>
    <n v="183853.22500000001"/>
    <n v="147739.19639999999"/>
    <n v="236382.71780000001"/>
    <n v="196985.59520000001"/>
    <n v="315176.95699999999"/>
    <n v="246231.99400000001"/>
    <n v="393971.19620000001"/>
    <n v="279062.9265"/>
    <n v="446500.68900000001"/>
    <n v="311893.8591"/>
    <n v="499030.18190000003"/>
  </r>
  <r>
    <s v="2"/>
    <s v="Region II - Northeast"/>
    <x v="12"/>
    <s v="NY"/>
    <x v="84"/>
    <s v="1"/>
    <x v="0"/>
    <n v="89324.356199999995"/>
    <n v="156317.62340000001"/>
    <n v="116893.1349"/>
    <n v="204562.986"/>
    <n v="141828.89629999999"/>
    <n v="248200.5686"/>
    <n v="173343.2879"/>
    <n v="303350.7537"/>
    <n v="203943.99359999999"/>
    <n v="356901.98869999999"/>
    <n v="222706.29399999999"/>
    <n v="389736.01449999999"/>
    <n v="239413.75580000001"/>
    <n v="418974.07250000001"/>
  </r>
  <r>
    <s v="2"/>
    <s v="Region II - Northeast"/>
    <x v="12"/>
    <s v="NY"/>
    <x v="84"/>
    <s v="2"/>
    <x v="1"/>
    <n v="81938.708899999998"/>
    <n v="143392.74059999999"/>
    <n v="107298.73910000001"/>
    <n v="187772.7934"/>
    <n v="130437.86659999999"/>
    <n v="228266.2666"/>
    <n v="160063.01430000001"/>
    <n v="280110.27480000001"/>
    <n v="189880.77960000001"/>
    <n v="332291.36410000001"/>
    <n v="209026.7684"/>
    <n v="365796.84460000001"/>
    <n v="226945.10579999999"/>
    <n v="397153.9351"/>
  </r>
  <r>
    <s v="2"/>
    <s v="Region II - Northeast"/>
    <x v="12"/>
    <s v="NY"/>
    <x v="84"/>
    <s v="3"/>
    <x v="2"/>
    <n v="70983.857300000003"/>
    <n v="124221.75019999999"/>
    <n v="98077.258700000006"/>
    <n v="171635.2028"/>
    <n v="124427.72229999999"/>
    <n v="217748.51389999999"/>
    <n v="162557.3217"/>
    <n v="284475.31300000002"/>
    <n v="202574.0814"/>
    <n v="354504.64240000001"/>
    <n v="228041.68859999999"/>
    <n v="399072.95510000002"/>
    <n v="253139.85920000001"/>
    <n v="442994.75349999999"/>
  </r>
  <r>
    <s v="2"/>
    <s v="Region II - Northeast"/>
    <x v="12"/>
    <s v="NY"/>
    <x v="84"/>
    <s v="4"/>
    <x v="3"/>
    <n v="79728.709400000007"/>
    <n v="127565.93700000001"/>
    <n v="111620.19319999999"/>
    <n v="178592.3118"/>
    <n v="143511.677"/>
    <n v="229618.68659999999"/>
    <n v="191348.90270000001"/>
    <n v="306158.2488"/>
    <n v="239186.12830000001"/>
    <n v="382697.81099999999"/>
    <n v="271077.61210000003"/>
    <n v="433724.18579999998"/>
    <n v="302969.09580000001"/>
    <n v="484750.56060000003"/>
  </r>
  <r>
    <s v="2"/>
    <s v="Region II - Northeast"/>
    <x v="12"/>
    <s v="NY"/>
    <x v="85"/>
    <s v="1"/>
    <x v="0"/>
    <n v="120285.7337"/>
    <n v="210500.03400000001"/>
    <n v="157627.8083"/>
    <n v="275848.66460000002"/>
    <n v="191453.14739999999"/>
    <n v="335043.00799999997"/>
    <n v="234356.87909999999"/>
    <n v="410124.53840000002"/>
    <n v="275853.8836"/>
    <n v="482744.29639999999"/>
    <n v="301270.23450000002"/>
    <n v="527222.91040000005"/>
    <n v="323917.14319999999"/>
    <n v="566855.00049999997"/>
  </r>
  <r>
    <s v="2"/>
    <s v="Region II - Northeast"/>
    <x v="12"/>
    <s v="NY"/>
    <x v="85"/>
    <s v="2"/>
    <x v="1"/>
    <n v="109945.8268"/>
    <n v="192405.19699999999"/>
    <n v="144195.65340000001"/>
    <n v="252342.39350000001"/>
    <n v="175505.70480000001"/>
    <n v="307134.98340000003"/>
    <n v="215764.49479999999"/>
    <n v="377587.86589999998"/>
    <n v="256165.38269999999"/>
    <n v="448289.41979999997"/>
    <n v="282118.89730000001"/>
    <n v="493708.07040000003"/>
    <n v="306461.03210000001"/>
    <n v="536306.80619999999"/>
  </r>
  <r>
    <s v="2"/>
    <s v="Region II - Northeast"/>
    <x v="12"/>
    <s v="NY"/>
    <x v="85"/>
    <s v="3"/>
    <x v="2"/>
    <n v="94813.1728"/>
    <n v="165923.05239999999"/>
    <n v="130918.2438"/>
    <n v="229106.92670000001"/>
    <n v="165983.2015"/>
    <n v="290470.60269999999"/>
    <n v="216626.10399999999"/>
    <n v="379095.68190000003"/>
    <n v="269911.03090000001"/>
    <n v="472344.304"/>
    <n v="303739.98979999998"/>
    <n v="531544.98210000002"/>
    <n v="337051.73729999998"/>
    <n v="589840.54020000005"/>
  </r>
  <r>
    <s v="2"/>
    <s v="Region II - Northeast"/>
    <x v="12"/>
    <s v="NY"/>
    <x v="85"/>
    <s v="4"/>
    <x v="3"/>
    <n v="107639.09420000001"/>
    <n v="172222.5534"/>
    <n v="150694.73190000001"/>
    <n v="241111.57459999999"/>
    <n v="193750.36960000001"/>
    <n v="310000.59600000002"/>
    <n v="258333.82610000001"/>
    <n v="413334.12790000002"/>
    <n v="322917.28259999998"/>
    <n v="516667.65980000002"/>
    <n v="365972.9203"/>
    <n v="585556.68119999999"/>
    <n v="409028.55790000001"/>
    <n v="654445.70250000001"/>
  </r>
  <r>
    <s v="2"/>
    <s v="Region II - Northeast"/>
    <x v="13"/>
    <s v="PR"/>
    <x v="86"/>
    <s v="1"/>
    <x v="0"/>
    <n v="91646.271900000007"/>
    <n v="160380.97589999999"/>
    <n v="120097.376"/>
    <n v="210170.408"/>
    <n v="145869.0625"/>
    <n v="255270.85939999999"/>
    <n v="178557.6195"/>
    <n v="312475.83409999998"/>
    <n v="210174.38440000001"/>
    <n v="367805.1727"/>
    <n v="229539.22279999999"/>
    <n v="401693.64"/>
    <n v="246794.01010000001"/>
    <n v="431889.51770000003"/>
  </r>
  <r>
    <s v="2"/>
    <s v="Region II - Northeast"/>
    <x v="13"/>
    <s v="PR"/>
    <x v="86"/>
    <s v="2"/>
    <x v="1"/>
    <n v="83768.247700000007"/>
    <n v="146594.43359999999"/>
    <n v="109863.35340000001"/>
    <n v="192260.86840000001"/>
    <n v="133718.63020000001"/>
    <n v="234007.6029"/>
    <n v="164391.99359999999"/>
    <n v="287685.98869999999"/>
    <n v="195173.62210000001"/>
    <n v="341553.83850000001"/>
    <n v="214947.72810000001"/>
    <n v="376158.52419999999"/>
    <n v="233494.11619999999"/>
    <n v="408614.7034"/>
  </r>
  <r>
    <s v="2"/>
    <s v="Region II - Northeast"/>
    <x v="13"/>
    <s v="PR"/>
    <x v="86"/>
    <s v="3"/>
    <x v="2"/>
    <n v="72238.606799999994"/>
    <n v="126417.5618"/>
    <n v="99747.231899999999"/>
    <n v="174557.65580000001"/>
    <n v="126463.3898"/>
    <n v="221310.93210000001"/>
    <n v="165048.4577"/>
    <n v="288834.80099999998"/>
    <n v="205646.49660000001"/>
    <n v="359881.36910000001"/>
    <n v="231420.9411"/>
    <n v="404986.647"/>
    <n v="256801.3198"/>
    <n v="449402.30969999998"/>
  </r>
  <r>
    <s v="2"/>
    <s v="Region II - Northeast"/>
    <x v="13"/>
    <s v="PR"/>
    <x v="86"/>
    <s v="4"/>
    <x v="3"/>
    <n v="82010.737200000003"/>
    <n v="131217.18160000001"/>
    <n v="114815.0321"/>
    <n v="183704.05410000001"/>
    <n v="147619.32699999999"/>
    <n v="236190.92670000001"/>
    <n v="196825.76930000001"/>
    <n v="314921.23560000001"/>
    <n v="246032.21160000001"/>
    <n v="393651.54440000001"/>
    <n v="278836.50650000002"/>
    <n v="446138.41710000002"/>
    <n v="311640.8014"/>
    <n v="498625.28960000002"/>
  </r>
  <r>
    <s v="2"/>
    <s v="Region II - Northeast"/>
    <x v="14"/>
    <s v="VI"/>
    <x v="87"/>
    <s v="1"/>
    <x v="0"/>
    <n v="114984.6219"/>
    <n v="201223.0883"/>
    <n v="150466.76130000001"/>
    <n v="263316.8322"/>
    <n v="182558.65150000001"/>
    <n v="319477.64010000002"/>
    <n v="223112.6201"/>
    <n v="390447.08510000003"/>
    <n v="262495.5686"/>
    <n v="459367.2451"/>
    <n v="286643.33360000001"/>
    <n v="501625.83380000002"/>
    <n v="308146.03379999998"/>
    <n v="539255.55909999995"/>
  </r>
  <r>
    <s v="2"/>
    <s v="Region II - Northeast"/>
    <x v="14"/>
    <s v="VI"/>
    <x v="87"/>
    <s v="2"/>
    <x v="1"/>
    <n v="105488.78909999999"/>
    <n v="184605.38080000001"/>
    <n v="138131.10879999999"/>
    <n v="241729.44039999999"/>
    <n v="167913.04089999999"/>
    <n v="293847.82160000002"/>
    <n v="206037.98139999999"/>
    <n v="360566.46759999997"/>
    <n v="244414.2923"/>
    <n v="427725.01150000002"/>
    <n v="269055.37099999998"/>
    <n v="470846.89919999999"/>
    <n v="292114.91149999999"/>
    <n v="511201.09509999998"/>
  </r>
  <r>
    <s v="2"/>
    <s v="Region II - Northeast"/>
    <x v="14"/>
    <s v="VI"/>
    <x v="87"/>
    <s v="3"/>
    <x v="2"/>
    <n v="91398.027700000006"/>
    <n v="159946.54819999999"/>
    <n v="126285.6281"/>
    <n v="220999.84909999999"/>
    <n v="160218.02249999999"/>
    <n v="280381.53950000001"/>
    <n v="209321.63389999999"/>
    <n v="366312.85930000001"/>
    <n v="260851.59419999999"/>
    <n v="456490.28989999997"/>
    <n v="293648.88770000002"/>
    <n v="513885.55359999998"/>
    <n v="325971.1912"/>
    <n v="570449.5845"/>
  </r>
  <r>
    <s v="2"/>
    <s v="Region II - Northeast"/>
    <x v="14"/>
    <s v="VI"/>
    <x v="87"/>
    <s v="4"/>
    <x v="3"/>
    <n v="102624.40949999999"/>
    <n v="164199.05780000001"/>
    <n v="143674.1734"/>
    <n v="229878.68090000001"/>
    <n v="184723.93719999999"/>
    <n v="295558.304"/>
    <n v="246298.58290000001"/>
    <n v="394077.73859999998"/>
    <n v="307873.22869999998"/>
    <n v="492597.17320000002"/>
    <n v="348922.99249999999"/>
    <n v="558276.79630000005"/>
    <n v="389972.75630000001"/>
    <n v="623956.41940000001"/>
  </r>
  <r>
    <s v="2"/>
    <s v="Region II - Northeast"/>
    <x v="14"/>
    <s v="VI"/>
    <x v="88"/>
    <s v="1"/>
    <x v="0"/>
    <n v="121404.01270000001"/>
    <n v="212457.02220000001"/>
    <n v="159195.42370000001"/>
    <n v="278591.9914"/>
    <n v="193450.99660000001"/>
    <n v="338539.24410000001"/>
    <n v="236972.48310000001"/>
    <n v="414701.84539999999"/>
    <n v="278991.3175"/>
    <n v="488234.80560000002"/>
    <n v="304714.76539999997"/>
    <n v="533250.83940000006"/>
    <n v="327641.91489999997"/>
    <n v="573373.35109999997"/>
  </r>
  <r>
    <s v="2"/>
    <s v="Region II - Northeast"/>
    <x v="14"/>
    <s v="VI"/>
    <x v="88"/>
    <s v="2"/>
    <x v="1"/>
    <n v="110782.74800000001"/>
    <n v="193869.80910000001"/>
    <n v="145397.76819999999"/>
    <n v="254446.09450000001"/>
    <n v="177069.61040000001"/>
    <n v="309871.81819999998"/>
    <n v="217874.18400000001"/>
    <n v="381279.82199999999"/>
    <n v="258767.07560000001"/>
    <n v="452842.3823"/>
    <n v="285042.3039"/>
    <n v="498824.0319"/>
    <n v="309710.80810000002"/>
    <n v="541993.9142"/>
  </r>
  <r>
    <s v="2"/>
    <s v="Region II - Northeast"/>
    <x v="14"/>
    <s v="VI"/>
    <x v="88"/>
    <s v="3"/>
    <x v="2"/>
    <n v="95330.570900000006"/>
    <n v="166828.49900000001"/>
    <n v="131593.07190000001"/>
    <n v="230287.87580000001"/>
    <n v="166787.15729999999"/>
    <n v="291877.52539999998"/>
    <n v="217570.5667"/>
    <n v="380748.49180000002"/>
    <n v="271067.89230000001"/>
    <n v="474368.81170000002"/>
    <n v="304992.34639999998"/>
    <n v="533736.60620000004"/>
    <n v="338385.51520000002"/>
    <n v="592174.65159999998"/>
  </r>
  <r>
    <s v="2"/>
    <s v="Region II - Northeast"/>
    <x v="14"/>
    <s v="VI"/>
    <x v="88"/>
    <s v="4"/>
    <x v="3"/>
    <n v="108769.00840000001"/>
    <n v="174030.4161"/>
    <n v="152276.61180000001"/>
    <n v="243642.58240000001"/>
    <n v="195784.2151"/>
    <n v="313254.74890000001"/>
    <n v="261045.6202"/>
    <n v="417672.99849999999"/>
    <n v="326307.02519999997"/>
    <n v="522091.24800000002"/>
    <n v="369814.6286"/>
    <n v="591703.41449999996"/>
    <n v="413322.23190000001"/>
    <n v="661315.58089999994"/>
  </r>
  <r>
    <s v="2"/>
    <s v="Region II - Northeast"/>
    <x v="14"/>
    <s v="VI"/>
    <x v="89"/>
    <s v="1"/>
    <x v="0"/>
    <n v="115787.04519999999"/>
    <n v="202627.329"/>
    <n v="151557.84330000001"/>
    <n v="265226.22570000001"/>
    <n v="183920.1936"/>
    <n v="321860.33880000003"/>
    <n v="224845.10159999999"/>
    <n v="393478.92790000001"/>
    <n v="264557.53570000001"/>
    <n v="462975.6875"/>
    <n v="288902.26089999999"/>
    <n v="505578.95659999998"/>
    <n v="310583.0172"/>
    <n v="543520.27989999996"/>
  </r>
  <r>
    <s v="2"/>
    <s v="Region II - Northeast"/>
    <x v="14"/>
    <s v="VI"/>
    <x v="89"/>
    <s v="2"/>
    <x v="1"/>
    <n v="106150.53350000001"/>
    <n v="185763.43350000001"/>
    <n v="139039.4406"/>
    <n v="243319.02100000001"/>
    <n v="169057.61120000001"/>
    <n v="295850.81969999999"/>
    <n v="207517.50570000001"/>
    <n v="363155.6349"/>
    <n v="246208.38889999999"/>
    <n v="430864.68050000002"/>
    <n v="271053.73609999998"/>
    <n v="474344.03810000001"/>
    <n v="294314.39689999999"/>
    <n v="515050.19459999999"/>
  </r>
  <r>
    <s v="2"/>
    <s v="Region II - Northeast"/>
    <x v="14"/>
    <s v="VI"/>
    <x v="89"/>
    <s v="3"/>
    <x v="2"/>
    <n v="91889.595100000006"/>
    <n v="160806.79139999999"/>
    <n v="126949.05809999999"/>
    <n v="222160.85159999999"/>
    <n v="161039.16380000001"/>
    <n v="281818.5367"/>
    <n v="210352.74969999999"/>
    <n v="368117.31209999998"/>
    <n v="262128.6306"/>
    <n v="458725.10340000002"/>
    <n v="295066.81900000002"/>
    <n v="516366.93329999998"/>
    <n v="327522.98050000001"/>
    <n v="573165.21589999995"/>
  </r>
  <r>
    <s v="2"/>
    <s v="Region II - Northeast"/>
    <x v="14"/>
    <s v="VI"/>
    <x v="89"/>
    <s v="4"/>
    <x v="3"/>
    <n v="103392.4838"/>
    <n v="165427.97659999999"/>
    <n v="144749.4774"/>
    <n v="231599.1672"/>
    <n v="186106.47089999999"/>
    <n v="297770.3579"/>
    <n v="248141.96119999999"/>
    <n v="397027.14380000002"/>
    <n v="310177.45150000002"/>
    <n v="496283.92979999998"/>
    <n v="351534.44500000001"/>
    <n v="562455.12049999996"/>
    <n v="392891.43859999999"/>
    <n v="628626.31110000005"/>
  </r>
  <r>
    <s v="3"/>
    <s v="Region III -"/>
    <x v="15"/>
    <s v="DE"/>
    <x v="90"/>
    <s v="1"/>
    <x v="0"/>
    <n v="93362.045199999993"/>
    <n v="163383.5791"/>
    <n v="122148.04859999999"/>
    <n v="213759.0851"/>
    <n v="148178.16390000001"/>
    <n v="259311.78700000001"/>
    <n v="181055.05729999999"/>
    <n v="316846.35029999999"/>
    <n v="213000.44149999999"/>
    <n v="372750.77250000002"/>
    <n v="232590.7807"/>
    <n v="407033.86619999999"/>
    <n v="250033.7114"/>
    <n v="437558.995"/>
  </r>
  <r>
    <s v="3"/>
    <s v="Region III -"/>
    <x v="15"/>
    <s v="DE"/>
    <x v="90"/>
    <s v="2"/>
    <x v="1"/>
    <n v="85695.039300000004"/>
    <n v="149966.31880000001"/>
    <n v="112188.1514"/>
    <n v="196329.26490000001"/>
    <n v="136353.1894"/>
    <n v="238618.0814"/>
    <n v="167268.86739999999"/>
    <n v="292720.51799999998"/>
    <n v="198401.48490000001"/>
    <n v="347202.59850000002"/>
    <n v="218390.12909999999"/>
    <n v="382182.72600000002"/>
    <n v="237090.0643"/>
    <n v="414907.61249999999"/>
  </r>
  <r>
    <s v="3"/>
    <s v="Region III -"/>
    <x v="15"/>
    <s v="DE"/>
    <x v="90"/>
    <s v="3"/>
    <x v="2"/>
    <n v="74295.680600000007"/>
    <n v="130017.4409"/>
    <n v="102664.28200000001"/>
    <n v="179662.49350000001"/>
    <n v="130261.643"/>
    <n v="227957.87530000001"/>
    <n v="170208.40410000001"/>
    <n v="297864.7072"/>
    <n v="212114.21739999999"/>
    <n v="371199.88030000002"/>
    <n v="238795.0894"/>
    <n v="417891.40649999998"/>
    <n v="265092.451"/>
    <n v="463911.7892"/>
  </r>
  <r>
    <s v="3"/>
    <s v="Region III -"/>
    <x v="15"/>
    <s v="DE"/>
    <x v="90"/>
    <s v="4"/>
    <x v="3"/>
    <n v="83296.034499999994"/>
    <n v="133273.65710000001"/>
    <n v="116614.4483"/>
    <n v="186583.11989999999"/>
    <n v="149932.86199999999"/>
    <n v="239892.58290000001"/>
    <n v="199910.48269999999"/>
    <n v="319856.777"/>
    <n v="249888.10329999999"/>
    <n v="399820.97129999998"/>
    <n v="283206.5172"/>
    <n v="453130.43410000001"/>
    <n v="316524.93089999998"/>
    <n v="506439.897"/>
  </r>
  <r>
    <s v="3"/>
    <s v="Region III -"/>
    <x v="15"/>
    <s v="DE"/>
    <x v="91"/>
    <s v="1"/>
    <x v="0"/>
    <n v="95282.747399999993"/>
    <n v="166744.80790000001"/>
    <n v="124806.74589999999"/>
    <n v="218411.80540000001"/>
    <n v="151537.55530000001"/>
    <n v="265190.7218"/>
    <n v="185403.14290000001"/>
    <n v="324455.5"/>
    <n v="218199.84239999999"/>
    <n v="381849.7242"/>
    <n v="238294.23879999999"/>
    <n v="417014.9179"/>
    <n v="256195.46650000001"/>
    <n v="448342.06630000001"/>
  </r>
  <r>
    <s v="3"/>
    <s v="Region III -"/>
    <x v="15"/>
    <s v="DE"/>
    <x v="91"/>
    <s v="2"/>
    <x v="1"/>
    <n v="87193.704899999997"/>
    <n v="152588.98360000001"/>
    <n v="114298.59789999999"/>
    <n v="200022.54639999999"/>
    <n v="139061.66529999999"/>
    <n v="243357.91440000001"/>
    <n v="170858.0809"/>
    <n v="299001.64159999997"/>
    <n v="202797.27429999999"/>
    <n v="354895.23009999999"/>
    <n v="223311.9008"/>
    <n v="390795.82640000002"/>
    <n v="242539.32569999999"/>
    <n v="424443.82"/>
  </r>
  <r>
    <s v="3"/>
    <s v="Region III -"/>
    <x v="15"/>
    <s v="DE"/>
    <x v="91"/>
    <s v="3"/>
    <x v="2"/>
    <n v="75304.646099999998"/>
    <n v="131783.13070000001"/>
    <n v="104002.54"/>
    <n v="182004.44510000001"/>
    <n v="131886.74"/>
    <n v="230801.79500000001"/>
    <n v="172183.98259999999"/>
    <n v="301321.96970000002"/>
    <n v="214548.1152"/>
    <n v="375459.20150000002"/>
    <n v="241465.37729999999"/>
    <n v="422564.41029999999"/>
    <n v="267978.0183"/>
    <n v="468961.5319"/>
  </r>
  <r>
    <s v="3"/>
    <s v="Region III -"/>
    <x v="15"/>
    <s v="DE"/>
    <x v="91"/>
    <s v="4"/>
    <x v="3"/>
    <n v="85194.022899999996"/>
    <n v="136310.4388"/>
    <n v="119271.6321"/>
    <n v="190834.61420000001"/>
    <n v="153349.24119999999"/>
    <n v="245358.78969999999"/>
    <n v="204465.655"/>
    <n v="327145.0528"/>
    <n v="255582.06880000001"/>
    <n v="408931.3161"/>
    <n v="289659.67790000001"/>
    <n v="463455.49160000001"/>
    <n v="323737.28710000002"/>
    <n v="517979.66710000002"/>
  </r>
  <r>
    <s v="3"/>
    <s v="Region III -"/>
    <x v="16"/>
    <s v="DC"/>
    <x v="92"/>
    <s v="1"/>
    <x v="0"/>
    <n v="85918.377600000007"/>
    <n v="150357.16089999999"/>
    <n v="112591.28690000001"/>
    <n v="197034.75210000001"/>
    <n v="136752.24230000001"/>
    <n v="239316.424"/>
    <n v="167397.7634"/>
    <n v="292946.08600000001"/>
    <n v="197038.47959999999"/>
    <n v="344817.33929999999"/>
    <n v="215193.01509999999"/>
    <n v="376587.77649999998"/>
    <n v="231369.37779999999"/>
    <n v="404896.41100000002"/>
  </r>
  <r>
    <s v="3"/>
    <s v="Region III -"/>
    <x v="16"/>
    <s v="DC"/>
    <x v="92"/>
    <s v="2"/>
    <x v="1"/>
    <n v="78532.730299999996"/>
    <n v="137432.2781"/>
    <n v="102996.89109999999"/>
    <n v="180244.55960000001"/>
    <n v="125361.2126"/>
    <n v="219382.122"/>
    <n v="154117.48980000001"/>
    <n v="269705.60710000002"/>
    <n v="182975.26560000001"/>
    <n v="320206.71480000002"/>
    <n v="201513.4895"/>
    <n v="352648.6066"/>
    <n v="218900.72779999999"/>
    <n v="383076.27360000001"/>
  </r>
  <r>
    <s v="3"/>
    <s v="Region III -"/>
    <x v="16"/>
    <s v="DC"/>
    <x v="92"/>
    <s v="3"/>
    <x v="2"/>
    <n v="67723.692500000005"/>
    <n v="118516.4617"/>
    <n v="93513.027900000001"/>
    <n v="163647.79879999999"/>
    <n v="118559.42539999999"/>
    <n v="207478.99460000001"/>
    <n v="154732.92600000001"/>
    <n v="270782.62050000002"/>
    <n v="192793.58679999999"/>
    <n v="337388.7769"/>
    <n v="216957.128"/>
    <n v="379674.97409999999"/>
    <n v="240751.23259999999"/>
    <n v="421314.65700000001"/>
  </r>
  <r>
    <s v="3"/>
    <s v="Region III -"/>
    <x v="16"/>
    <s v="DC"/>
    <x v="92"/>
    <s v="4"/>
    <x v="3"/>
    <n v="76885.063899999994"/>
    <n v="123016.10430000001"/>
    <n v="107639.08960000001"/>
    <n v="172222.5459"/>
    <n v="138393.1151"/>
    <n v="221428.98759999999"/>
    <n v="184524.15349999999"/>
    <n v="295238.65010000003"/>
    <n v="230655.19190000001"/>
    <n v="369048.3126"/>
    <n v="261409.2176"/>
    <n v="418254.75429999997"/>
    <n v="292163.24310000002"/>
    <n v="467461.196"/>
  </r>
  <r>
    <s v="3"/>
    <s v="Region III -"/>
    <x v="17"/>
    <s v="MD"/>
    <x v="93"/>
    <s v="1"/>
    <x v="0"/>
    <n v="85687.880699999994"/>
    <n v="149953.79139999999"/>
    <n v="112183.76489999999"/>
    <n v="196321.58859999999"/>
    <n v="136160.40349999999"/>
    <n v="238280.70619999999"/>
    <n v="166497.76449999999"/>
    <n v="291371.08789999998"/>
    <n v="195918.5355"/>
    <n v="342857.43709999998"/>
    <n v="213951.27799999999"/>
    <n v="374414.7365"/>
    <n v="230012.29939999999"/>
    <n v="402521.52389999997"/>
  </r>
  <r>
    <s v="3"/>
    <s v="Region III -"/>
    <x v="17"/>
    <s v="MD"/>
    <x v="93"/>
    <s v="2"/>
    <x v="1"/>
    <n v="78513.251699999993"/>
    <n v="137398.1906"/>
    <n v="102863.49460000001"/>
    <n v="180011.11540000001"/>
    <n v="125094.8315"/>
    <n v="218915.9552"/>
    <n v="153596.92689999999"/>
    <n v="268794.62209999998"/>
    <n v="182257.12719999999"/>
    <n v="318949.97269999998"/>
    <n v="200662.59570000001"/>
    <n v="351159.54239999998"/>
    <n v="217899.89629999999"/>
    <n v="381324.81849999999"/>
  </r>
  <r>
    <s v="3"/>
    <s v="Region III -"/>
    <x v="17"/>
    <s v="MD"/>
    <x v="93"/>
    <s v="3"/>
    <x v="2"/>
    <n v="67917.817899999995"/>
    <n v="118856.18150000001"/>
    <n v="93821.950599999996"/>
    <n v="164188.4135"/>
    <n v="119004.372"/>
    <n v="208257.65090000001"/>
    <n v="155421.79680000001"/>
    <n v="271988.14429999999"/>
    <n v="193672.46290000001"/>
    <n v="338926.81"/>
    <n v="217997.2525"/>
    <n v="381495.19189999998"/>
    <n v="241963.16070000001"/>
    <n v="423435.53120000003"/>
  </r>
  <r>
    <s v="3"/>
    <s v="Region III -"/>
    <x v="17"/>
    <s v="MD"/>
    <x v="93"/>
    <s v="4"/>
    <x v="3"/>
    <n v="76545.423800000004"/>
    <n v="122472.6798"/>
    <n v="107163.59329999999"/>
    <n v="171461.75169999999"/>
    <n v="137781.76269999999"/>
    <n v="220450.82370000001"/>
    <n v="183709.01689999999"/>
    <n v="293934.4314"/>
    <n v="229636.27110000001"/>
    <n v="367418.0393"/>
    <n v="260254.44070000001"/>
    <n v="416407.11129999999"/>
    <n v="290872.6102"/>
    <n v="465396.18320000003"/>
  </r>
  <r>
    <s v="3"/>
    <s v="Region III -"/>
    <x v="17"/>
    <s v="MD"/>
    <x v="94"/>
    <s v="1"/>
    <x v="0"/>
    <n v="86003.736499999999"/>
    <n v="150506.53890000001"/>
    <n v="112660.29829999999"/>
    <n v="197155.52189999999"/>
    <n v="136796.71059999999"/>
    <n v="239394.24359999999"/>
    <n v="167380.88690000001"/>
    <n v="292916.55209999997"/>
    <n v="196994.00219999999"/>
    <n v="344739.50390000001"/>
    <n v="215136.88159999999"/>
    <n v="376489.5428"/>
    <n v="231300.08780000001"/>
    <n v="404775.15360000002"/>
  </r>
  <r>
    <s v="3"/>
    <s v="Region III -"/>
    <x v="17"/>
    <s v="MD"/>
    <x v="94"/>
    <s v="2"/>
    <x v="1"/>
    <n v="78688.428599999999"/>
    <n v="137704.7501"/>
    <n v="103157.27770000001"/>
    <n v="180525.23579999999"/>
    <n v="125514.16680000001"/>
    <n v="219649.79190000001"/>
    <n v="154227.092"/>
    <n v="269897.41090000002"/>
    <n v="183064.72349999999"/>
    <n v="320363.26610000001"/>
    <n v="201587.63699999999"/>
    <n v="352778.36479999998"/>
    <n v="218950.1868"/>
    <n v="383162.82689999999"/>
  </r>
  <r>
    <s v="3"/>
    <s v="Region III -"/>
    <x v="17"/>
    <s v="MD"/>
    <x v="94"/>
    <s v="3"/>
    <x v="2"/>
    <n v="67943.648400000005"/>
    <n v="118901.3848"/>
    <n v="93833.348599999998"/>
    <n v="164208.36009999999"/>
    <n v="118987.1865"/>
    <n v="208227.57629999999"/>
    <n v="155335.14369999999"/>
    <n v="271836.50140000001"/>
    <n v="193552.28810000001"/>
    <n v="338716.50410000002"/>
    <n v="217831.67790000001"/>
    <n v="381205.4362"/>
    <n v="241745.14920000001"/>
    <n v="423054.01120000001"/>
  </r>
  <r>
    <s v="3"/>
    <s v="Region III -"/>
    <x v="17"/>
    <s v="MD"/>
    <x v="94"/>
    <s v="4"/>
    <x v="3"/>
    <n v="76907.263600000006"/>
    <n v="123051.62360000001"/>
    <n v="107670.1691"/>
    <n v="172272.27309999999"/>
    <n v="138433.07449999999"/>
    <n v="221492.92259999999"/>
    <n v="184577.4327"/>
    <n v="295323.89679999999"/>
    <n v="230721.79089999999"/>
    <n v="369154.87099999998"/>
    <n v="261484.69639999999"/>
    <n v="418375.52039999998"/>
    <n v="292247.6018"/>
    <n v="467596.16989999998"/>
  </r>
  <r>
    <s v="3"/>
    <s v="Region III -"/>
    <x v="17"/>
    <s v="MD"/>
    <x v="95"/>
    <s v="1"/>
    <x v="0"/>
    <n v="85602.524900000004"/>
    <n v="149804.4185"/>
    <n v="112114.7573"/>
    <n v="196200.82519999999"/>
    <n v="136115.93950000001"/>
    <n v="238202.89420000001"/>
    <n v="166514.64610000001"/>
    <n v="291400.63069999998"/>
    <n v="195963.01869999999"/>
    <n v="342935.28279999999"/>
    <n v="214007.41800000001"/>
    <n v="374512.98149999999"/>
    <n v="230081.5961"/>
    <n v="402642.79320000001"/>
  </r>
  <r>
    <s v="3"/>
    <s v="Region III -"/>
    <x v="17"/>
    <s v="MD"/>
    <x v="95"/>
    <s v="2"/>
    <x v="1"/>
    <n v="78357.556400000001"/>
    <n v="137125.72380000001"/>
    <n v="102703.11169999999"/>
    <n v="179730.44560000001"/>
    <n v="124941.88159999999"/>
    <n v="218648.2928"/>
    <n v="153487.32980000001"/>
    <n v="268602.8272"/>
    <n v="182167.6752"/>
    <n v="318793.43160000001"/>
    <n v="200588.45449999999"/>
    <n v="351029.7953"/>
    <n v="217850.44409999999"/>
    <n v="381238.27710000001"/>
  </r>
  <r>
    <s v="3"/>
    <s v="Region III -"/>
    <x v="17"/>
    <s v="MD"/>
    <x v="95"/>
    <s v="3"/>
    <x v="2"/>
    <n v="67697.864700000006"/>
    <n v="118471.2632"/>
    <n v="93501.633700000006"/>
    <n v="163627.85889999999"/>
    <n v="118576.6159"/>
    <n v="207509.0778"/>
    <n v="154819.5857"/>
    <n v="270934.27500000002"/>
    <n v="192913.76990000001"/>
    <n v="337599.09730000002"/>
    <n v="217122.71220000001"/>
    <n v="379964.7463"/>
    <n v="240969.25459999999"/>
    <n v="421696.19559999998"/>
  </r>
  <r>
    <s v="3"/>
    <s v="Region III -"/>
    <x v="17"/>
    <s v="MD"/>
    <x v="95"/>
    <s v="4"/>
    <x v="3"/>
    <n v="76523.226500000004"/>
    <n v="122437.1643"/>
    <n v="107132.5171"/>
    <n v="171412.02989999999"/>
    <n v="137741.8077"/>
    <n v="220386.89559999999"/>
    <n v="183655.74359999999"/>
    <n v="293849.19410000002"/>
    <n v="229569.67939999999"/>
    <n v="367311.4926"/>
    <n v="260178.97010000001"/>
    <n v="416286.35830000002"/>
    <n v="290788.26069999998"/>
    <n v="465261.22399999999"/>
  </r>
  <r>
    <s v="3"/>
    <s v="Region III -"/>
    <x v="17"/>
    <s v="MD"/>
    <x v="96"/>
    <s v="1"/>
    <x v="0"/>
    <n v="84629.386799999993"/>
    <n v="148101.427"/>
    <n v="110885.6563"/>
    <n v="194049.89850000001"/>
    <n v="134665.4651"/>
    <n v="235664.56390000001"/>
    <n v="164815.92259999999"/>
    <n v="288427.86469999998"/>
    <n v="193990.0122"/>
    <n v="339482.52140000003"/>
    <n v="211860.76420000001"/>
    <n v="370756.33720000001"/>
    <n v="227783.19949999999"/>
    <n v="398620.59909999999"/>
  </r>
  <r>
    <s v="3"/>
    <s v="Region III -"/>
    <x v="17"/>
    <s v="MD"/>
    <x v="96"/>
    <s v="2"/>
    <x v="1"/>
    <n v="77384.418399999995"/>
    <n v="135422.7323"/>
    <n v="101474.0108"/>
    <n v="177579.51879999999"/>
    <n v="123491.4072"/>
    <n v="216109.96249999999"/>
    <n v="151788.60630000001"/>
    <n v="265630.0612"/>
    <n v="180194.66870000001"/>
    <n v="315340.6703"/>
    <n v="198441.80059999999"/>
    <n v="347273.15110000002"/>
    <n v="215552.04749999999"/>
    <n v="377216.08299999998"/>
  </r>
  <r>
    <s v="3"/>
    <s v="Region III -"/>
    <x v="17"/>
    <s v="MD"/>
    <x v="96"/>
    <s v="3"/>
    <x v="2"/>
    <n v="66766.387799999997"/>
    <n v="116841.1787"/>
    <n v="92197.566000000006"/>
    <n v="161345.74059999999"/>
    <n v="116899.95759999999"/>
    <n v="204574.92569999999"/>
    <n v="152584.04130000001"/>
    <n v="267022.0722"/>
    <n v="190119.33929999999"/>
    <n v="332708.84379999997"/>
    <n v="213955.69080000001"/>
    <n v="374422.45890000003"/>
    <n v="237429.64249999999"/>
    <n v="415501.87430000002"/>
  </r>
  <r>
    <s v="3"/>
    <s v="Region III -"/>
    <x v="17"/>
    <s v="MD"/>
    <x v="96"/>
    <s v="4"/>
    <x v="3"/>
    <n v="75710.755300000004"/>
    <n v="121137.21030000001"/>
    <n v="105995.05740000001"/>
    <n v="169592.09450000001"/>
    <n v="136279.3596"/>
    <n v="218046.9786"/>
    <n v="181705.81280000001"/>
    <n v="290729.30479999998"/>
    <n v="227132.266"/>
    <n v="363411.63099999999"/>
    <n v="257416.5681"/>
    <n v="411866.51510000002"/>
    <n v="287700.8702"/>
    <n v="460321.39929999999"/>
  </r>
  <r>
    <s v="3"/>
    <s v="Region III -"/>
    <x v="18"/>
    <s v="PA"/>
    <x v="97"/>
    <s v="1"/>
    <x v="0"/>
    <n v="97630.229099999997"/>
    <n v="170852.90100000001"/>
    <n v="127810.48149999999"/>
    <n v="223668.34280000001"/>
    <n v="155119.2666"/>
    <n v="271458.71659999999"/>
    <n v="189666.8204"/>
    <n v="331916.93569999997"/>
    <n v="223176.8272"/>
    <n v="390559.44750000001"/>
    <n v="243716.99729999999"/>
    <n v="426504.74530000001"/>
    <n v="262010.7378"/>
    <n v="458518.79100000003"/>
  </r>
  <r>
    <s v="3"/>
    <s v="Region III -"/>
    <x v="18"/>
    <s v="PA"/>
    <x v="97"/>
    <s v="2"/>
    <x v="1"/>
    <n v="89470.847200000004"/>
    <n v="156573.98259999999"/>
    <n v="117210.95849999999"/>
    <n v="205119.17739999999"/>
    <n v="142534.89069999999"/>
    <n v="249436.05869999999"/>
    <n v="174995.27970000001"/>
    <n v="306241.73950000003"/>
    <n v="207640.32380000001"/>
    <n v="363370.56670000002"/>
    <n v="228604.37830000001"/>
    <n v="400057.66200000001"/>
    <n v="248235.8481"/>
    <n v="434412.7341"/>
  </r>
  <r>
    <s v="3"/>
    <s v="Region III -"/>
    <x v="18"/>
    <s v="PA"/>
    <x v="97"/>
    <s v="3"/>
    <x v="2"/>
    <n v="77413.378100000002"/>
    <n v="135473.41159999999"/>
    <n v="106942.38250000001"/>
    <n v="187149.16940000001"/>
    <n v="135650.61730000001"/>
    <n v="237388.58040000001"/>
    <n v="177170.61619999999"/>
    <n v="310048.5785"/>
    <n v="220775.4779"/>
    <n v="386357.08630000002"/>
    <n v="248508.36679999999"/>
    <n v="434889.64189999999"/>
    <n v="275833.11609999998"/>
    <n v="482707.95309999998"/>
  </r>
  <r>
    <s v="3"/>
    <s v="Region III -"/>
    <x v="18"/>
    <s v="PA"/>
    <x v="97"/>
    <s v="4"/>
    <x v="3"/>
    <n v="87202.997600000002"/>
    <n v="139524.79819999999"/>
    <n v="122084.19650000001"/>
    <n v="195334.71739999999"/>
    <n v="156965.39559999999"/>
    <n v="251144.63680000001"/>
    <n v="209287.19409999999"/>
    <n v="334859.51559999998"/>
    <n v="261608.9927"/>
    <n v="418574.39449999999"/>
    <n v="296490.19170000002"/>
    <n v="474384.3138"/>
    <n v="331371.39069999999"/>
    <n v="530194.23309999995"/>
  </r>
  <r>
    <s v="3"/>
    <s v="Region III -"/>
    <x v="18"/>
    <s v="PA"/>
    <x v="98"/>
    <s v="1"/>
    <x v="0"/>
    <n v="88411.010999999999"/>
    <n v="154719.26930000001"/>
    <n v="115933.55070000001"/>
    <n v="202883.71369999999"/>
    <n v="140881.34510000001"/>
    <n v="246542.35389999999"/>
    <n v="172578.342"/>
    <n v="302012.09840000002"/>
    <n v="203179.91570000001"/>
    <n v="355564.85259999998"/>
    <n v="221913.67689999999"/>
    <n v="388348.93469999998"/>
    <n v="238611.05230000001"/>
    <n v="417569.34149999998"/>
  </r>
  <r>
    <s v="3"/>
    <s v="Region III -"/>
    <x v="18"/>
    <s v="PA"/>
    <x v="98"/>
    <s v="2"/>
    <x v="1"/>
    <n v="80673.665699999998"/>
    <n v="141178.91500000001"/>
    <n v="105882.27830000001"/>
    <n v="185293.98699999999"/>
    <n v="128947.8846"/>
    <n v="225658.79810000001"/>
    <n v="158665.6734"/>
    <n v="277664.92849999998"/>
    <n v="188447.0239"/>
    <n v="329782.29180000001"/>
    <n v="207582.74429999999"/>
    <n v="363269.8026"/>
    <n v="225548.6563"/>
    <n v="394710.14840000001"/>
  </r>
  <r>
    <s v="3"/>
    <s v="Region III -"/>
    <x v="18"/>
    <s v="PA"/>
    <x v="98"/>
    <s v="3"/>
    <x v="2"/>
    <n v="69418.354000000007"/>
    <n v="121482.1195"/>
    <n v="95823.642600000006"/>
    <n v="167691.37450000001"/>
    <n v="121450.6151"/>
    <n v="212538.57639999999"/>
    <n v="158428.49729999999"/>
    <n v="277249.87030000001"/>
    <n v="197383.40470000001"/>
    <n v="345420.95809999999"/>
    <n v="222085.48009999999"/>
    <n v="388649.59009999997"/>
    <n v="246400.52660000001"/>
    <n v="431200.9215"/>
  </r>
  <r>
    <s v="3"/>
    <s v="Region III -"/>
    <x v="18"/>
    <s v="PA"/>
    <x v="98"/>
    <s v="4"/>
    <x v="3"/>
    <n v="79211.490999999995"/>
    <n v="126738.3876"/>
    <n v="110896.08749999999"/>
    <n v="177433.7427"/>
    <n v="142580.68400000001"/>
    <n v="228129.09770000001"/>
    <n v="190107.5785"/>
    <n v="304172.13020000001"/>
    <n v="237634.47320000001"/>
    <n v="380215.16279999999"/>
    <n v="269319.06959999999"/>
    <n v="430910.51779999997"/>
    <n v="301003.66600000003"/>
    <n v="481605.87280000001"/>
  </r>
  <r>
    <s v="3"/>
    <s v="Region III -"/>
    <x v="18"/>
    <s v="PA"/>
    <x v="99"/>
    <s v="1"/>
    <x v="0"/>
    <n v="91245.060299999997"/>
    <n v="159678.85560000001"/>
    <n v="119551.83500000001"/>
    <n v="209215.71119999999"/>
    <n v="145188.29139999999"/>
    <n v="254079.51010000001"/>
    <n v="177691.3787"/>
    <n v="310959.91269999999"/>
    <n v="209143.40090000001"/>
    <n v="366000.95140000002"/>
    <n v="228409.7592"/>
    <n v="399717.07860000001"/>
    <n v="245575.51850000001"/>
    <n v="429757.15730000002"/>
  </r>
  <r>
    <s v="3"/>
    <s v="Region III -"/>
    <x v="18"/>
    <s v="PA"/>
    <x v="99"/>
    <s v="2"/>
    <x v="1"/>
    <n v="83437.375499999995"/>
    <n v="146015.40719999999"/>
    <n v="109409.1875"/>
    <n v="191466.07810000001"/>
    <n v="133146.34510000001"/>
    <n v="233006.10389999999"/>
    <n v="163652.23139999999"/>
    <n v="286391.40500000003"/>
    <n v="194276.57380000001"/>
    <n v="339984.00400000002"/>
    <n v="213948.54560000001"/>
    <n v="374409.9547"/>
    <n v="232394.37349999999"/>
    <n v="406690.15360000002"/>
  </r>
  <r>
    <s v="3"/>
    <s v="Region III -"/>
    <x v="18"/>
    <s v="PA"/>
    <x v="99"/>
    <s v="3"/>
    <x v="2"/>
    <n v="71992.823099999994"/>
    <n v="125987.4402"/>
    <n v="99415.516900000002"/>
    <n v="173977.15460000001"/>
    <n v="126052.81909999999"/>
    <n v="220592.43350000001"/>
    <n v="164532.89980000001"/>
    <n v="287932.5747"/>
    <n v="205007.9785"/>
    <n v="358763.96230000001"/>
    <n v="230711.9755"/>
    <n v="403745.9571"/>
    <n v="256025.42509999999"/>
    <n v="448044.49400000001"/>
  </r>
  <r>
    <s v="3"/>
    <s v="Region III -"/>
    <x v="18"/>
    <s v="PA"/>
    <x v="99"/>
    <s v="4"/>
    <x v="3"/>
    <n v="81626.700100000002"/>
    <n v="130602.7221"/>
    <n v="114277.38009999999"/>
    <n v="182843.81090000001"/>
    <n v="146928.06020000001"/>
    <n v="235084.89970000001"/>
    <n v="195904.08009999999"/>
    <n v="313446.533"/>
    <n v="244880.10019999999"/>
    <n v="391808.16619999998"/>
    <n v="277530.78029999998"/>
    <n v="444049.255"/>
    <n v="310181.46029999998"/>
    <n v="496290.34379999997"/>
  </r>
  <r>
    <s v="3"/>
    <s v="Region III -"/>
    <x v="18"/>
    <s v="PA"/>
    <x v="100"/>
    <s v="1"/>
    <x v="0"/>
    <n v="89238.997399999993"/>
    <n v="156168.24549999999"/>
    <n v="116824.12360000001"/>
    <n v="204442.2162"/>
    <n v="141784.42800000001"/>
    <n v="248122.74909999999"/>
    <n v="173360.16450000001"/>
    <n v="303380.28769999999"/>
    <n v="203988.47089999999"/>
    <n v="356979.82400000002"/>
    <n v="222762.42749999999"/>
    <n v="389834.24810000003"/>
    <n v="239483.04560000001"/>
    <n v="419095.32980000001"/>
  </r>
  <r>
    <s v="3"/>
    <s v="Region III -"/>
    <x v="18"/>
    <s v="PA"/>
    <x v="100"/>
    <s v="2"/>
    <x v="1"/>
    <n v="81783.010599999994"/>
    <n v="143120.26869999999"/>
    <n v="107138.3527"/>
    <n v="187492.11720000001"/>
    <n v="130284.9124"/>
    <n v="227998.59669999999"/>
    <n v="159953.41209999999"/>
    <n v="279918.47110000002"/>
    <n v="189791.3216"/>
    <n v="332134.81280000001"/>
    <n v="208952.6208"/>
    <n v="365667.08639999997"/>
    <n v="226895.64679999999"/>
    <n v="397067.38189999998"/>
  </r>
  <r>
    <s v="3"/>
    <s v="Region III -"/>
    <x v="18"/>
    <s v="PA"/>
    <x v="100"/>
    <s v="3"/>
    <x v="2"/>
    <n v="70763.901199999993"/>
    <n v="123836.82709999999"/>
    <n v="97756.937999999995"/>
    <n v="171074.6415"/>
    <n v="123999.96120000001"/>
    <n v="216999.932"/>
    <n v="161955.10399999999"/>
    <n v="283421.43209999998"/>
    <n v="201815.38010000001"/>
    <n v="353176.91519999999"/>
    <n v="227167.13879999999"/>
    <n v="397542.49300000002"/>
    <n v="252145.9425"/>
    <n v="441255.39939999999"/>
  </r>
  <r>
    <s v="3"/>
    <s v="Region III -"/>
    <x v="18"/>
    <s v="PA"/>
    <x v="100"/>
    <s v="4"/>
    <x v="3"/>
    <n v="79706.5098"/>
    <n v="127530.4176"/>
    <n v="111589.1137"/>
    <n v="178542.5846"/>
    <n v="143471.7176"/>
    <n v="229554.75159999999"/>
    <n v="191295.62349999999"/>
    <n v="306073.00219999999"/>
    <n v="239119.52929999999"/>
    <n v="382591.25260000001"/>
    <n v="271002.13329999999"/>
    <n v="433603.41979999997"/>
    <n v="302884.73719999997"/>
    <n v="484615.58669999999"/>
  </r>
  <r>
    <s v="3"/>
    <s v="Region III -"/>
    <x v="18"/>
    <s v="PA"/>
    <x v="101"/>
    <s v="1"/>
    <x v="0"/>
    <n v="87693.943700000003"/>
    <n v="153464.40150000001"/>
    <n v="114911.4764"/>
    <n v="201095.08360000001"/>
    <n v="139564.26689999999"/>
    <n v="244237.46720000001"/>
    <n v="170828.97880000001"/>
    <n v="298950.71289999998"/>
    <n v="201073.46539999999"/>
    <n v="351878.56459999998"/>
    <n v="219598.60980000001"/>
    <n v="384297.56699999998"/>
    <n v="236104.77230000001"/>
    <n v="413183.35139999999"/>
  </r>
  <r>
    <s v="3"/>
    <s v="Region III -"/>
    <x v="18"/>
    <s v="PA"/>
    <x v="101"/>
    <s v="2"/>
    <x v="1"/>
    <n v="80167.616599999994"/>
    <n v="140293.32920000001"/>
    <n v="105134.3293"/>
    <n v="183985.07629999999"/>
    <n v="127956.26420000001"/>
    <n v="223923.46230000001"/>
    <n v="157295.74619999999"/>
    <n v="275267.55599999998"/>
    <n v="186742.37940000001"/>
    <n v="326799.16389999999"/>
    <n v="205658.52040000001"/>
    <n v="359902.4106"/>
    <n v="223398.62299999999"/>
    <n v="390947.59029999998"/>
  </r>
  <r>
    <s v="3"/>
    <s v="Region III -"/>
    <x v="18"/>
    <s v="PA"/>
    <x v="101"/>
    <s v="3"/>
    <x v="2"/>
    <n v="69146.739700000006"/>
    <n v="121006.79459999999"/>
    <n v="95480.529500000004"/>
    <n v="167090.92660000001"/>
    <n v="121057.22990000001"/>
    <n v="211850.15229999999"/>
    <n v="157999.5925"/>
    <n v="276499.2868"/>
    <n v="196865.0613"/>
    <n v="344513.85729999997"/>
    <n v="221542.08919999999"/>
    <n v="387698.65590000001"/>
    <n v="245842.6433"/>
    <n v="430224.62579999998"/>
  </r>
  <r>
    <s v="3"/>
    <s v="Region III -"/>
    <x v="18"/>
    <s v="PA"/>
    <x v="101"/>
    <s v="4"/>
    <x v="3"/>
    <n v="78465.614000000001"/>
    <n v="125544.9843"/>
    <n v="109851.8596"/>
    <n v="175762.978"/>
    <n v="141238.10519999999"/>
    <n v="225980.97169999999"/>
    <n v="188317.4736"/>
    <n v="301307.96220000001"/>
    <n v="235396.842"/>
    <n v="376634.95289999997"/>
    <n v="266783.08760000003"/>
    <n v="426852.94650000002"/>
    <n v="298169.3333"/>
    <n v="477070.94030000002"/>
  </r>
  <r>
    <s v="3"/>
    <s v="Region III -"/>
    <x v="18"/>
    <s v="PA"/>
    <x v="102"/>
    <s v="1"/>
    <x v="0"/>
    <n v="89153.646299999993"/>
    <n v="156018.88099999999"/>
    <n v="116755.12239999999"/>
    <n v="204321.46419999999"/>
    <n v="141739.97210000001"/>
    <n v="248044.95129999999"/>
    <n v="173377.0563"/>
    <n v="303409.84860000003"/>
    <n v="204032.9664"/>
    <n v="357057.6912"/>
    <n v="222818.58100000001"/>
    <n v="389932.51659999997"/>
    <n v="239552.35690000001"/>
    <n v="419216.62469999999"/>
  </r>
  <r>
    <s v="3"/>
    <s v="Region III -"/>
    <x v="18"/>
    <s v="PA"/>
    <x v="102"/>
    <s v="2"/>
    <x v="1"/>
    <n v="81627.319199999998"/>
    <n v="142847.80869999999"/>
    <n v="106977.97530000001"/>
    <n v="187211.45680000001"/>
    <n v="130131.9693"/>
    <n v="227730.94639999999"/>
    <n v="159843.82380000001"/>
    <n v="279726.69170000002"/>
    <n v="189701.88029999999"/>
    <n v="331978.2905"/>
    <n v="208878.49160000001"/>
    <n v="365537.3602"/>
    <n v="226846.2077"/>
    <n v="396980.86349999998"/>
  </r>
  <r>
    <s v="3"/>
    <s v="Region III -"/>
    <x v="18"/>
    <s v="PA"/>
    <x v="102"/>
    <s v="3"/>
    <x v="2"/>
    <n v="70543.950899999996"/>
    <n v="123451.91409999999"/>
    <n v="97436.625100000005"/>
    <n v="170514.09390000001"/>
    <n v="123572.21"/>
    <n v="216251.36739999999"/>
    <n v="161352.89920000001"/>
    <n v="282367.5736"/>
    <n v="201056.69469999999"/>
    <n v="351849.2157"/>
    <n v="226292.60699999999"/>
    <n v="396012.06229999999"/>
    <n v="251152.04560000001"/>
    <n v="439516.07990000001"/>
  </r>
  <r>
    <s v="3"/>
    <s v="Region III -"/>
    <x v="18"/>
    <s v="PA"/>
    <x v="102"/>
    <s v="4"/>
    <x v="3"/>
    <n v="79684.3171"/>
    <n v="127494.9094"/>
    <n v="111558.04399999999"/>
    <n v="178492.87299999999"/>
    <n v="143431.7709"/>
    <n v="229490.83679999999"/>
    <n v="191242.36110000001"/>
    <n v="305987.78230000002"/>
    <n v="239052.95139999999"/>
    <n v="382484.7279"/>
    <n v="270926.67820000002"/>
    <n v="433482.69160000002"/>
    <n v="302800.40509999997"/>
    <n v="484480.65539999999"/>
  </r>
  <r>
    <s v="3"/>
    <s v="Region III -"/>
    <x v="18"/>
    <s v="PA"/>
    <x v="103"/>
    <s v="1"/>
    <x v="0"/>
    <n v="104877.61689999999"/>
    <n v="183535.8296"/>
    <n v="137429.73060000001"/>
    <n v="240502.02849999999"/>
    <n v="166914.7114"/>
    <n v="292100.745"/>
    <n v="204308.5263"/>
    <n v="357539.92099999997"/>
    <n v="240481.15520000001"/>
    <n v="420842.02159999998"/>
    <n v="262637.20600000001"/>
    <n v="459615.11040000001"/>
    <n v="282378.64039999997"/>
    <n v="494162.62070000003"/>
  </r>
  <r>
    <s v="3"/>
    <s v="Region III -"/>
    <x v="18"/>
    <s v="PA"/>
    <x v="103"/>
    <s v="2"/>
    <x v="1"/>
    <n v="95874.160999999993"/>
    <n v="167779.78159999999"/>
    <n v="125733.70510000001"/>
    <n v="220033.98379999999"/>
    <n v="153028.50339999999"/>
    <n v="267799.8811"/>
    <n v="188119.23989999999"/>
    <n v="329208.66989999998"/>
    <n v="223337.42730000001"/>
    <n v="390840.4976"/>
    <n v="245961.21239999999"/>
    <n v="430432.12170000002"/>
    <n v="267178.76209999999"/>
    <n v="467562.83360000001"/>
  </r>
  <r>
    <s v="3"/>
    <s v="Region III -"/>
    <x v="18"/>
    <s v="PA"/>
    <x v="103"/>
    <s v="3"/>
    <x v="2"/>
    <n v="82691.476999999999"/>
    <n v="144710.08480000001"/>
    <n v="114183.1335"/>
    <n v="199820.48360000001"/>
    <n v="144769.11309999999"/>
    <n v="253345.9479"/>
    <n v="188946.1753"/>
    <n v="330655.80680000002"/>
    <n v="235423.7758"/>
    <n v="411991.60759999999"/>
    <n v="264933.51150000002"/>
    <n v="463633.64520000003"/>
    <n v="293992.88640000002"/>
    <n v="514487.55119999999"/>
  </r>
  <r>
    <s v="3"/>
    <s v="Region III -"/>
    <x v="18"/>
    <s v="PA"/>
    <x v="103"/>
    <s v="4"/>
    <x v="3"/>
    <n v="93842.624500000005"/>
    <n v="150148.2015"/>
    <n v="131379.67430000001"/>
    <n v="210207.48209999999"/>
    <n v="168916.7242"/>
    <n v="270266.76270000002"/>
    <n v="225222.29889999999"/>
    <n v="360355.68359999999"/>
    <n v="281527.87359999999"/>
    <n v="450444.60450000002"/>
    <n v="319064.92340000003"/>
    <n v="510503.88510000001"/>
    <n v="356601.97320000001"/>
    <n v="570563.16579999996"/>
  </r>
  <r>
    <s v="3"/>
    <s v="Region III -"/>
    <x v="18"/>
    <s v="PA"/>
    <x v="104"/>
    <s v="1"/>
    <x v="0"/>
    <n v="108283.58960000001"/>
    <n v="189496.2819"/>
    <n v="141731.57130000001"/>
    <n v="248030.24969999999"/>
    <n v="171991.35680000001"/>
    <n v="300984.87439999997"/>
    <n v="210254.04060000001"/>
    <n v="367944.5711"/>
    <n v="247386.65729999999"/>
    <n v="432926.65039999998"/>
    <n v="270150.47200000001"/>
    <n v="472763.326"/>
    <n v="290423.0048"/>
    <n v="508240.25829999999"/>
  </r>
  <r>
    <s v="3"/>
    <s v="Region III -"/>
    <x v="18"/>
    <s v="PA"/>
    <x v="104"/>
    <s v="2"/>
    <x v="1"/>
    <n v="99280.133700000006"/>
    <n v="173740.23389999999"/>
    <n v="130035.5457"/>
    <n v="227562.20499999999"/>
    <n v="158105.1488"/>
    <n v="276684.01049999997"/>
    <n v="194064.7542"/>
    <n v="339613.3199"/>
    <n v="230242.92929999999"/>
    <n v="402925.12640000001"/>
    <n v="253474.4785"/>
    <n v="443580.33730000001"/>
    <n v="275223.12640000001"/>
    <n v="481640.47110000002"/>
  </r>
  <r>
    <s v="3"/>
    <s v="Region III -"/>
    <x v="18"/>
    <s v="PA"/>
    <x v="104"/>
    <s v="3"/>
    <x v="2"/>
    <n v="85951.636400000003"/>
    <n v="150415.36360000001"/>
    <n v="118747.35649999999"/>
    <n v="207807.87390000001"/>
    <n v="150637.39989999999"/>
    <n v="263615.4498"/>
    <n v="196770.5577"/>
    <n v="344348.47590000002"/>
    <n v="245204.25380000001"/>
    <n v="429107.44400000002"/>
    <n v="276018.05330000003"/>
    <n v="483031.5932"/>
    <n v="306381.49180000002"/>
    <n v="536167.61069999996"/>
  </r>
  <r>
    <s v="3"/>
    <s v="Region III -"/>
    <x v="18"/>
    <s v="PA"/>
    <x v="104"/>
    <s v="4"/>
    <x v="3"/>
    <n v="96686.265199999994"/>
    <n v="154698.02660000001"/>
    <n v="135360.77119999999"/>
    <n v="216577.2372"/>
    <n v="174035.27729999999"/>
    <n v="278456.44780000002"/>
    <n v="232047.03640000001"/>
    <n v="371275.26370000001"/>
    <n v="290058.7954"/>
    <n v="464094.0797"/>
    <n v="328733.3015"/>
    <n v="525973.29040000006"/>
    <n v="367407.8076"/>
    <n v="587852.50100000005"/>
  </r>
  <r>
    <s v="3"/>
    <s v="Region III -"/>
    <x v="18"/>
    <s v="PA"/>
    <x v="105"/>
    <s v="1"/>
    <x v="0"/>
    <n v="94565.68"/>
    <n v="165489.94010000001"/>
    <n v="123784.6716"/>
    <n v="216623.17540000001"/>
    <n v="150220.47709999999"/>
    <n v="262885.83500000002"/>
    <n v="183653.77970000001"/>
    <n v="321394.11440000002"/>
    <n v="216093.3921"/>
    <n v="378163.4362"/>
    <n v="235979.1716"/>
    <n v="412963.5503"/>
    <n v="253689.18640000001"/>
    <n v="443956.07610000001"/>
  </r>
  <r>
    <s v="3"/>
    <s v="Region III -"/>
    <x v="18"/>
    <s v="PA"/>
    <x v="105"/>
    <s v="2"/>
    <x v="1"/>
    <n v="86687.655799999993"/>
    <n v="151703.39780000001"/>
    <n v="113550.649"/>
    <n v="198713.63570000001"/>
    <n v="138070.04490000001"/>
    <n v="241622.57860000001"/>
    <n v="169488.1537"/>
    <n v="296604.26909999998"/>
    <n v="201092.62969999999"/>
    <n v="351912.10200000001"/>
    <n v="221387.67679999999"/>
    <n v="387428.43449999997"/>
    <n v="240389.29250000001"/>
    <n v="420681.26179999998"/>
  </r>
  <r>
    <s v="3"/>
    <s v="Region III -"/>
    <x v="18"/>
    <s v="PA"/>
    <x v="105"/>
    <s v="3"/>
    <x v="2"/>
    <n v="75033.031799999997"/>
    <n v="131307.8057"/>
    <n v="103659.427"/>
    <n v="181403.99720000001"/>
    <n v="131493.35490000001"/>
    <n v="230113.37100000001"/>
    <n v="171755.0779"/>
    <n v="300571.38620000001"/>
    <n v="214029.77179999999"/>
    <n v="374552.10070000001"/>
    <n v="240921.98629999999"/>
    <n v="421613.47610000003"/>
    <n v="267420.13500000001"/>
    <n v="467985.23629999999"/>
  </r>
  <r>
    <s v="3"/>
    <s v="Region III -"/>
    <x v="18"/>
    <s v="PA"/>
    <x v="105"/>
    <s v="4"/>
    <x v="3"/>
    <n v="84448.145900000003"/>
    <n v="135117.03539999999"/>
    <n v="118227.40429999999"/>
    <n v="189163.84959999999"/>
    <n v="152006.66260000001"/>
    <n v="243210.66380000001"/>
    <n v="202675.55009999999"/>
    <n v="324280.88500000001"/>
    <n v="253344.4376"/>
    <n v="405351.10619999998"/>
    <n v="287123.696"/>
    <n v="459397.9204"/>
    <n v="320902.95439999999"/>
    <n v="513444.73450000002"/>
  </r>
  <r>
    <s v="3"/>
    <s v="Region III -"/>
    <x v="18"/>
    <s v="PA"/>
    <x v="106"/>
    <s v="1"/>
    <x v="0"/>
    <n v="93020.621499999994"/>
    <n v="162786.0877"/>
    <n v="121872.018"/>
    <n v="213276.03150000001"/>
    <n v="148000.30799999999"/>
    <n v="259000.53899999999"/>
    <n v="181122.58369999999"/>
    <n v="316964.52149999997"/>
    <n v="213178.37450000001"/>
    <n v="373062.15529999998"/>
    <n v="232815.34039999999"/>
    <n v="407426.8456"/>
    <n v="250310.89850000001"/>
    <n v="438044.0723"/>
  </r>
  <r>
    <s v="3"/>
    <s v="Region III -"/>
    <x v="18"/>
    <s v="PA"/>
    <x v="106"/>
    <s v="2"/>
    <x v="1"/>
    <n v="85072.257899999997"/>
    <n v="148876.45129999999"/>
    <n v="111546.6203"/>
    <n v="195206.58540000001"/>
    <n v="135741.38990000001"/>
    <n v="237547.43220000001"/>
    <n v="166830.47899999999"/>
    <n v="291953.33840000001"/>
    <n v="198043.67679999999"/>
    <n v="346576.43440000003"/>
    <n v="218093.56450000001"/>
    <n v="381663.73790000001"/>
    <n v="236892.2556"/>
    <n v="414561.4473"/>
  </r>
  <r>
    <s v="3"/>
    <s v="Region III -"/>
    <x v="18"/>
    <s v="PA"/>
    <x v="106"/>
    <s v="3"/>
    <x v="2"/>
    <n v="73415.867400000003"/>
    <n v="128477.768"/>
    <n v="101383.0145"/>
    <n v="177420.27530000001"/>
    <n v="128550.61870000001"/>
    <n v="224963.5828"/>
    <n v="167799.5601"/>
    <n v="293649.23019999999"/>
    <n v="209079.4454"/>
    <n v="365889.0295"/>
    <n v="235296.92809999999"/>
    <n v="411769.62420000002"/>
    <n v="261116.8266"/>
    <n v="456954.44650000002"/>
  </r>
  <r>
    <s v="3"/>
    <s v="Region III -"/>
    <x v="18"/>
    <s v="PA"/>
    <x v="106"/>
    <s v="4"/>
    <x v="3"/>
    <n v="83207.245500000005"/>
    <n v="133131.59479999999"/>
    <n v="116490.14380000001"/>
    <n v="186384.23269999999"/>
    <n v="149773.04199999999"/>
    <n v="239636.8707"/>
    <n v="199697.38930000001"/>
    <n v="319515.82750000001"/>
    <n v="249621.7366"/>
    <n v="399394.7844"/>
    <n v="282904.6348"/>
    <n v="452647.42239999998"/>
    <n v="316187.533"/>
    <n v="505900.06030000001"/>
  </r>
  <r>
    <s v="3"/>
    <s v="Region III -"/>
    <x v="18"/>
    <s v="PA"/>
    <x v="107"/>
    <s v="1"/>
    <x v="0"/>
    <n v="89810.923800000004"/>
    <n v="157169.11660000001"/>
    <n v="117507.6836"/>
    <n v="205638.44620000001"/>
    <n v="142554.13140000001"/>
    <n v="249469.73"/>
    <n v="174192.647"/>
    <n v="304837.1324"/>
    <n v="204930.4938"/>
    <n v="358628.36420000001"/>
    <n v="223779.6177"/>
    <n v="391614.33100000001"/>
    <n v="240562.95069999999"/>
    <n v="420985.16360000003"/>
  </r>
  <r>
    <s v="3"/>
    <s v="Region III -"/>
    <x v="18"/>
    <s v="PA"/>
    <x v="107"/>
    <s v="2"/>
    <x v="1"/>
    <n v="82425.276500000007"/>
    <n v="144244.23379999999"/>
    <n v="107913.28780000001"/>
    <n v="188848.2536"/>
    <n v="131163.1017"/>
    <n v="229535.42800000001"/>
    <n v="160912.37340000001"/>
    <n v="281596.65340000001"/>
    <n v="190867.27979999999"/>
    <n v="334017.73969999998"/>
    <n v="210100.09210000001"/>
    <n v="367675.16110000003"/>
    <n v="228094.30069999999"/>
    <n v="399165.02620000002"/>
  </r>
  <r>
    <s v="3"/>
    <s v="Region III -"/>
    <x v="18"/>
    <s v="PA"/>
    <x v="107"/>
    <s v="3"/>
    <x v="2"/>
    <n v="71449.594299999997"/>
    <n v="125036.7901"/>
    <n v="98729.290599999993"/>
    <n v="172776.2585"/>
    <n v="125266.04889999999"/>
    <n v="219215.58559999999"/>
    <n v="163675.0906"/>
    <n v="286431.40860000002"/>
    <n v="203971.29259999999"/>
    <n v="356949.76199999999"/>
    <n v="229625.19459999999"/>
    <n v="401844.0906"/>
    <n v="254909.66"/>
    <n v="446091.90490000002"/>
  </r>
  <r>
    <s v="3"/>
    <s v="Region III -"/>
    <x v="18"/>
    <s v="PA"/>
    <x v="107"/>
    <s v="4"/>
    <x v="3"/>
    <n v="80134.943799999994"/>
    <n v="128215.912"/>
    <n v="112188.92140000001"/>
    <n v="179502.27679999999"/>
    <n v="144242.8988"/>
    <n v="230788.64170000001"/>
    <n v="192323.8651"/>
    <n v="307718.1888"/>
    <n v="240404.8314"/>
    <n v="384647.73599999998"/>
    <n v="272458.8089"/>
    <n v="435934.10080000001"/>
    <n v="304512.78649999999"/>
    <n v="487220.4657"/>
  </r>
  <r>
    <s v="3"/>
    <s v="Region III -"/>
    <x v="18"/>
    <s v="PA"/>
    <x v="108"/>
    <s v="1"/>
    <x v="0"/>
    <n v="87378.083199999994"/>
    <n v="152911.64550000001"/>
    <n v="114434.9365"/>
    <n v="200261.13889999999"/>
    <n v="138927.95180000001"/>
    <n v="243123.91570000001"/>
    <n v="169945.84599999999"/>
    <n v="297405.23060000001"/>
    <n v="199997.98639999999"/>
    <n v="349996.47619999998"/>
    <n v="218412.9927"/>
    <n v="382222.73729999998"/>
    <n v="234816.9693"/>
    <n v="410929.69620000001"/>
  </r>
  <r>
    <s v="3"/>
    <s v="Region III -"/>
    <x v="18"/>
    <s v="PA"/>
    <x v="108"/>
    <s v="2"/>
    <x v="1"/>
    <n v="79992.435800000007"/>
    <n v="139986.76269999999"/>
    <n v="104840.5408"/>
    <n v="183470.94639999999"/>
    <n v="127536.9221"/>
    <n v="223189.61369999999"/>
    <n v="156665.5724"/>
    <n v="274164.75170000002"/>
    <n v="185934.77239999999"/>
    <n v="325385.8517"/>
    <n v="204733.46710000001"/>
    <n v="358283.5674"/>
    <n v="222348.31940000001"/>
    <n v="389109.5588"/>
  </r>
  <r>
    <s v="3"/>
    <s v="Region III -"/>
    <x v="18"/>
    <s v="PA"/>
    <x v="108"/>
    <s v="3"/>
    <x v="2"/>
    <n v="69120.906400000007"/>
    <n v="120961.586"/>
    <n v="95469.127399999998"/>
    <n v="167070.97289999999"/>
    <n v="121074.4105"/>
    <n v="211880.21840000001"/>
    <n v="158086.23939999999"/>
    <n v="276650.91899999999"/>
    <n v="196985.2285"/>
    <n v="344724.14990000002"/>
    <n v="221707.65530000001"/>
    <n v="387988.39689999999"/>
    <n v="246060.64550000001"/>
    <n v="430606.12959999999"/>
  </r>
  <r>
    <s v="3"/>
    <s v="Region III -"/>
    <x v="18"/>
    <s v="PA"/>
    <x v="108"/>
    <s v="4"/>
    <x v="3"/>
    <n v="78103.769499999995"/>
    <n v="124966.0331"/>
    <n v="109345.27740000001"/>
    <n v="174952.44639999999"/>
    <n v="140586.78520000001"/>
    <n v="224938.8596"/>
    <n v="187449.04689999999"/>
    <n v="299918.47940000001"/>
    <n v="234311.30850000001"/>
    <n v="374898.0993"/>
    <n v="265552.81640000001"/>
    <n v="424884.51250000001"/>
    <n v="296794.32419999997"/>
    <n v="474870.92580000003"/>
  </r>
  <r>
    <s v="3"/>
    <s v="Region III -"/>
    <x v="18"/>
    <s v="PA"/>
    <x v="109"/>
    <s v="1"/>
    <x v="0"/>
    <n v="87950.006599999993"/>
    <n v="153912.5116"/>
    <n v="115118.49280000001"/>
    <n v="201457.36259999999"/>
    <n v="139697.65090000001"/>
    <n v="244470.88889999999"/>
    <n v="170778.32370000001"/>
    <n v="298862.06640000001"/>
    <n v="200940.00349999999"/>
    <n v="351645.0061"/>
    <n v="219430.17660000001"/>
    <n v="384002.8088"/>
    <n v="235896.86739999999"/>
    <n v="412819.51799999998"/>
  </r>
  <r>
    <s v="3"/>
    <s v="Region III -"/>
    <x v="18"/>
    <s v="PA"/>
    <x v="109"/>
    <s v="2"/>
    <x v="1"/>
    <n v="80634.698699999994"/>
    <n v="141110.72279999999"/>
    <n v="105615.47229999999"/>
    <n v="184827.0765"/>
    <n v="128415.10709999999"/>
    <n v="224726.43729999999"/>
    <n v="157624.5287"/>
    <n v="275842.9252"/>
    <n v="187010.72469999999"/>
    <n v="327268.7683"/>
    <n v="205880.9319"/>
    <n v="360291.63089999999"/>
    <n v="223546.96650000001"/>
    <n v="391207.1912"/>
  </r>
  <r>
    <s v="3"/>
    <s v="Region III -"/>
    <x v="18"/>
    <s v="PA"/>
    <x v="109"/>
    <s v="3"/>
    <x v="2"/>
    <n v="69806.596699999995"/>
    <n v="122161.5442"/>
    <n v="96441.476200000005"/>
    <n v="168772.58319999999"/>
    <n v="122340.4932"/>
    <n v="214095.86309999999"/>
    <n v="159806.2193"/>
    <n v="279660.88380000001"/>
    <n v="199141.13269999999"/>
    <n v="348496.98210000002"/>
    <n v="224165.70170000001"/>
    <n v="392289.9779"/>
    <n v="248824.3524"/>
    <n v="435442.61660000001"/>
  </r>
  <r>
    <s v="3"/>
    <s v="Region III -"/>
    <x v="18"/>
    <s v="PA"/>
    <x v="109"/>
    <s v="4"/>
    <x v="3"/>
    <n v="78532.201100000006"/>
    <n v="125651.52370000001"/>
    <n v="109945.0816"/>
    <n v="175912.13320000001"/>
    <n v="141357.9621"/>
    <n v="226172.7427"/>
    <n v="188477.28270000001"/>
    <n v="301563.6568"/>
    <n v="235596.60339999999"/>
    <n v="376954.571"/>
    <n v="267009.48379999999"/>
    <n v="427215.18050000002"/>
    <n v="298422.36430000002"/>
    <n v="477475.79"/>
  </r>
  <r>
    <s v="3"/>
    <s v="Region III -"/>
    <x v="18"/>
    <s v="PA"/>
    <x v="110"/>
    <s v="1"/>
    <x v="0"/>
    <n v="86490.304000000004"/>
    <n v="151358.03210000001"/>
    <n v="113274.8469"/>
    <n v="198230.98209999999"/>
    <n v="137521.94570000001"/>
    <n v="240663.40489999999"/>
    <n v="168230.24609999999"/>
    <n v="294402.93060000002"/>
    <n v="197980.50260000001"/>
    <n v="346465.87949999998"/>
    <n v="216210.20540000001"/>
    <n v="378367.85930000001"/>
    <n v="232449.28270000001"/>
    <n v="406786.24479999999"/>
  </r>
  <r>
    <s v="3"/>
    <s v="Region III -"/>
    <x v="18"/>
    <s v="PA"/>
    <x v="110"/>
    <s v="2"/>
    <x v="1"/>
    <n v="79174.996100000004"/>
    <n v="138556.2432"/>
    <n v="103771.8263"/>
    <n v="181600.696"/>
    <n v="126239.40180000001"/>
    <n v="220918.95319999999"/>
    <n v="155076.45120000001"/>
    <n v="271383.78940000001"/>
    <n v="184051.22380000001"/>
    <n v="322089.64169999998"/>
    <n v="202660.9607"/>
    <n v="354656.6813"/>
    <n v="220099.3818"/>
    <n v="385173.91800000001"/>
  </r>
  <r>
    <s v="3"/>
    <s v="Region III -"/>
    <x v="18"/>
    <s v="PA"/>
    <x v="110"/>
    <s v="3"/>
    <x v="2"/>
    <n v="68409.385500000004"/>
    <n v="119716.4247"/>
    <n v="94485.380600000004"/>
    <n v="165349.41589999999"/>
    <n v="119825.5132"/>
    <n v="209694.64799999999"/>
    <n v="156452.91260000001"/>
    <n v="273792.59700000001"/>
    <n v="194949.49919999999"/>
    <n v="341161.62359999999"/>
    <n v="219415.1838"/>
    <n v="383976.57160000002"/>
    <n v="243514.95009999999"/>
    <n v="426151.16259999998"/>
  </r>
  <r>
    <s v="3"/>
    <s v="Region III -"/>
    <x v="18"/>
    <s v="PA"/>
    <x v="110"/>
    <s v="4"/>
    <x v="3"/>
    <n v="77313.498000000007"/>
    <n v="123701.5986"/>
    <n v="108238.89720000001"/>
    <n v="173182.23809999999"/>
    <n v="139164.29639999999"/>
    <n v="222662.87760000001"/>
    <n v="185552.3952"/>
    <n v="296883.83679999999"/>
    <n v="231940.49400000001"/>
    <n v="371104.79590000003"/>
    <n v="262865.89319999999"/>
    <n v="420585.43540000002"/>
    <n v="293791.29249999998"/>
    <n v="470066.07490000001"/>
  </r>
  <r>
    <s v="3"/>
    <s v="Region III -"/>
    <x v="18"/>
    <s v="PA"/>
    <x v="111"/>
    <s v="1"/>
    <x v="0"/>
    <n v="87693.943700000003"/>
    <n v="153464.40150000001"/>
    <n v="114911.4764"/>
    <n v="201095.08360000001"/>
    <n v="139564.26689999999"/>
    <n v="244237.46720000001"/>
    <n v="170828.97880000001"/>
    <n v="298950.71289999998"/>
    <n v="201073.46539999999"/>
    <n v="351878.56459999998"/>
    <n v="219598.60980000001"/>
    <n v="384297.56699999998"/>
    <n v="236104.77230000001"/>
    <n v="413183.35139999999"/>
  </r>
  <r>
    <s v="3"/>
    <s v="Region III -"/>
    <x v="18"/>
    <s v="PA"/>
    <x v="111"/>
    <s v="2"/>
    <x v="1"/>
    <n v="80167.616599999994"/>
    <n v="140293.32920000001"/>
    <n v="105134.3293"/>
    <n v="183985.07629999999"/>
    <n v="127956.26420000001"/>
    <n v="223923.46230000001"/>
    <n v="157295.74619999999"/>
    <n v="275267.55599999998"/>
    <n v="186742.37940000001"/>
    <n v="326799.16389999999"/>
    <n v="205658.52040000001"/>
    <n v="359902.4106"/>
    <n v="223398.62299999999"/>
    <n v="390947.59029999998"/>
  </r>
  <r>
    <s v="3"/>
    <s v="Region III -"/>
    <x v="18"/>
    <s v="PA"/>
    <x v="111"/>
    <s v="3"/>
    <x v="2"/>
    <n v="69146.739700000006"/>
    <n v="121006.79459999999"/>
    <n v="95480.529500000004"/>
    <n v="167090.92660000001"/>
    <n v="121057.22990000001"/>
    <n v="211850.15229999999"/>
    <n v="157999.5925"/>
    <n v="276499.2868"/>
    <n v="196865.0613"/>
    <n v="344513.85729999997"/>
    <n v="221542.08919999999"/>
    <n v="387698.65590000001"/>
    <n v="245842.6433"/>
    <n v="430224.62579999998"/>
  </r>
  <r>
    <s v="3"/>
    <s v="Region III -"/>
    <x v="18"/>
    <s v="PA"/>
    <x v="111"/>
    <s v="4"/>
    <x v="3"/>
    <n v="78465.614000000001"/>
    <n v="125544.9843"/>
    <n v="109851.8596"/>
    <n v="175762.978"/>
    <n v="141238.10519999999"/>
    <n v="225980.97169999999"/>
    <n v="188317.4736"/>
    <n v="301307.96220000001"/>
    <n v="235396.842"/>
    <n v="376634.95289999997"/>
    <n v="266783.08760000003"/>
    <n v="426852.94650000002"/>
    <n v="298169.3333"/>
    <n v="477070.94030000002"/>
  </r>
  <r>
    <s v="3"/>
    <s v="Region III -"/>
    <x v="19"/>
    <s v="VA"/>
    <x v="112"/>
    <s v="1"/>
    <x v="0"/>
    <n v="92329.117400000003"/>
    <n v="161575.95540000001"/>
    <n v="120649.4345"/>
    <n v="211136.5105"/>
    <n v="146224.77069999999"/>
    <n v="255893.3486"/>
    <n v="178422.56140000001"/>
    <n v="312239.48249999998"/>
    <n v="209818.51209999999"/>
    <n v="367182.39620000002"/>
    <n v="229090.09650000001"/>
    <n v="400907.66869999998"/>
    <n v="246239.62839999999"/>
    <n v="430919.34960000002"/>
  </r>
  <r>
    <s v="3"/>
    <s v="Region III -"/>
    <x v="19"/>
    <s v="VA"/>
    <x v="112"/>
    <s v="2"/>
    <x v="1"/>
    <n v="85013.809500000003"/>
    <n v="148774.16649999999"/>
    <n v="111146.4139"/>
    <n v="194506.22440000001"/>
    <n v="134942.22690000001"/>
    <n v="236148.897"/>
    <n v="165268.76639999999"/>
    <n v="289220.34120000002"/>
    <n v="195889.2334"/>
    <n v="342806.15840000001"/>
    <n v="215540.85190000001"/>
    <n v="377196.49070000002"/>
    <n v="233889.7274"/>
    <n v="409307.02289999998"/>
  </r>
  <r>
    <s v="3"/>
    <s v="Region III -"/>
    <x v="19"/>
    <s v="VA"/>
    <x v="112"/>
    <s v="3"/>
    <x v="2"/>
    <n v="73998.232900000003"/>
    <n v="129496.9075"/>
    <n v="102309.7668"/>
    <n v="179042.0919"/>
    <n v="129885.4384"/>
    <n v="227299.5172"/>
    <n v="169866.14619999999"/>
    <n v="297265.75589999999"/>
    <n v="211716.04130000001"/>
    <n v="370503.0722"/>
    <n v="238417.2648"/>
    <n v="417230.2132"/>
    <n v="264752.5699"/>
    <n v="463316.99739999999"/>
  </r>
  <r>
    <s v="3"/>
    <s v="Region III -"/>
    <x v="19"/>
    <s v="VA"/>
    <x v="112"/>
    <s v="4"/>
    <x v="3"/>
    <n v="82188.312900000004"/>
    <n v="131501.3026"/>
    <n v="115063.6381"/>
    <n v="184101.82370000001"/>
    <n v="147938.9633"/>
    <n v="236702.34469999999"/>
    <n v="197251.951"/>
    <n v="315603.1262"/>
    <n v="246564.9388"/>
    <n v="394503.90789999999"/>
    <n v="279440.26390000002"/>
    <n v="447104.4289"/>
    <n v="312315.58909999998"/>
    <n v="499704.94990000001"/>
  </r>
  <r>
    <s v="3"/>
    <s v="Region III -"/>
    <x v="19"/>
    <s v="VA"/>
    <x v="113"/>
    <s v="1"/>
    <x v="0"/>
    <n v="91842.549799999993"/>
    <n v="160724.46220000001"/>
    <n v="120034.88589999999"/>
    <n v="210061.0503"/>
    <n v="145499.5356"/>
    <n v="254624.18729999999"/>
    <n v="177573.2022"/>
    <n v="310753.10389999999"/>
    <n v="208832.01180000001"/>
    <n v="365456.02069999999"/>
    <n v="228016.7727"/>
    <n v="399029.35220000002"/>
    <n v="245090.43350000001"/>
    <n v="428908.2586"/>
  </r>
  <r>
    <s v="3"/>
    <s v="Region III -"/>
    <x v="19"/>
    <s v="VA"/>
    <x v="113"/>
    <s v="2"/>
    <x v="1"/>
    <n v="84527.241899999994"/>
    <n v="147922.67329999999"/>
    <n v="110531.8653"/>
    <n v="193430.76420000001"/>
    <n v="134216.99179999999"/>
    <n v="234879.73560000001"/>
    <n v="164419.40719999999"/>
    <n v="287733.96269999997"/>
    <n v="194902.73310000001"/>
    <n v="341079.78289999999"/>
    <n v="214467.5281"/>
    <n v="375318.17420000001"/>
    <n v="232740.5325"/>
    <n v="407295.93180000002"/>
  </r>
  <r>
    <s v="3"/>
    <s v="Region III -"/>
    <x v="19"/>
    <s v="VA"/>
    <x v="113"/>
    <s v="3"/>
    <x v="2"/>
    <n v="73532.495800000004"/>
    <n v="128681.8677"/>
    <n v="101657.7349"/>
    <n v="177901.0361"/>
    <n v="129047.11169999999"/>
    <n v="225832.4455"/>
    <n v="168748.37729999999"/>
    <n v="295309.66029999999"/>
    <n v="210318.83009999999"/>
    <n v="368057.95260000002"/>
    <n v="236833.75880000001"/>
    <n v="414459.07789999997"/>
    <n v="262982.76919999998"/>
    <n v="460219.84600000002"/>
  </r>
  <r>
    <s v="3"/>
    <s v="Region III -"/>
    <x v="19"/>
    <s v="VA"/>
    <x v="113"/>
    <s v="4"/>
    <x v="3"/>
    <n v="81782.078500000003"/>
    <n v="130851.3276"/>
    <n v="114494.91"/>
    <n v="183191.85870000001"/>
    <n v="147207.74129999999"/>
    <n v="235532.3898"/>
    <n v="196276.98850000001"/>
    <n v="314043.1863"/>
    <n v="245346.23560000001"/>
    <n v="392553.9828"/>
    <n v="278059.06699999998"/>
    <n v="444894.51390000002"/>
    <n v="310771.89840000001"/>
    <n v="497235.04499999998"/>
  </r>
  <r>
    <s v="3"/>
    <s v="Region III -"/>
    <x v="19"/>
    <s v="VA"/>
    <x v="114"/>
    <s v="1"/>
    <x v="0"/>
    <n v="79328.277400000006"/>
    <n v="138824.48560000001"/>
    <n v="103724.6125"/>
    <n v="181518.07180000001"/>
    <n v="125770.97319999999"/>
    <n v="220099.20310000001"/>
    <n v="153571.66880000001"/>
    <n v="268750.4204"/>
    <n v="180631.70329999999"/>
    <n v="316105.48080000002"/>
    <n v="197233.86989999999"/>
    <n v="345159.27230000001"/>
    <n v="212012.0974"/>
    <n v="371021.1704"/>
  </r>
  <r>
    <s v="3"/>
    <s v="Region III -"/>
    <x v="19"/>
    <s v="VA"/>
    <x v="114"/>
    <s v="2"/>
    <x v="1"/>
    <n v="72927.382599999997"/>
    <n v="127622.91959999999"/>
    <n v="95409.468900000007"/>
    <n v="166966.5705"/>
    <n v="115898.7467"/>
    <n v="202822.80679999999"/>
    <n v="142062.0975"/>
    <n v="248608.67060000001"/>
    <n v="168443.58360000001"/>
    <n v="294776.27130000002"/>
    <n v="185378.28020000001"/>
    <n v="324411.9902"/>
    <n v="201205.93340000001"/>
    <n v="352110.38329999999"/>
  </r>
  <r>
    <s v="3"/>
    <s v="Region III -"/>
    <x v="19"/>
    <s v="VA"/>
    <x v="114"/>
    <s v="3"/>
    <x v="2"/>
    <n v="63351.244100000004"/>
    <n v="110864.6771"/>
    <n v="87564.952399999995"/>
    <n v="153238.6666"/>
    <n v="111134.781"/>
    <n v="194485.86670000001"/>
    <n v="145279.57430000001"/>
    <n v="254239.2549"/>
    <n v="181059.90650000001"/>
    <n v="316854.83630000002"/>
    <n v="203864.59289999999"/>
    <n v="356763.03769999999"/>
    <n v="226349.10089999999"/>
    <n v="396110.92670000001"/>
  </r>
  <r>
    <s v="3"/>
    <s v="Region III -"/>
    <x v="19"/>
    <s v="VA"/>
    <x v="114"/>
    <s v="4"/>
    <x v="3"/>
    <n v="70696.073000000004"/>
    <n v="113113.7185"/>
    <n v="98974.502200000003"/>
    <n v="158359.2058"/>
    <n v="127252.9313"/>
    <n v="203604.69330000001"/>
    <n v="169670.57509999999"/>
    <n v="271472.92420000001"/>
    <n v="212088.21890000001"/>
    <n v="339341.15529999998"/>
    <n v="240366.64809999999"/>
    <n v="384586.64270000003"/>
    <n v="268645.0772"/>
    <n v="429832.13"/>
  </r>
  <r>
    <s v="3"/>
    <s v="Region III -"/>
    <x v="19"/>
    <s v="VA"/>
    <x v="115"/>
    <s v="1"/>
    <x v="0"/>
    <n v="90869.414699999994"/>
    <n v="159021.47579999999"/>
    <n v="118805.7885"/>
    <n v="207910.13"/>
    <n v="144049.0655"/>
    <n v="252085.8646"/>
    <n v="175874.48379999999"/>
    <n v="307780.3468"/>
    <n v="206859.01120000001"/>
    <n v="362003.2696"/>
    <n v="225870.12530000001"/>
    <n v="395272.71919999999"/>
    <n v="242792.04370000001"/>
    <n v="424886.07640000002"/>
  </r>
  <r>
    <s v="3"/>
    <s v="Region III -"/>
    <x v="19"/>
    <s v="VA"/>
    <x v="115"/>
    <s v="2"/>
    <x v="1"/>
    <n v="83554.106799999994"/>
    <n v="146219.68700000001"/>
    <n v="109302.76790000001"/>
    <n v="191279.84390000001"/>
    <n v="132766.52170000001"/>
    <n v="232341.4129"/>
    <n v="162720.68890000001"/>
    <n v="284761.20559999999"/>
    <n v="192929.73250000001"/>
    <n v="337627.0318"/>
    <n v="212320.88070000001"/>
    <n v="371561.54119999998"/>
    <n v="230442.1427"/>
    <n v="403273.74969999999"/>
  </r>
  <r>
    <s v="3"/>
    <s v="Region III -"/>
    <x v="19"/>
    <s v="VA"/>
    <x v="115"/>
    <s v="3"/>
    <x v="2"/>
    <n v="72601.021699999998"/>
    <n v="127051.788"/>
    <n v="100353.6712"/>
    <n v="175618.9246"/>
    <n v="127370.4584"/>
    <n v="222898.3021"/>
    <n v="166512.8394"/>
    <n v="291397.46909999999"/>
    <n v="207524.40779999999"/>
    <n v="363167.71360000002"/>
    <n v="233666.74679999999"/>
    <n v="408916.80699999997"/>
    <n v="259443.16759999999"/>
    <n v="454025.54320000001"/>
  </r>
  <r>
    <s v="3"/>
    <s v="Region III -"/>
    <x v="19"/>
    <s v="VA"/>
    <x v="115"/>
    <s v="4"/>
    <x v="3"/>
    <n v="80969.609800000006"/>
    <n v="129551.37760000001"/>
    <n v="113357.4537"/>
    <n v="181371.92860000001"/>
    <n v="145745.29759999999"/>
    <n v="233192.4797"/>
    <n v="194327.06349999999"/>
    <n v="310923.30619999999"/>
    <n v="242908.82939999999"/>
    <n v="388654.13270000002"/>
    <n v="275296.67320000002"/>
    <n v="440474.6838"/>
    <n v="307684.5172"/>
    <n v="492295.23489999998"/>
  </r>
  <r>
    <s v="3"/>
    <s v="Region III -"/>
    <x v="19"/>
    <s v="VA"/>
    <x v="116"/>
    <s v="1"/>
    <x v="0"/>
    <n v="79985.5573"/>
    <n v="139974.72529999999"/>
    <n v="104477.17690000001"/>
    <n v="182835.05960000001"/>
    <n v="126585.13649999999"/>
    <n v="221523.9889"/>
    <n v="154387.2647"/>
    <n v="270177.7132"/>
    <n v="181529.23689999999"/>
    <n v="317676.16460000002"/>
    <n v="198194.9135"/>
    <n v="346841.09850000002"/>
    <n v="213022.69829999999"/>
    <n v="372789.72210000001"/>
  </r>
  <r>
    <s v="3"/>
    <s v="Region III -"/>
    <x v="19"/>
    <s v="VA"/>
    <x v="116"/>
    <s v="2"/>
    <x v="1"/>
    <n v="73725.341799999995"/>
    <n v="129019.34819999999"/>
    <n v="96344.784100000004"/>
    <n v="168603.37210000001"/>
    <n v="116929.88250000001"/>
    <n v="204627.29440000001"/>
    <n v="143130.65150000001"/>
    <n v="250478.64009999999"/>
    <n v="169608.98850000001"/>
    <n v="296815.72989999998"/>
    <n v="186599.8867"/>
    <n v="326549.80160000001"/>
    <n v="202454.03289999999"/>
    <n v="354294.5575"/>
  </r>
  <r>
    <s v="3"/>
    <s v="Region III -"/>
    <x v="19"/>
    <s v="VA"/>
    <x v="116"/>
    <s v="3"/>
    <x v="2"/>
    <n v="64256.889000000003"/>
    <n v="112449.5557"/>
    <n v="88857.619900000005"/>
    <n v="155500.83480000001"/>
    <n v="112828.62239999999"/>
    <n v="197450.08910000001"/>
    <n v="147601.76869999999"/>
    <n v="258303.09529999999"/>
    <n v="183974.50810000001"/>
    <n v="321955.38919999998"/>
    <n v="207197.18479999999"/>
    <n v="362595.07339999999"/>
    <n v="230106.7199"/>
    <n v="402686.7598"/>
  </r>
  <r>
    <s v="3"/>
    <s v="Region III -"/>
    <x v="19"/>
    <s v="VA"/>
    <x v="116"/>
    <s v="4"/>
    <x v="3"/>
    <n v="71146.7019"/>
    <n v="113834.7248"/>
    <n v="99605.382700000002"/>
    <n v="159368.61480000001"/>
    <n v="128064.0635"/>
    <n v="204902.50459999999"/>
    <n v="170752.08470000001"/>
    <n v="273203.3395"/>
    <n v="213440.10579999999"/>
    <n v="341504.17440000002"/>
    <n v="241898.78659999999"/>
    <n v="387038.06430000003"/>
    <n v="270357.46730000002"/>
    <n v="432571.95419999998"/>
  </r>
  <r>
    <s v="3"/>
    <s v="Region III -"/>
    <x v="19"/>
    <s v="VA"/>
    <x v="117"/>
    <s v="1"/>
    <x v="0"/>
    <n v="84339.099499999997"/>
    <n v="147593.42430000001"/>
    <n v="110208.6207"/>
    <n v="192865.0863"/>
    <n v="133570.7072"/>
    <n v="233748.73759999999"/>
    <n v="162982.1514"/>
    <n v="285218.76490000001"/>
    <n v="191661.14550000001"/>
    <n v="335407.00469999999"/>
    <n v="209264.997"/>
    <n v="366213.74469999998"/>
    <n v="224930.43520000001"/>
    <n v="393628.26160000003"/>
  </r>
  <r>
    <s v="3"/>
    <s v="Region III -"/>
    <x v="19"/>
    <s v="VA"/>
    <x v="117"/>
    <s v="2"/>
    <x v="1"/>
    <n v="77656.846999999994"/>
    <n v="135899.48240000001"/>
    <n v="101527.97659999999"/>
    <n v="177673.95920000001"/>
    <n v="123264.53720000001"/>
    <n v="215712.94"/>
    <n v="150966.66529999999"/>
    <n v="264191.6642"/>
    <n v="178937.28479999999"/>
    <n v="313140.24839999998"/>
    <n v="196888.28289999999"/>
    <n v="344554.495"/>
    <n v="213649.27540000001"/>
    <n v="373886.23190000001"/>
  </r>
  <r>
    <s v="3"/>
    <s v="Region III -"/>
    <x v="19"/>
    <s v="VA"/>
    <x v="117"/>
    <s v="3"/>
    <x v="2"/>
    <n v="67594.541200000007"/>
    <n v="118290.4472"/>
    <n v="93456.039300000004"/>
    <n v="163548.0687"/>
    <n v="118645.35520000001"/>
    <n v="207629.37160000001"/>
    <n v="155166.19500000001"/>
    <n v="271540.84120000002"/>
    <n v="193394.46539999999"/>
    <n v="338440.31449999998"/>
    <n v="217785.00659999999"/>
    <n v="381123.76169999997"/>
    <n v="241841.29560000001"/>
    <n v="423222.26740000001"/>
  </r>
  <r>
    <s v="3"/>
    <s v="Region III -"/>
    <x v="19"/>
    <s v="VA"/>
    <x v="117"/>
    <s v="4"/>
    <x v="3"/>
    <n v="75075.864499999996"/>
    <n v="120121.3852"/>
    <n v="105106.2104"/>
    <n v="168169.93909999999"/>
    <n v="135136.55619999999"/>
    <n v="216218.4932"/>
    <n v="180182.07500000001"/>
    <n v="288291.32419999997"/>
    <n v="225227.5937"/>
    <n v="360364.15529999998"/>
    <n v="255257.93950000001"/>
    <n v="408412.70939999999"/>
    <n v="285288.28539999999"/>
    <n v="456461.2634"/>
  </r>
  <r>
    <s v="3"/>
    <s v="Region III -"/>
    <x v="19"/>
    <s v="VA"/>
    <x v="118"/>
    <s v="1"/>
    <x v="0"/>
    <n v="83451.320399999997"/>
    <n v="146039.81080000001"/>
    <n v="109048.53109999999"/>
    <n v="190834.92939999999"/>
    <n v="132164.70110000001"/>
    <n v="231288.22690000001"/>
    <n v="161266.5514"/>
    <n v="282216.46490000002"/>
    <n v="189643.6617"/>
    <n v="331876.40789999999"/>
    <n v="207062.2096"/>
    <n v="362358.86680000002"/>
    <n v="222562.74859999999"/>
    <n v="389484.8101"/>
  </r>
  <r>
    <s v="3"/>
    <s v="Region III -"/>
    <x v="19"/>
    <s v="VA"/>
    <x v="118"/>
    <s v="2"/>
    <x v="1"/>
    <n v="76839.407300000006"/>
    <n v="134468.96280000001"/>
    <n v="100459.26210000001"/>
    <n v="175803.70869999999"/>
    <n v="121967.0169"/>
    <n v="213442.27960000001"/>
    <n v="149377.54399999999"/>
    <n v="261410.70189999999"/>
    <n v="177053.73620000001"/>
    <n v="309844.03830000001"/>
    <n v="194815.77660000001"/>
    <n v="340927.6091"/>
    <n v="211400.33780000001"/>
    <n v="369950.59100000001"/>
  </r>
  <r>
    <s v="3"/>
    <s v="Region III -"/>
    <x v="19"/>
    <s v="VA"/>
    <x v="118"/>
    <s v="3"/>
    <x v="2"/>
    <n v="66883.020399999994"/>
    <n v="117045.28569999999"/>
    <n v="92472.292400000006"/>
    <n v="161826.5117"/>
    <n v="117396.45789999999"/>
    <n v="205443.8014"/>
    <n v="153532.86809999999"/>
    <n v="268682.51929999999"/>
    <n v="191358.73620000001"/>
    <n v="334877.78820000001"/>
    <n v="215492.53510000001"/>
    <n v="377111.9363"/>
    <n v="239295.60019999999"/>
    <n v="418767.3003"/>
  </r>
  <r>
    <s v="3"/>
    <s v="Region III -"/>
    <x v="19"/>
    <s v="VA"/>
    <x v="118"/>
    <s v="4"/>
    <x v="3"/>
    <n v="74285.592999999993"/>
    <n v="118856.9507"/>
    <n v="103999.8302"/>
    <n v="166399.7309"/>
    <n v="133714.0675"/>
    <n v="213942.51130000001"/>
    <n v="178285.42329999999"/>
    <n v="285256.68150000001"/>
    <n v="222856.77910000001"/>
    <n v="356570.85190000001"/>
    <n v="252571.01639999999"/>
    <n v="404113.6323"/>
    <n v="282285.2536"/>
    <n v="451656.41249999998"/>
  </r>
  <r>
    <s v="3"/>
    <s v="Region III -"/>
    <x v="19"/>
    <s v="VA"/>
    <x v="119"/>
    <s v="1"/>
    <x v="0"/>
    <n v="82734.252999999997"/>
    <n v="144784.94289999999"/>
    <n v="108026.4567"/>
    <n v="189046.29930000001"/>
    <n v="130847.62300000001"/>
    <n v="228983.34020000001"/>
    <n v="159517.1882"/>
    <n v="279155.07939999999"/>
    <n v="187537.2114"/>
    <n v="328190.11989999999"/>
    <n v="204747.14240000001"/>
    <n v="358307.49910000002"/>
    <n v="220056.46849999999"/>
    <n v="385098.8199"/>
  </r>
  <r>
    <s v="3"/>
    <s v="Region III -"/>
    <x v="19"/>
    <s v="VA"/>
    <x v="119"/>
    <s v="2"/>
    <x v="1"/>
    <n v="76333.358300000007"/>
    <n v="133583.37700000001"/>
    <n v="99711.313200000004"/>
    <n v="174494.79810000001"/>
    <n v="120975.3965"/>
    <n v="211706.94390000001"/>
    <n v="148007.61679999999"/>
    <n v="259013.32949999999"/>
    <n v="175349.09160000001"/>
    <n v="306860.91039999999"/>
    <n v="192891.5526"/>
    <n v="337560.217"/>
    <n v="209250.3045"/>
    <n v="366188.03289999999"/>
  </r>
  <r>
    <s v="3"/>
    <s v="Region III -"/>
    <x v="19"/>
    <s v="VA"/>
    <x v="119"/>
    <s v="3"/>
    <x v="2"/>
    <n v="66611.406199999998"/>
    <n v="116569.9608"/>
    <n v="92129.179300000003"/>
    <n v="161226.0638"/>
    <n v="117003.07279999999"/>
    <n v="204755.37729999999"/>
    <n v="153103.9633"/>
    <n v="267931.93579999998"/>
    <n v="190840.3927"/>
    <n v="333970.6874"/>
    <n v="214949.1441"/>
    <n v="376161.00229999999"/>
    <n v="238737.717"/>
    <n v="417791.00469999999"/>
  </r>
  <r>
    <s v="3"/>
    <s v="Region III -"/>
    <x v="19"/>
    <s v="VA"/>
    <x v="119"/>
    <s v="4"/>
    <x v="3"/>
    <n v="73539.716"/>
    <n v="117663.5474"/>
    <n v="102955.6024"/>
    <n v="164728.9663"/>
    <n v="132371.48879999999"/>
    <n v="211794.38529999999"/>
    <n v="176495.31839999999"/>
    <n v="282392.51360000001"/>
    <n v="220619.14799999999"/>
    <n v="352990.6421"/>
    <n v="250035.0344"/>
    <n v="400056.06109999999"/>
    <n v="279450.92080000002"/>
    <n v="447121.48"/>
  </r>
  <r>
    <s v="3"/>
    <s v="Region III -"/>
    <x v="19"/>
    <s v="VA"/>
    <x v="25"/>
    <s v="1"/>
    <x v="0"/>
    <n v="80531.912299999996"/>
    <n v="140930.84650000001"/>
    <n v="105361.23540000001"/>
    <n v="184382.16200000001"/>
    <n v="127813.2864"/>
    <n v="223673.2512"/>
    <n v="156170.39120000001"/>
    <n v="273298.18459999998"/>
    <n v="183724.65400000001"/>
    <n v="321518.14439999999"/>
    <n v="200622.26079999999"/>
    <n v="351088.95649999997"/>
    <n v="215667.5724"/>
    <n v="377418.25160000002"/>
  </r>
  <r>
    <s v="3"/>
    <s v="Region III -"/>
    <x v="19"/>
    <s v="VA"/>
    <x v="25"/>
    <s v="2"/>
    <x v="1"/>
    <n v="73919.999200000006"/>
    <n v="129359.99860000001"/>
    <n v="96771.966499999995"/>
    <n v="169350.94140000001"/>
    <n v="117615.60219999999"/>
    <n v="205827.3039"/>
    <n v="144281.38380000001"/>
    <n v="252492.42170000001"/>
    <n v="171134.7285"/>
    <n v="299485.77480000001"/>
    <n v="188375.8279"/>
    <n v="329657.69870000001"/>
    <n v="204505.16149999999"/>
    <n v="357884.03259999998"/>
  </r>
  <r>
    <s v="3"/>
    <s v="Region III -"/>
    <x v="19"/>
    <s v="VA"/>
    <x v="25"/>
    <s v="3"/>
    <x v="2"/>
    <n v="64088.595399999998"/>
    <n v="112155.0419"/>
    <n v="88560.097299999994"/>
    <n v="154980.17019999999"/>
    <n v="112366.49280000001"/>
    <n v="196641.36249999999"/>
    <n v="146826.24799999999"/>
    <n v="256945.93400000001"/>
    <n v="182975.46100000001"/>
    <n v="320207.05660000001"/>
    <n v="205991.48989999999"/>
    <n v="360485.10729999997"/>
    <n v="228676.785"/>
    <n v="400184.3738"/>
  </r>
  <r>
    <s v="3"/>
    <s v="Region III -"/>
    <x v="19"/>
    <s v="VA"/>
    <x v="25"/>
    <s v="4"/>
    <x v="3"/>
    <n v="71848.184299999994"/>
    <n v="114957.09669999999"/>
    <n v="100587.45819999999"/>
    <n v="160939.93539999999"/>
    <n v="129326.7319"/>
    <n v="206922.77420000001"/>
    <n v="172435.64249999999"/>
    <n v="275897.03210000001"/>
    <n v="215544.55309999999"/>
    <n v="344871.29019999999"/>
    <n v="244283.82689999999"/>
    <n v="390854.12890000001"/>
    <n v="273023.10060000001"/>
    <n v="436836.96759999997"/>
  </r>
  <r>
    <s v="3"/>
    <s v="Region III -"/>
    <x v="19"/>
    <s v="VA"/>
    <x v="120"/>
    <s v="1"/>
    <x v="0"/>
    <n v="84825.667100000006"/>
    <n v="148444.91750000001"/>
    <n v="110823.1694"/>
    <n v="193940.54639999999"/>
    <n v="134295.94219999999"/>
    <n v="235017.899"/>
    <n v="163831.51060000001"/>
    <n v="286705.1434"/>
    <n v="192647.6459"/>
    <n v="337133.38010000001"/>
    <n v="210338.32070000001"/>
    <n v="368092.0612"/>
    <n v="226079.63010000001"/>
    <n v="395639.35269999999"/>
  </r>
  <r>
    <s v="3"/>
    <s v="Region III -"/>
    <x v="19"/>
    <s v="VA"/>
    <x v="120"/>
    <s v="2"/>
    <x v="1"/>
    <n v="78143.414600000004"/>
    <n v="136750.97560000001"/>
    <n v="102142.52529999999"/>
    <n v="178749.41940000001"/>
    <n v="123989.77220000001"/>
    <n v="216982.10140000001"/>
    <n v="151816.0245"/>
    <n v="265678.0428"/>
    <n v="179923.78510000001"/>
    <n v="314866.62390000001"/>
    <n v="197961.6066"/>
    <n v="346432.81150000001"/>
    <n v="214798.47029999999"/>
    <n v="375897.32299999997"/>
  </r>
  <r>
    <s v="3"/>
    <s v="Region III -"/>
    <x v="19"/>
    <s v="VA"/>
    <x v="120"/>
    <s v="3"/>
    <x v="2"/>
    <n v="68060.278300000005"/>
    <n v="119105.48699999999"/>
    <n v="94108.071100000001"/>
    <n v="164689.12450000001"/>
    <n v="119483.6819"/>
    <n v="209096.44330000001"/>
    <n v="156283.9639"/>
    <n v="273496.93680000002"/>
    <n v="194791.67660000001"/>
    <n v="340885.4339"/>
    <n v="219368.51259999999"/>
    <n v="383894.8971"/>
    <n v="243611.09650000001"/>
    <n v="426319.41879999998"/>
  </r>
  <r>
    <s v="3"/>
    <s v="Region III -"/>
    <x v="19"/>
    <s v="VA"/>
    <x v="120"/>
    <s v="4"/>
    <x v="3"/>
    <n v="75482.098899999997"/>
    <n v="120771.36010000001"/>
    <n v="105674.9385"/>
    <n v="169079.90419999999"/>
    <n v="135867.7781"/>
    <n v="217388.44820000001"/>
    <n v="181157.03750000001"/>
    <n v="289851.26429999998"/>
    <n v="226446.29680000001"/>
    <n v="362314.08029999997"/>
    <n v="256639.13639999999"/>
    <n v="410622.62439999997"/>
    <n v="286831.97590000002"/>
    <n v="458931.16840000002"/>
  </r>
  <r>
    <s v="3"/>
    <s v="Region III -"/>
    <x v="19"/>
    <s v="VA"/>
    <x v="121"/>
    <s v="1"/>
    <x v="0"/>
    <n v="83050.108800000002"/>
    <n v="145337.69039999999"/>
    <n v="108502.9901"/>
    <n v="189880.23269999999"/>
    <n v="131483.93"/>
    <n v="230096.87760000001"/>
    <n v="160400.3106"/>
    <n v="280700.54359999998"/>
    <n v="188612.67809999999"/>
    <n v="330072.18670000002"/>
    <n v="205932.74600000001"/>
    <n v="360382.30540000001"/>
    <n v="221344.25700000001"/>
    <n v="387352.4497"/>
  </r>
  <r>
    <s v="3"/>
    <s v="Region III -"/>
    <x v="19"/>
    <s v="VA"/>
    <x v="121"/>
    <s v="2"/>
    <x v="1"/>
    <n v="76508.535099999994"/>
    <n v="133889.93650000001"/>
    <n v="100005.0963"/>
    <n v="175008.9185"/>
    <n v="121394.73179999999"/>
    <n v="212440.78049999999"/>
    <n v="148637.7818"/>
    <n v="260116.1182"/>
    <n v="176156.68789999999"/>
    <n v="308274.20380000002"/>
    <n v="193816.59400000001"/>
    <n v="339179.03950000001"/>
    <n v="210300.59510000001"/>
    <n v="368026.04129999998"/>
  </r>
  <r>
    <s v="3"/>
    <s v="Region III -"/>
    <x v="19"/>
    <s v="VA"/>
    <x v="121"/>
    <s v="3"/>
    <x v="2"/>
    <n v="66637.236699999994"/>
    <n v="116615.16409999999"/>
    <n v="92140.577399999995"/>
    <n v="161246.0105"/>
    <n v="116985.88740000001"/>
    <n v="204725.3028"/>
    <n v="153017.31020000001"/>
    <n v="267780.2929"/>
    <n v="190720.21799999999"/>
    <n v="333760.38140000001"/>
    <n v="214783.56950000001"/>
    <n v="375871.24650000001"/>
    <n v="238519.70559999999"/>
    <n v="417409.48469999997"/>
  </r>
  <r>
    <s v="3"/>
    <s v="Region III -"/>
    <x v="19"/>
    <s v="VA"/>
    <x v="121"/>
    <s v="4"/>
    <x v="3"/>
    <n v="73901.555900000007"/>
    <n v="118242.49129999999"/>
    <n v="103462.17819999999"/>
    <n v="165539.4877"/>
    <n v="133022.80059999999"/>
    <n v="212836.48430000001"/>
    <n v="177363.73420000001"/>
    <n v="283781.97889999999"/>
    <n v="221704.66769999999"/>
    <n v="354727.47360000003"/>
    <n v="251265.29010000001"/>
    <n v="402024.47019999998"/>
    <n v="280825.91249999998"/>
    <n v="449321.46669999999"/>
  </r>
  <r>
    <s v="3"/>
    <s v="Region III -"/>
    <x v="19"/>
    <s v="VA"/>
    <x v="122"/>
    <s v="1"/>
    <x v="0"/>
    <n v="89751.135800000004"/>
    <n v="157064.48749999999"/>
    <n v="117238.1732"/>
    <n v="205166.80309999999"/>
    <n v="142051.2162"/>
    <n v="248589.62849999999"/>
    <n v="173258.8799"/>
    <n v="303203.03970000002"/>
    <n v="203721.57740000001"/>
    <n v="356512.76030000002"/>
    <n v="222425.5944"/>
    <n v="389244.79019999999"/>
    <n v="239067.27189999999"/>
    <n v="418367.72580000001"/>
  </r>
  <r>
    <s v="3"/>
    <s v="Region III -"/>
    <x v="19"/>
    <s v="VA"/>
    <x v="122"/>
    <s v="2"/>
    <x v="1"/>
    <n v="82717.185599999997"/>
    <n v="144755.07490000001"/>
    <n v="108100.65300000001"/>
    <n v="189176.14290000001"/>
    <n v="131202.61610000001"/>
    <n v="229604.57810000001"/>
    <n v="160610.99969999999"/>
    <n v="281069.24930000002"/>
    <n v="190328.03959999999"/>
    <n v="333074.06929999997"/>
    <n v="209397.47409999999"/>
    <n v="366445.5797"/>
    <n v="227192.36670000001"/>
    <n v="397586.64169999998"/>
  </r>
  <r>
    <s v="3"/>
    <s v="Region III -"/>
    <x v="19"/>
    <s v="VA"/>
    <x v="122"/>
    <s v="3"/>
    <x v="2"/>
    <n v="72083.623699999996"/>
    <n v="126146.3414"/>
    <n v="99678.843200000003"/>
    <n v="174437.9755"/>
    <n v="126566.50260000001"/>
    <n v="221491.37950000001"/>
    <n v="165568.37669999999"/>
    <n v="289744.65919999999"/>
    <n v="206367.54629999999"/>
    <n v="361143.20600000001"/>
    <n v="232414.39019999999"/>
    <n v="406725.18290000001"/>
    <n v="258109.38959999999"/>
    <n v="451691.43190000003"/>
  </r>
  <r>
    <s v="3"/>
    <s v="Region III -"/>
    <x v="19"/>
    <s v="VA"/>
    <x v="122"/>
    <s v="4"/>
    <x v="3"/>
    <n v="79839.695600000006"/>
    <n v="127743.51489999999"/>
    <n v="111775.5739"/>
    <n v="178840.92079999999"/>
    <n v="143711.45209999999"/>
    <n v="229938.32680000001"/>
    <n v="191615.26939999999"/>
    <n v="306584.43569999997"/>
    <n v="239519.08679999999"/>
    <n v="383230.54460000002"/>
    <n v="271454.96500000003"/>
    <n v="434327.95059999998"/>
    <n v="303390.84330000001"/>
    <n v="485425.35649999999"/>
  </r>
  <r>
    <s v="3"/>
    <s v="Region III -"/>
    <x v="20"/>
    <s v="WV"/>
    <x v="123"/>
    <s v="1"/>
    <x v="0"/>
    <n v="88132.001300000004"/>
    <n v="154231.00219999999"/>
    <n v="115507.11810000001"/>
    <n v="202137.45670000001"/>
    <n v="140307.55780000001"/>
    <n v="245538.22630000001"/>
    <n v="171774.77239999999"/>
    <n v="300605.85159999999"/>
    <n v="202199.1312"/>
    <n v="353848.47960000002"/>
    <n v="220831.7997"/>
    <n v="386455.64939999999"/>
    <n v="237435.16630000001"/>
    <n v="415511.54080000002"/>
  </r>
  <r>
    <s v="3"/>
    <s v="Region III -"/>
    <x v="20"/>
    <s v="WV"/>
    <x v="123"/>
    <s v="2"/>
    <x v="1"/>
    <n v="80528.875100000005"/>
    <n v="140925.53140000001"/>
    <n v="105630.2043"/>
    <n v="184852.85750000001"/>
    <n v="128581.10619999999"/>
    <n v="225016.93580000001"/>
    <n v="158103.44579999999"/>
    <n v="276681.03000000003"/>
    <n v="187721.80970000001"/>
    <n v="328513.16690000001"/>
    <n v="206749.46470000001"/>
    <n v="361811.56310000003"/>
    <n v="224599.36249999999"/>
    <n v="393048.88449999999"/>
  </r>
  <r>
    <s v="3"/>
    <s v="Region III -"/>
    <x v="20"/>
    <s v="WV"/>
    <x v="123"/>
    <s v="3"/>
    <x v="2"/>
    <n v="69415.095499999996"/>
    <n v="121476.41710000001"/>
    <n v="95842.708100000003"/>
    <n v="167724.73920000001"/>
    <n v="121505.50599999999"/>
    <n v="212634.63560000001"/>
    <n v="158562.4976"/>
    <n v="277484.37070000003"/>
    <n v="197562.21890000001"/>
    <n v="345733.88309999998"/>
    <n v="222316.16390000001"/>
    <n v="389053.2868"/>
    <n v="246689.79370000001"/>
    <n v="431707.13890000002"/>
  </r>
  <r>
    <s v="3"/>
    <s v="Region III -"/>
    <x v="20"/>
    <s v="WV"/>
    <x v="123"/>
    <s v="4"/>
    <x v="3"/>
    <n v="78884.919899999994"/>
    <n v="126215.8737"/>
    <n v="110438.8878"/>
    <n v="176702.22320000001"/>
    <n v="141992.85579999999"/>
    <n v="227188.57260000001"/>
    <n v="189323.8077"/>
    <n v="302918.0968"/>
    <n v="236654.75959999999"/>
    <n v="378647.62109999999"/>
    <n v="268208.72759999998"/>
    <n v="429133.9706"/>
    <n v="299762.69559999998"/>
    <n v="479620.32"/>
  </r>
  <r>
    <s v="3"/>
    <s v="Region III -"/>
    <x v="20"/>
    <s v="WV"/>
    <x v="124"/>
    <s v="1"/>
    <x v="0"/>
    <n v="87726.690799999997"/>
    <n v="153521.709"/>
    <n v="114956.00380000001"/>
    <n v="201173.00659999999"/>
    <n v="139619.83189999999"/>
    <n v="244334.7059"/>
    <n v="170899.6819"/>
    <n v="299074.44339999999"/>
    <n v="201157.61499999999"/>
    <n v="352025.82620000001"/>
    <n v="219690.79730000001"/>
    <n v="384458.89529999997"/>
    <n v="236204.22630000001"/>
    <n v="413357.39600000001"/>
  </r>
  <r>
    <s v="3"/>
    <s v="Region III -"/>
    <x v="20"/>
    <s v="WV"/>
    <x v="124"/>
    <s v="2"/>
    <x v="1"/>
    <n v="80194.622700000007"/>
    <n v="140340.58970000001"/>
    <n v="105171.39870000001"/>
    <n v="184049.94760000001"/>
    <n v="128002.97440000001"/>
    <n v="224005.2053"/>
    <n v="157356.12609999999"/>
    <n v="275373.22070000001"/>
    <n v="186815.59700000001"/>
    <n v="326927.29479999997"/>
    <n v="205740.07430000001"/>
    <n v="360045.13"/>
    <n v="223488.3847"/>
    <n v="391104.67320000002"/>
  </r>
  <r>
    <s v="3"/>
    <s v="Region III -"/>
    <x v="20"/>
    <s v="WV"/>
    <x v="124"/>
    <s v="3"/>
    <x v="2"/>
    <n v="69166.800799999997"/>
    <n v="121041.9014"/>
    <n v="95507.604300000006"/>
    <n v="167138.30739999999"/>
    <n v="121090.74099999999"/>
    <n v="211908.79670000001"/>
    <n v="158041.67259999999"/>
    <n v="276572.92709999997"/>
    <n v="196917.1776"/>
    <n v="344605.06079999998"/>
    <n v="221599.95540000001"/>
    <n v="387799.92190000002"/>
    <n v="245905.97229999999"/>
    <n v="430335.45159999997"/>
  </r>
  <r>
    <s v="3"/>
    <s v="Region III -"/>
    <x v="20"/>
    <s v="WV"/>
    <x v="124"/>
    <s v="4"/>
    <x v="3"/>
    <n v="78496.959400000007"/>
    <n v="125595.1369"/>
    <n v="109895.74310000001"/>
    <n v="175833.19159999999"/>
    <n v="141294.52679999999"/>
    <n v="226071.2464"/>
    <n v="188392.70250000001"/>
    <n v="301428.3284"/>
    <n v="235490.8781"/>
    <n v="376785.4106"/>
    <n v="266889.6618"/>
    <n v="427023.46539999999"/>
    <n v="298288.44559999998"/>
    <n v="477261.52010000002"/>
  </r>
  <r>
    <s v="3"/>
    <s v="Region III -"/>
    <x v="20"/>
    <s v="WV"/>
    <x v="125"/>
    <s v="1"/>
    <x v="0"/>
    <n v="89997.009399999995"/>
    <n v="157494.76670000001"/>
    <n v="117901.87179999999"/>
    <n v="206328.2757"/>
    <n v="143170.98069999999"/>
    <n v="250549.2162"/>
    <n v="175197.92980000001"/>
    <n v="306596.37729999999"/>
    <n v="206200.13589999999"/>
    <n v="360850.2378"/>
    <n v="225192.75959999999"/>
    <n v="394087.32929999998"/>
    <n v="242113.67619999999"/>
    <n v="423698.93329999998"/>
  </r>
  <r>
    <s v="3"/>
    <s v="Region III -"/>
    <x v="20"/>
    <s v="WV"/>
    <x v="125"/>
    <s v="2"/>
    <x v="1"/>
    <n v="82322.826100000006"/>
    <n v="144064.94570000001"/>
    <n v="107932.6505"/>
    <n v="188882.1384"/>
    <n v="131334.93609999999"/>
    <n v="229836.13819999999"/>
    <n v="161398.834"/>
    <n v="282447.9595"/>
    <n v="191587.51250000001"/>
    <n v="335278.14679999999"/>
    <n v="210978.81409999999"/>
    <n v="369212.92469999997"/>
    <n v="229157.9118"/>
    <n v="401026.34570000001"/>
  </r>
  <r>
    <s v="3"/>
    <s v="Region III -"/>
    <x v="20"/>
    <s v="WV"/>
    <x v="125"/>
    <s v="3"/>
    <x v="2"/>
    <n v="71060.598400000003"/>
    <n v="124356.0472"/>
    <n v="98133.903600000005"/>
    <n v="171734.33119999999"/>
    <n v="124435.24619999999"/>
    <n v="217761.6808"/>
    <n v="162436.62299999999"/>
    <n v="284264.09029999998"/>
    <n v="202398.88589999999"/>
    <n v="354198.05040000001"/>
    <n v="227782.8817"/>
    <n v="398620.04300000001"/>
    <n v="252783.0079"/>
    <n v="442370.26390000002"/>
  </r>
  <r>
    <s v="3"/>
    <s v="Region III -"/>
    <x v="20"/>
    <s v="WV"/>
    <x v="125"/>
    <s v="4"/>
    <x v="3"/>
    <n v="80491.578899999993"/>
    <n v="128786.5282"/>
    <n v="112688.2104"/>
    <n v="180301.13939999999"/>
    <n v="144884.842"/>
    <n v="231815.7507"/>
    <n v="193179.7893"/>
    <n v="309087.66749999998"/>
    <n v="241474.73670000001"/>
    <n v="386359.58439999999"/>
    <n v="273671.36820000003"/>
    <n v="437874.19569999998"/>
    <n v="305867.99979999999"/>
    <n v="489388.80690000003"/>
  </r>
  <r>
    <s v="3"/>
    <s v="Region III -"/>
    <x v="20"/>
    <s v="WV"/>
    <x v="126"/>
    <s v="1"/>
    <x v="0"/>
    <n v="89023.874400000001"/>
    <n v="155791.78030000001"/>
    <n v="116672.7745"/>
    <n v="204177.3553"/>
    <n v="141720.51060000001"/>
    <n v="248010.89360000001"/>
    <n v="173499.2115"/>
    <n v="303623.6201"/>
    <n v="204227.13519999999"/>
    <n v="357397.48670000001"/>
    <n v="223046.1122"/>
    <n v="390330.69630000001"/>
    <n v="239815.28640000001"/>
    <n v="419676.75109999999"/>
  </r>
  <r>
    <s v="3"/>
    <s v="Region III -"/>
    <x v="20"/>
    <s v="WV"/>
    <x v="126"/>
    <s v="2"/>
    <x v="1"/>
    <n v="81349.691000000006"/>
    <n v="142361.95929999999"/>
    <n v="106703.55319999999"/>
    <n v="186731.2181"/>
    <n v="129884.46610000001"/>
    <n v="227297.8155"/>
    <n v="159700.11559999999"/>
    <n v="279475.2023"/>
    <n v="189614.51180000001"/>
    <n v="331825.39569999999"/>
    <n v="208832.1667"/>
    <n v="365456.2917"/>
    <n v="226859.522"/>
    <n v="397004.16350000002"/>
  </r>
  <r>
    <s v="3"/>
    <s v="Region III -"/>
    <x v="20"/>
    <s v="WV"/>
    <x v="126"/>
    <s v="3"/>
    <x v="2"/>
    <n v="70129.124299999996"/>
    <n v="122725.9675"/>
    <n v="96829.839800000002"/>
    <n v="169452.21969999999"/>
    <n v="122758.5928"/>
    <n v="214827.5374"/>
    <n v="160201.0852"/>
    <n v="280351.89909999998"/>
    <n v="199604.46369999999"/>
    <n v="349307.81140000001"/>
    <n v="224615.86979999999"/>
    <n v="393077.77220000001"/>
    <n v="249243.40640000001"/>
    <n v="436175.96110000001"/>
  </r>
  <r>
    <s v="3"/>
    <s v="Region III -"/>
    <x v="20"/>
    <s v="WV"/>
    <x v="126"/>
    <s v="4"/>
    <x v="3"/>
    <n v="79679.110100000005"/>
    <n v="127486.5782"/>
    <n v="111550.7542"/>
    <n v="178481.20929999999"/>
    <n v="143422.3982"/>
    <n v="229475.8407"/>
    <n v="191229.86429999999"/>
    <n v="305967.78749999998"/>
    <n v="239037.33040000001"/>
    <n v="382459.73430000001"/>
    <n v="270908.97450000001"/>
    <n v="433454.36560000002"/>
    <n v="302780.61849999998"/>
    <n v="484448.99680000002"/>
  </r>
  <r>
    <s v="3"/>
    <s v="Region III -"/>
    <x v="20"/>
    <s v="WV"/>
    <x v="127"/>
    <s v="1"/>
    <x v="0"/>
    <n v="90483.577000000005"/>
    <n v="158346.2599"/>
    <n v="118516.42049999999"/>
    <n v="207403.73579999999"/>
    <n v="143896.21580000001"/>
    <n v="251818.37760000001"/>
    <n v="176047.28899999999"/>
    <n v="308082.75579999998"/>
    <n v="207186.63620000001"/>
    <n v="362576.61330000003"/>
    <n v="226266.0834"/>
    <n v="395965.6458"/>
    <n v="243262.87100000001"/>
    <n v="425710.02439999999"/>
  </r>
  <r>
    <s v="3"/>
    <s v="Region III -"/>
    <x v="20"/>
    <s v="WV"/>
    <x v="127"/>
    <s v="2"/>
    <x v="1"/>
    <n v="82809.393599999996"/>
    <n v="144916.43890000001"/>
    <n v="108547.1992"/>
    <n v="189957.5986"/>
    <n v="132060.17120000001"/>
    <n v="231105.2996"/>
    <n v="162248.19320000001"/>
    <n v="283934.33799999999"/>
    <n v="192574.01269999999"/>
    <n v="337004.52220000001"/>
    <n v="212052.1378"/>
    <n v="371091.24119999999"/>
    <n v="230307.1067"/>
    <n v="403037.43670000002"/>
  </r>
  <r>
    <s v="3"/>
    <s v="Region III -"/>
    <x v="20"/>
    <s v="WV"/>
    <x v="127"/>
    <s v="3"/>
    <x v="2"/>
    <n v="71526.335399999996"/>
    <n v="125171.087"/>
    <n v="98785.935400000002"/>
    <n v="172875.38690000001"/>
    <n v="125273.57279999999"/>
    <n v="219228.7525"/>
    <n v="163554.39189999999"/>
    <n v="286220.18589999998"/>
    <n v="203796.09710000001"/>
    <n v="356643.17"/>
    <n v="229366.38759999999"/>
    <n v="401391.17849999998"/>
    <n v="254552.80869999999"/>
    <n v="445467.41529999999"/>
  </r>
  <r>
    <s v="3"/>
    <s v="Region III -"/>
    <x v="20"/>
    <s v="WV"/>
    <x v="127"/>
    <s v="4"/>
    <x v="3"/>
    <n v="80897.813299999994"/>
    <n v="129436.50320000001"/>
    <n v="113256.93859999999"/>
    <n v="181211.10440000001"/>
    <n v="145616.06390000001"/>
    <n v="232985.70569999999"/>
    <n v="194154.7518"/>
    <n v="310647.60759999999"/>
    <n v="242693.43969999999"/>
    <n v="388309.50939999998"/>
    <n v="275052.56510000001"/>
    <n v="440084.11070000002"/>
    <n v="307411.69030000002"/>
    <n v="491858.71189999999"/>
  </r>
  <r>
    <s v="3"/>
    <s v="Region III -"/>
    <x v="20"/>
    <s v="WV"/>
    <x v="128"/>
    <s v="1"/>
    <x v="0"/>
    <n v="89023.874400000001"/>
    <n v="155791.78030000001"/>
    <n v="116672.7745"/>
    <n v="204177.3553"/>
    <n v="141720.51060000001"/>
    <n v="248010.89360000001"/>
    <n v="173499.2115"/>
    <n v="303623.6201"/>
    <n v="204227.13519999999"/>
    <n v="357397.48670000001"/>
    <n v="223046.1122"/>
    <n v="390330.69630000001"/>
    <n v="239815.28640000001"/>
    <n v="419676.75109999999"/>
  </r>
  <r>
    <s v="3"/>
    <s v="Region III -"/>
    <x v="20"/>
    <s v="WV"/>
    <x v="128"/>
    <s v="2"/>
    <x v="1"/>
    <n v="81349.691000000006"/>
    <n v="142361.95929999999"/>
    <n v="106703.55319999999"/>
    <n v="186731.2181"/>
    <n v="129884.46610000001"/>
    <n v="227297.8155"/>
    <n v="159700.11559999999"/>
    <n v="279475.2023"/>
    <n v="189614.51180000001"/>
    <n v="331825.39569999999"/>
    <n v="208832.1667"/>
    <n v="365456.2917"/>
    <n v="226859.522"/>
    <n v="397004.16350000002"/>
  </r>
  <r>
    <s v="3"/>
    <s v="Region III -"/>
    <x v="20"/>
    <s v="WV"/>
    <x v="128"/>
    <s v="3"/>
    <x v="2"/>
    <n v="70129.124299999996"/>
    <n v="122725.9675"/>
    <n v="96829.839800000002"/>
    <n v="169452.21969999999"/>
    <n v="122758.5928"/>
    <n v="214827.5374"/>
    <n v="160201.0852"/>
    <n v="280351.89909999998"/>
    <n v="199604.46369999999"/>
    <n v="349307.81140000001"/>
    <n v="224615.86979999999"/>
    <n v="393077.77220000001"/>
    <n v="249243.40640000001"/>
    <n v="436175.96110000001"/>
  </r>
  <r>
    <s v="3"/>
    <s v="Region III -"/>
    <x v="20"/>
    <s v="WV"/>
    <x v="128"/>
    <s v="4"/>
    <x v="3"/>
    <n v="79679.110100000005"/>
    <n v="127486.5782"/>
    <n v="111550.7542"/>
    <n v="178481.20929999999"/>
    <n v="143422.3982"/>
    <n v="229475.8407"/>
    <n v="191229.86429999999"/>
    <n v="305967.78749999998"/>
    <n v="239037.33040000001"/>
    <n v="382459.73430000001"/>
    <n v="270908.97450000001"/>
    <n v="433454.36560000002"/>
    <n v="302780.61849999998"/>
    <n v="484448.99680000002"/>
  </r>
  <r>
    <s v="3"/>
    <s v="Region III -"/>
    <x v="20"/>
    <s v="WV"/>
    <x v="129"/>
    <s v="1"/>
    <x v="0"/>
    <n v="87240.123300000007"/>
    <n v="152670.21580000001"/>
    <n v="114341.45510000001"/>
    <n v="200097.5465"/>
    <n v="138894.5969"/>
    <n v="243065.54449999999"/>
    <n v="170050.32269999999"/>
    <n v="297588.06479999999"/>
    <n v="200171.11470000001"/>
    <n v="350299.45079999999"/>
    <n v="218617.4736"/>
    <n v="382580.57870000001"/>
    <n v="235055.03140000001"/>
    <n v="411346.30489999999"/>
  </r>
  <r>
    <s v="3"/>
    <s v="Region III -"/>
    <x v="20"/>
    <s v="WV"/>
    <x v="129"/>
    <s v="2"/>
    <x v="1"/>
    <n v="79708.055200000003"/>
    <n v="139489.09650000001"/>
    <n v="104556.85"/>
    <n v="182974.48740000001"/>
    <n v="127277.73940000001"/>
    <n v="222736.04389999999"/>
    <n v="156506.76689999999"/>
    <n v="273886.84210000001"/>
    <n v="185829.09669999999"/>
    <n v="325200.91930000001"/>
    <n v="204666.7506"/>
    <n v="358166.81349999999"/>
    <n v="222339.18979999999"/>
    <n v="389093.5821"/>
  </r>
  <r>
    <s v="3"/>
    <s v="Region III -"/>
    <x v="20"/>
    <s v="WV"/>
    <x v="129"/>
    <s v="3"/>
    <x v="2"/>
    <n v="68701.063800000004"/>
    <n v="120226.8615"/>
    <n v="94855.572400000005"/>
    <n v="165997.25159999999"/>
    <n v="120252.4143"/>
    <n v="210441.72500000001"/>
    <n v="156923.9037"/>
    <n v="274616.83149999997"/>
    <n v="195519.96650000001"/>
    <n v="342159.9412"/>
    <n v="220016.44940000001"/>
    <n v="385028.78649999999"/>
    <n v="244136.1715"/>
    <n v="427238.3002"/>
  </r>
  <r>
    <s v="3"/>
    <s v="Region III -"/>
    <x v="20"/>
    <s v="WV"/>
    <x v="129"/>
    <s v="4"/>
    <x v="3"/>
    <n v="78090.725000000006"/>
    <n v="124945.16190000001"/>
    <n v="109327.015"/>
    <n v="174923.22659999999"/>
    <n v="140563.30499999999"/>
    <n v="224901.29139999999"/>
    <n v="187417.73989999999"/>
    <n v="299868.3885"/>
    <n v="234272.17499999999"/>
    <n v="374835.48560000001"/>
    <n v="265508.46500000003"/>
    <n v="424813.5503"/>
    <n v="296744.7549"/>
    <n v="474791.6151"/>
  </r>
  <r>
    <s v="3"/>
    <s v="Region III -"/>
    <x v="20"/>
    <s v="WV"/>
    <x v="130"/>
    <s v="1"/>
    <x v="0"/>
    <n v="88213.258400000006"/>
    <n v="154373.20209999999"/>
    <n v="115570.55250000001"/>
    <n v="202248.46679999999"/>
    <n v="140345.06700000001"/>
    <n v="245603.86730000001"/>
    <n v="171749.0411"/>
    <n v="300560.82199999999"/>
    <n v="202144.1153"/>
    <n v="353752.20179999998"/>
    <n v="220764.12100000001"/>
    <n v="386337.21179999999"/>
    <n v="237353.42120000001"/>
    <n v="415368.48700000002"/>
  </r>
  <r>
    <s v="3"/>
    <s v="Region III -"/>
    <x v="20"/>
    <s v="WV"/>
    <x v="130"/>
    <s v="2"/>
    <x v="1"/>
    <n v="80681.190199999997"/>
    <n v="141192.08290000001"/>
    <n v="105785.9473"/>
    <n v="185125.40779999999"/>
    <n v="128728.2095"/>
    <n v="225274.36670000001"/>
    <n v="158205.4853"/>
    <n v="276859.5993"/>
    <n v="187802.09729999999"/>
    <n v="328653.6703"/>
    <n v="206813.39799999999"/>
    <n v="361923.44650000002"/>
    <n v="224637.5796"/>
    <n v="393115.76429999998"/>
  </r>
  <r>
    <s v="3"/>
    <s v="Region III -"/>
    <x v="20"/>
    <s v="WV"/>
    <x v="130"/>
    <s v="3"/>
    <x v="2"/>
    <n v="69632.537800000006"/>
    <n v="121856.9411"/>
    <n v="96159.636100000003"/>
    <n v="168279.36319999999"/>
    <n v="121929.06759999999"/>
    <n v="213375.86840000001"/>
    <n v="159159.44149999999"/>
    <n v="278529.02269999997"/>
    <n v="198314.38879999999"/>
    <n v="347050.1802"/>
    <n v="223183.4613"/>
    <n v="390571.05739999999"/>
    <n v="247675.77309999999"/>
    <n v="433432.6029"/>
  </r>
  <r>
    <s v="3"/>
    <s v="Region III -"/>
    <x v="20"/>
    <s v="WV"/>
    <x v="130"/>
    <s v="4"/>
    <x v="3"/>
    <n v="78903.193799999994"/>
    <n v="126245.1119"/>
    <n v="110464.4713"/>
    <n v="176743.15659999999"/>
    <n v="142025.7487"/>
    <n v="227241.20139999999"/>
    <n v="189367.66500000001"/>
    <n v="302988.26850000001"/>
    <n v="236709.58119999999"/>
    <n v="378735.33559999999"/>
    <n v="268270.85879999999"/>
    <n v="429233.38040000002"/>
    <n v="299832.13620000001"/>
    <n v="479731.4252"/>
  </r>
  <r>
    <s v="4"/>
    <s v="Region IV - Southeast"/>
    <x v="21"/>
    <s v="AL"/>
    <x v="131"/>
    <s v="1"/>
    <x v="0"/>
    <n v="71193.111399999994"/>
    <n v="124587.9451"/>
    <n v="92945.274900000004"/>
    <n v="162654.2309"/>
    <n v="112569.5233"/>
    <n v="196996.66579999999"/>
    <n v="137214.3639"/>
    <n v="240125.13680000001"/>
    <n v="161309.89240000001"/>
    <n v="282292.31160000002"/>
    <n v="176110.8749"/>
    <n v="308194.03110000002"/>
    <n v="189276.5091"/>
    <n v="331233.891"/>
  </r>
  <r>
    <s v="4"/>
    <s v="Region IV - Southeast"/>
    <x v="21"/>
    <s v="AL"/>
    <x v="131"/>
    <s v="2"/>
    <x v="1"/>
    <n v="65706.630499999999"/>
    <n v="114986.60340000001"/>
    <n v="85818.009300000005"/>
    <n v="150181.51620000001"/>
    <n v="104107.6153"/>
    <n v="182188.32689999999"/>
    <n v="127349.0175"/>
    <n v="222860.7806"/>
    <n v="150862.9332"/>
    <n v="264010.13299999997"/>
    <n v="165948.94140000001"/>
    <n v="290410.64730000001"/>
    <n v="180014.08319999999"/>
    <n v="315024.64569999999"/>
  </r>
  <r>
    <s v="4"/>
    <s v="Region IV - Southeast"/>
    <x v="21"/>
    <s v="AL"/>
    <x v="131"/>
    <s v="3"/>
    <x v="2"/>
    <n v="57361.625899999999"/>
    <n v="100382.8452"/>
    <n v="79340.456900000005"/>
    <n v="138845.79949999999"/>
    <n v="100767.391"/>
    <n v="176342.93419999999"/>
    <n v="131870.69260000001"/>
    <n v="230773.712"/>
    <n v="164375.88449999999"/>
    <n v="287657.79790000001"/>
    <n v="185146.98259999999"/>
    <n v="324007.21960000001"/>
    <n v="205643.64199999999"/>
    <n v="359876.37349999999"/>
  </r>
  <r>
    <s v="4"/>
    <s v="Region IV - Southeast"/>
    <x v="21"/>
    <s v="AL"/>
    <x v="131"/>
    <s v="4"/>
    <x v="3"/>
    <n v="63266.175000000003"/>
    <n v="101225.88159999999"/>
    <n v="88572.645099999994"/>
    <n v="141716.23430000001"/>
    <n v="113879.11500000001"/>
    <n v="182206.58689999999"/>
    <n v="151838.82019999999"/>
    <n v="242942.1158"/>
    <n v="189798.5252"/>
    <n v="303677.6447"/>
    <n v="215104.9952"/>
    <n v="344167.99739999999"/>
    <n v="240411.46520000001"/>
    <n v="384658.35"/>
  </r>
  <r>
    <s v="4"/>
    <s v="Region IV - Southeast"/>
    <x v="21"/>
    <s v="AL"/>
    <x v="132"/>
    <s v="1"/>
    <x v="0"/>
    <n v="75146.680300000007"/>
    <n v="131506.69039999999"/>
    <n v="98226.968500000003"/>
    <n v="171897.1948"/>
    <n v="119077.1575"/>
    <n v="208385.02559999999"/>
    <n v="145348.02350000001"/>
    <n v="254359.0411"/>
    <n v="170941.63939999999"/>
    <n v="299147.8689"/>
    <n v="186647.8363"/>
    <n v="326633.71350000001"/>
    <n v="200626.5649"/>
    <n v="351096.48849999998"/>
  </r>
  <r>
    <s v="4"/>
    <s v="Region IV - Southeast"/>
    <x v="21"/>
    <s v="AL"/>
    <x v="132"/>
    <s v="2"/>
    <x v="1"/>
    <n v="69137.676999999996"/>
    <n v="120990.9347"/>
    <n v="90420.915299999993"/>
    <n v="158236.6018"/>
    <n v="109809.35309999999"/>
    <n v="192166.36790000001"/>
    <n v="134543.11979999999"/>
    <n v="235450.4596"/>
    <n v="159499.7311"/>
    <n v="279124.5294"/>
    <n v="175518.09899999999"/>
    <n v="307156.67320000002"/>
    <n v="190482.00270000001"/>
    <n v="333343.50469999999"/>
  </r>
  <r>
    <s v="4"/>
    <s v="Region IV - Southeast"/>
    <x v="21"/>
    <s v="AL"/>
    <x v="132"/>
    <s v="3"/>
    <x v="2"/>
    <n v="60118.925000000003"/>
    <n v="105208.11870000001"/>
    <n v="83108.692800000004"/>
    <n v="145440.21230000001"/>
    <n v="105494.0021"/>
    <n v="184614.5037"/>
    <n v="137936.0949"/>
    <n v="241388.1661"/>
    <n v="171913.59169999999"/>
    <n v="300848.7855"/>
    <n v="193580.60440000001"/>
    <n v="338766.0576"/>
    <n v="214947.04120000001"/>
    <n v="376157.3222"/>
  </r>
  <r>
    <s v="4"/>
    <s v="Region IV - Southeast"/>
    <x v="21"/>
    <s v="AL"/>
    <x v="132"/>
    <s v="4"/>
    <x v="3"/>
    <n v="66931.4954"/>
    <n v="107090.3942"/>
    <n v="93704.093599999993"/>
    <n v="149926.55189999999"/>
    <n v="120476.6917"/>
    <n v="192762.70970000001"/>
    <n v="160635.58900000001"/>
    <n v="257016.94620000001"/>
    <n v="200794.48620000001"/>
    <n v="321271.1827"/>
    <n v="227567.08439999999"/>
    <n v="364107.34049999999"/>
    <n v="254339.6825"/>
    <n v="406943.49810000003"/>
  </r>
  <r>
    <s v="4"/>
    <s v="Region IV - Southeast"/>
    <x v="21"/>
    <s v="AL"/>
    <x v="133"/>
    <s v="1"/>
    <x v="0"/>
    <n v="75747.264599999995"/>
    <n v="132557.71299999999"/>
    <n v="98949.495599999995"/>
    <n v="173161.61739999999"/>
    <n v="119895.48729999999"/>
    <n v="209817.103"/>
    <n v="146242.38039999999"/>
    <n v="255924.16579999999"/>
    <n v="171957.304"/>
    <n v="300925.2819"/>
    <n v="187745.70250000001"/>
    <n v="328554.97930000001"/>
    <n v="201793.505"/>
    <n v="353138.63370000001"/>
  </r>
  <r>
    <s v="4"/>
    <s v="Region IV - Southeast"/>
    <x v="21"/>
    <s v="AL"/>
    <x v="133"/>
    <s v="2"/>
    <x v="1"/>
    <n v="69803.576400000005"/>
    <n v="122156.2588"/>
    <n v="91228.290800000002"/>
    <n v="159649.50889999999"/>
    <n v="110728.41989999999"/>
    <n v="193774.73480000001"/>
    <n v="135554.92129999999"/>
    <n v="237221.1122"/>
    <n v="160639.76420000001"/>
    <n v="281119.58720000001"/>
    <n v="176736.94039999999"/>
    <n v="309289.6458"/>
    <n v="191759.20970000001"/>
    <n v="335578.61690000002"/>
  </r>
  <r>
    <s v="4"/>
    <s v="Region IV - Southeast"/>
    <x v="21"/>
    <s v="AL"/>
    <x v="133"/>
    <s v="3"/>
    <x v="2"/>
    <n v="60822.174099999997"/>
    <n v="106438.80469999999"/>
    <n v="84104.739300000001"/>
    <n v="147183.29380000001"/>
    <n v="106789.4163"/>
    <n v="186881.4785"/>
    <n v="139692.90710000001"/>
    <n v="244462.58730000001"/>
    <n v="174115.11259999999"/>
    <n v="304701.44699999999"/>
    <n v="196089.30050000001"/>
    <n v="343156.2757"/>
    <n v="217766.17970000001"/>
    <n v="381090.81449999998"/>
  </r>
  <r>
    <s v="4"/>
    <s v="Region IV - Southeast"/>
    <x v="21"/>
    <s v="AL"/>
    <x v="133"/>
    <s v="4"/>
    <x v="3"/>
    <n v="67387.360700000005"/>
    <n v="107819.7787"/>
    <n v="94342.304900000003"/>
    <n v="150947.69010000001"/>
    <n v="121297.24920000001"/>
    <n v="194075.60159999999"/>
    <n v="161729.66560000001"/>
    <n v="258767.4688"/>
    <n v="202162.08189999999"/>
    <n v="323459.33590000001"/>
    <n v="229117.02619999999"/>
    <n v="366587.2475"/>
    <n v="256071.97039999999"/>
    <n v="409715.15889999998"/>
  </r>
  <r>
    <s v="4"/>
    <s v="Region IV - Southeast"/>
    <x v="21"/>
    <s v="AL"/>
    <x v="134"/>
    <s v="1"/>
    <x v="0"/>
    <n v="71565.667400000006"/>
    <n v="125239.9179"/>
    <n v="93451.851599999995"/>
    <n v="163540.74040000001"/>
    <n v="113201.67170000001"/>
    <n v="198102.92540000001"/>
    <n v="138018.73509999999"/>
    <n v="241532.78649999999"/>
    <n v="162267.24"/>
    <n v="283967.66989999998"/>
    <n v="177159.66880000001"/>
    <n v="310029.4204"/>
    <n v="190407.9724"/>
    <n v="333213.95179999998"/>
  </r>
  <r>
    <s v="4"/>
    <s v="Region IV - Southeast"/>
    <x v="21"/>
    <s v="AL"/>
    <x v="134"/>
    <s v="2"/>
    <x v="1"/>
    <n v="66013.870800000004"/>
    <n v="115524.2739"/>
    <n v="86239.737299999993"/>
    <n v="150919.54010000001"/>
    <n v="104639.02619999999"/>
    <n v="183118.29579999999"/>
    <n v="128035.94349999999"/>
    <n v="224062.90119999999"/>
    <n v="151695.91149999999"/>
    <n v="265467.84519999998"/>
    <n v="166876.75930000001"/>
    <n v="292034.32870000001"/>
    <n v="181035.27900000001"/>
    <n v="316811.73830000003"/>
  </r>
  <r>
    <s v="4"/>
    <s v="Region IV - Southeast"/>
    <x v="21"/>
    <s v="AL"/>
    <x v="134"/>
    <s v="3"/>
    <x v="2"/>
    <n v="57589.855000000003"/>
    <n v="100782.2463"/>
    <n v="79648.479699999996"/>
    <n v="139384.83960000001"/>
    <n v="101148.63740000001"/>
    <n v="177010.11550000001"/>
    <n v="132349.4278"/>
    <n v="231611.49859999999"/>
    <n v="164968.79790000001"/>
    <n v="288695.39610000001"/>
    <n v="185805.3118"/>
    <n v="325159.29560000001"/>
    <n v="206364.11989999999"/>
    <n v="361137.20980000001"/>
  </r>
  <r>
    <s v="4"/>
    <s v="Region IV - Southeast"/>
    <x v="21"/>
    <s v="AL"/>
    <x v="134"/>
    <s v="4"/>
    <x v="3"/>
    <n v="63622.783000000003"/>
    <n v="101796.45450000001"/>
    <n v="89071.896299999993"/>
    <n v="142515.03630000001"/>
    <n v="114521.0096"/>
    <n v="183233.61809999999"/>
    <n v="152694.67939999999"/>
    <n v="244311.49069999999"/>
    <n v="190868.3492"/>
    <n v="305389.36339999997"/>
    <n v="216317.46249999999"/>
    <n v="346107.94520000002"/>
    <n v="241766.57569999999"/>
    <n v="386826.527"/>
  </r>
  <r>
    <s v="4"/>
    <s v="Region IV - Southeast"/>
    <x v="21"/>
    <s v="AL"/>
    <x v="135"/>
    <s v="1"/>
    <x v="0"/>
    <n v="75146.680300000007"/>
    <n v="131506.69039999999"/>
    <n v="98226.968500000003"/>
    <n v="171897.1948"/>
    <n v="119077.1575"/>
    <n v="208385.02559999999"/>
    <n v="145348.02350000001"/>
    <n v="254359.0411"/>
    <n v="170941.63939999999"/>
    <n v="299147.8689"/>
    <n v="186647.8363"/>
    <n v="326633.71350000001"/>
    <n v="200626.5649"/>
    <n v="351096.48849999998"/>
  </r>
  <r>
    <s v="4"/>
    <s v="Region IV - Southeast"/>
    <x v="21"/>
    <s v="AL"/>
    <x v="135"/>
    <s v="2"/>
    <x v="1"/>
    <n v="69137.676999999996"/>
    <n v="120990.9347"/>
    <n v="90420.915299999993"/>
    <n v="158236.6018"/>
    <n v="109809.35309999999"/>
    <n v="192166.36790000001"/>
    <n v="134543.11979999999"/>
    <n v="235450.4596"/>
    <n v="159499.7311"/>
    <n v="279124.5294"/>
    <n v="175518.09899999999"/>
    <n v="307156.67320000002"/>
    <n v="190482.00270000001"/>
    <n v="333343.50469999999"/>
  </r>
  <r>
    <s v="4"/>
    <s v="Region IV - Southeast"/>
    <x v="21"/>
    <s v="AL"/>
    <x v="135"/>
    <s v="3"/>
    <x v="2"/>
    <n v="60118.925000000003"/>
    <n v="105208.11870000001"/>
    <n v="83108.692800000004"/>
    <n v="145440.21230000001"/>
    <n v="105494.0021"/>
    <n v="184614.5037"/>
    <n v="137936.0949"/>
    <n v="241388.1661"/>
    <n v="171913.59169999999"/>
    <n v="300848.7855"/>
    <n v="193580.60440000001"/>
    <n v="338766.0576"/>
    <n v="214947.04120000001"/>
    <n v="376157.3222"/>
  </r>
  <r>
    <s v="4"/>
    <s v="Region IV - Southeast"/>
    <x v="21"/>
    <s v="AL"/>
    <x v="135"/>
    <s v="4"/>
    <x v="3"/>
    <n v="66931.4954"/>
    <n v="107090.3942"/>
    <n v="93704.093599999993"/>
    <n v="149926.55189999999"/>
    <n v="120476.6917"/>
    <n v="192762.70970000001"/>
    <n v="160635.58900000001"/>
    <n v="257016.94620000001"/>
    <n v="200794.48620000001"/>
    <n v="321271.1827"/>
    <n v="227567.08439999999"/>
    <n v="364107.34049999999"/>
    <n v="254339.6825"/>
    <n v="406943.49810000003"/>
  </r>
  <r>
    <s v="4"/>
    <s v="Region IV - Southeast"/>
    <x v="21"/>
    <s v="AL"/>
    <x v="136"/>
    <s v="1"/>
    <x v="0"/>
    <n v="74774.126600000003"/>
    <n v="130854.7216"/>
    <n v="97720.394700000004"/>
    <n v="171010.69070000001"/>
    <n v="118445.0129"/>
    <n v="207278.7726"/>
    <n v="144543.65700000001"/>
    <n v="252951.39980000001"/>
    <n v="169984.29749999999"/>
    <n v="297472.52059999999"/>
    <n v="185599.04870000001"/>
    <n v="324798.33510000003"/>
    <n v="199495.10829999999"/>
    <n v="349116.43959999998"/>
  </r>
  <r>
    <s v="4"/>
    <s v="Region IV - Southeast"/>
    <x v="21"/>
    <s v="AL"/>
    <x v="136"/>
    <s v="2"/>
    <x v="1"/>
    <n v="68830.438500000004"/>
    <n v="120453.2674"/>
    <n v="89999.189799999993"/>
    <n v="157498.5822"/>
    <n v="109277.9454"/>
    <n v="191236.4045"/>
    <n v="133856.19779999999"/>
    <n v="234248.3461"/>
    <n v="158666.75769999999"/>
    <n v="277666.8259"/>
    <n v="174590.28659999999"/>
    <n v="305533.00150000001"/>
    <n v="189460.81299999999"/>
    <n v="331556.4228"/>
  </r>
  <r>
    <s v="4"/>
    <s v="Region IV - Southeast"/>
    <x v="21"/>
    <s v="AL"/>
    <x v="136"/>
    <s v="3"/>
    <x v="2"/>
    <n v="59890.697200000002"/>
    <n v="104808.72010000001"/>
    <n v="82800.671700000006"/>
    <n v="144901.17550000001"/>
    <n v="105112.7579"/>
    <n v="183947.32639999999"/>
    <n v="137457.36249999999"/>
    <n v="240550.38449999999"/>
    <n v="171320.6819"/>
    <n v="299811.19349999999"/>
    <n v="192922.27910000001"/>
    <n v="337613.98839999997"/>
    <n v="214226.56760000001"/>
    <n v="374896.49329999997"/>
  </r>
  <r>
    <s v="4"/>
    <s v="Region IV - Southeast"/>
    <x v="21"/>
    <s v="AL"/>
    <x v="136"/>
    <s v="4"/>
    <x v="3"/>
    <n v="66574.889500000005"/>
    <n v="106519.8248"/>
    <n v="93204.845199999996"/>
    <n v="149127.75459999999"/>
    <n v="119834.80100000001"/>
    <n v="191735.68460000001"/>
    <n v="159779.73480000001"/>
    <n v="255647.57939999999"/>
    <n v="199724.6684"/>
    <n v="319559.4743"/>
    <n v="226354.62419999999"/>
    <n v="362167.40429999999"/>
    <n v="252984.58"/>
    <n v="404775.33409999998"/>
  </r>
  <r>
    <s v="4"/>
    <s v="Region IV - Southeast"/>
    <x v="21"/>
    <s v="AL"/>
    <x v="137"/>
    <s v="1"/>
    <x v="0"/>
    <n v="73169.895900000003"/>
    <n v="128047.3178"/>
    <n v="95586.121700000003"/>
    <n v="167275.71290000001"/>
    <n v="115823.3404"/>
    <n v="202690.84580000001"/>
    <n v="141281.1937"/>
    <n v="247242.08900000001"/>
    <n v="166125.76579999999"/>
    <n v="290720.09029999998"/>
    <n v="181379.35560000001"/>
    <n v="317413.87239999999"/>
    <n v="194951.53700000001"/>
    <n v="341165.18979999999"/>
  </r>
  <r>
    <s v="4"/>
    <s v="Region IV - Southeast"/>
    <x v="21"/>
    <s v="AL"/>
    <x v="137"/>
    <s v="2"/>
    <x v="1"/>
    <n v="67422.153699999995"/>
    <n v="117988.7691"/>
    <n v="88119.462199999994"/>
    <n v="154209.05900000001"/>
    <n v="106958.48420000001"/>
    <n v="187177.34729999999"/>
    <n v="130946.0686"/>
    <n v="229155.6202"/>
    <n v="155181.3321"/>
    <n v="271567.33120000002"/>
    <n v="170733.52009999999"/>
    <n v="298783.66029999999"/>
    <n v="185248.04300000001"/>
    <n v="324184.07520000002"/>
  </r>
  <r>
    <s v="4"/>
    <s v="Region IV - Southeast"/>
    <x v="21"/>
    <s v="AL"/>
    <x v="137"/>
    <s v="3"/>
    <x v="2"/>
    <n v="58740.275500000003"/>
    <n v="102795.482"/>
    <n v="81224.574800000002"/>
    <n v="142143.00589999999"/>
    <n v="103130.69650000001"/>
    <n v="180478.71900000001"/>
    <n v="134903.39369999999"/>
    <n v="236080.93900000001"/>
    <n v="168144.73809999999"/>
    <n v="294253.2917"/>
    <n v="189363.7935"/>
    <n v="331386.6385"/>
    <n v="210295.34160000001"/>
    <n v="368016.84779999999"/>
  </r>
  <r>
    <s v="4"/>
    <s v="Region IV - Southeast"/>
    <x v="21"/>
    <s v="AL"/>
    <x v="137"/>
    <s v="4"/>
    <x v="3"/>
    <n v="65098.835200000001"/>
    <n v="104158.13800000001"/>
    <n v="91138.369300000006"/>
    <n v="145821.39309999999"/>
    <n v="117177.9034"/>
    <n v="187484.6483"/>
    <n v="156237.20449999999"/>
    <n v="249979.53090000001"/>
    <n v="195296.50570000001"/>
    <n v="312474.41369999998"/>
    <n v="221336.03969999999"/>
    <n v="354137.66889999999"/>
    <n v="247375.57380000001"/>
    <n v="395800.924"/>
  </r>
  <r>
    <s v="4"/>
    <s v="Region IV - Southeast"/>
    <x v="21"/>
    <s v="AL"/>
    <x v="138"/>
    <s v="1"/>
    <x v="0"/>
    <n v="71048.585600000006"/>
    <n v="124335.0249"/>
    <n v="92654.650800000003"/>
    <n v="162145.63889999999"/>
    <n v="112123.5598"/>
    <n v="196216.22949999999"/>
    <n v="136499.9829"/>
    <n v="238874.97"/>
    <n v="160410.86739999999"/>
    <n v="280719.01799999998"/>
    <n v="175111.1594"/>
    <n v="306444.52879999997"/>
    <n v="188180.52929999999"/>
    <n v="329315.92629999999"/>
  </r>
  <r>
    <s v="4"/>
    <s v="Region IV - Southeast"/>
    <x v="21"/>
    <s v="AL"/>
    <x v="138"/>
    <s v="2"/>
    <x v="1"/>
    <n v="65758.050199999998"/>
    <n v="115076.58779999999"/>
    <n v="85781.930200000003"/>
    <n v="150118.37779999999"/>
    <n v="103963.8625"/>
    <n v="181936.75940000001"/>
    <n v="126986.9699"/>
    <n v="222227.19750000001"/>
    <n v="150337.01360000001"/>
    <n v="263089.77370000002"/>
    <n v="165312.15169999999"/>
    <n v="289296.26530000003"/>
    <n v="179248.90410000001"/>
    <n v="313685.5821"/>
  </r>
  <r>
    <s v="4"/>
    <s v="Region IV - Southeast"/>
    <x v="21"/>
    <s v="AL"/>
    <x v="138"/>
    <s v="3"/>
    <x v="2"/>
    <n v="57608.416599999997"/>
    <n v="100814.72900000001"/>
    <n v="79720.457399999999"/>
    <n v="139510.80040000001"/>
    <n v="101300.31200000001"/>
    <n v="177275.5459"/>
    <n v="132670.03330000001"/>
    <n v="232172.5583"/>
    <n v="165391.57759999999"/>
    <n v="289435.26089999999"/>
    <n v="186339.01879999999"/>
    <n v="326093.283"/>
    <n v="207021.82260000001"/>
    <n v="362288.18969999999"/>
  </r>
  <r>
    <s v="4"/>
    <s v="Region IV - Southeast"/>
    <x v="21"/>
    <s v="AL"/>
    <x v="138"/>
    <s v="4"/>
    <x v="3"/>
    <n v="63008.826000000001"/>
    <n v="100814.1231"/>
    <n v="88212.356499999994"/>
    <n v="141139.77239999999"/>
    <n v="113415.88679999999"/>
    <n v="181465.42170000001"/>
    <n v="151221.18239999999"/>
    <n v="241953.89550000001"/>
    <n v="189026.47810000001"/>
    <n v="302442.36940000003"/>
    <n v="214230.0085"/>
    <n v="342768.01870000002"/>
    <n v="239433.53890000001"/>
    <n v="383093.66800000001"/>
  </r>
  <r>
    <s v="4"/>
    <s v="Region IV - Southeast"/>
    <x v="21"/>
    <s v="AL"/>
    <x v="139"/>
    <s v="1"/>
    <x v="0"/>
    <n v="73025.372900000002"/>
    <n v="127794.4025"/>
    <n v="95295.501300000004"/>
    <n v="166767.12719999999"/>
    <n v="115377.3812"/>
    <n v="201910.41699999999"/>
    <n v="140566.81770000001"/>
    <n v="245991.93109999999"/>
    <n v="165226.74679999999"/>
    <n v="289146.80680000002"/>
    <n v="180379.6464"/>
    <n v="315664.3812"/>
    <n v="193855.56400000001"/>
    <n v="339247.23690000002"/>
  </r>
  <r>
    <s v="4"/>
    <s v="Region IV - Southeast"/>
    <x v="21"/>
    <s v="AL"/>
    <x v="139"/>
    <s v="2"/>
    <x v="1"/>
    <n v="67473.576400000005"/>
    <n v="118078.7585"/>
    <n v="88083.386899999998"/>
    <n v="154145.927"/>
    <n v="106814.7357"/>
    <n v="186925.78750000001"/>
    <n v="130584.02619999999"/>
    <n v="228522.04579999999"/>
    <n v="154655.41829999999"/>
    <n v="270646.98210000002"/>
    <n v="170096.73680000001"/>
    <n v="297669.28940000001"/>
    <n v="184482.87059999999"/>
    <n v="322845.02350000001"/>
  </r>
  <r>
    <s v="4"/>
    <s v="Region IV - Southeast"/>
    <x v="21"/>
    <s v="AL"/>
    <x v="139"/>
    <s v="3"/>
    <x v="2"/>
    <n v="58987.069000000003"/>
    <n v="103227.37059999999"/>
    <n v="81604.579199999993"/>
    <n v="142808.01370000001"/>
    <n v="103663.6225"/>
    <n v="181411.33929999999"/>
    <n v="135702.74110000001"/>
    <n v="237479.79699999999"/>
    <n v="169160.43960000001"/>
    <n v="296030.76919999998"/>
    <n v="190555.83919999999"/>
    <n v="333472.71840000001"/>
    <n v="211673.53279999999"/>
    <n v="370428.68239999999"/>
  </r>
  <r>
    <s v="4"/>
    <s v="Region IV - Southeast"/>
    <x v="21"/>
    <s v="AL"/>
    <x v="139"/>
    <s v="4"/>
    <x v="3"/>
    <n v="64841.488599999997"/>
    <n v="103746.38340000001"/>
    <n v="90778.084099999993"/>
    <n v="145244.93669999999"/>
    <n v="116714.6796"/>
    <n v="186743.4901"/>
    <n v="155619.57269999999"/>
    <n v="248991.32010000001"/>
    <n v="194524.46590000001"/>
    <n v="311239.15000000002"/>
    <n v="220461.06140000001"/>
    <n v="352737.7034"/>
    <n v="246397.6568"/>
    <n v="394236.25679999997"/>
  </r>
  <r>
    <s v="4"/>
    <s v="Region IV - Southeast"/>
    <x v="22"/>
    <s v="FL"/>
    <x v="140"/>
    <s v="1"/>
    <x v="0"/>
    <n v="78184.427599999995"/>
    <n v="136822.74840000001"/>
    <n v="102357.49619999999"/>
    <n v="179125.6182"/>
    <n v="124231.5707"/>
    <n v="217405.24890000001"/>
    <n v="151906.70860000001"/>
    <n v="265836.7401"/>
    <n v="178747.66329999999"/>
    <n v="312808.41080000001"/>
    <n v="195199.49600000001"/>
    <n v="341599.11780000001"/>
    <n v="209852.29430000001"/>
    <n v="367241.51490000001"/>
  </r>
  <r>
    <s v="4"/>
    <s v="Region IV - Southeast"/>
    <x v="22"/>
    <s v="FL"/>
    <x v="140"/>
    <s v="2"/>
    <x v="1"/>
    <n v="71642.854000000007"/>
    <n v="125374.9945"/>
    <n v="93859.602299999999"/>
    <n v="164254.30410000001"/>
    <n v="114142.3725"/>
    <n v="199749.1519"/>
    <n v="140144.17980000001"/>
    <n v="245252.31469999999"/>
    <n v="166291.67310000001"/>
    <n v="291010.42790000001"/>
    <n v="183083.34400000001"/>
    <n v="320395.85200000001"/>
    <n v="198808.6323"/>
    <n v="347915.10649999999"/>
  </r>
  <r>
    <s v="4"/>
    <s v="Region IV - Southeast"/>
    <x v="22"/>
    <s v="FL"/>
    <x v="140"/>
    <s v="3"/>
    <x v="2"/>
    <n v="61979.8606"/>
    <n v="108464.7561"/>
    <n v="85620.251000000004"/>
    <n v="149835.43919999999"/>
    <n v="108602.6105"/>
    <n v="190054.56830000001"/>
    <n v="141839.60769999999"/>
    <n v="248219.31359999999"/>
    <n v="176748.08989999999"/>
    <n v="309309.15730000002"/>
    <n v="198948.49100000001"/>
    <n v="348159.85920000001"/>
    <n v="220821.67670000001"/>
    <n v="386437.93420000002"/>
  </r>
  <r>
    <s v="4"/>
    <s v="Region IV - Southeast"/>
    <x v="22"/>
    <s v="FL"/>
    <x v="140"/>
    <s v="4"/>
    <x v="3"/>
    <n v="69839.207299999995"/>
    <n v="111742.7334"/>
    <n v="97774.890199999994"/>
    <n v="156439.82680000001"/>
    <n v="125710.5732"/>
    <n v="201136.92009999999"/>
    <n v="167614.09760000001"/>
    <n v="268182.5601"/>
    <n v="209517.622"/>
    <n v="335228.20010000002"/>
    <n v="237453.30489999999"/>
    <n v="379925.29359999998"/>
    <n v="265388.98790000001"/>
    <n v="424622.38699999999"/>
  </r>
  <r>
    <s v="4"/>
    <s v="Region IV - Southeast"/>
    <x v="22"/>
    <s v="FL"/>
    <x v="141"/>
    <s v="1"/>
    <x v="0"/>
    <n v="77040.580700000006"/>
    <n v="134821.01629999999"/>
    <n v="100990.38340000001"/>
    <n v="176733.17110000001"/>
    <n v="122692.1727"/>
    <n v="214711.30220000001"/>
    <n v="150241.75339999999"/>
    <n v="262923.06849999999"/>
    <n v="176863.6292"/>
    <n v="309511.35100000002"/>
    <n v="193165.12839999999"/>
    <n v="338038.97450000001"/>
    <n v="207692.49789999999"/>
    <n v="363461.8714"/>
  </r>
  <r>
    <s v="4"/>
    <s v="Region IV - Southeast"/>
    <x v="22"/>
    <s v="FL"/>
    <x v="141"/>
    <s v="2"/>
    <x v="1"/>
    <n v="70358.328200000004"/>
    <n v="123127.0744"/>
    <n v="92309.739400000006"/>
    <n v="161542.04399999999"/>
    <n v="112386.00260000001"/>
    <n v="196675.50459999999"/>
    <n v="138226.26740000001"/>
    <n v="241895.96780000001"/>
    <n v="164139.76850000001"/>
    <n v="287244.59470000002"/>
    <n v="180788.4143"/>
    <n v="316379.72489999997"/>
    <n v="196411.33809999999"/>
    <n v="343719.84179999999"/>
  </r>
  <r>
    <s v="4"/>
    <s v="Region IV - Southeast"/>
    <x v="22"/>
    <s v="FL"/>
    <x v="141"/>
    <s v="3"/>
    <x v="2"/>
    <n v="60608.480000000003"/>
    <n v="106064.84"/>
    <n v="83675.553499999995"/>
    <n v="146432.21859999999"/>
    <n v="106070.44500000001"/>
    <n v="185623.2787"/>
    <n v="138399.64799999999"/>
    <n v="242199.38389999999"/>
    <n v="172436.28159999999"/>
    <n v="301763.49280000001"/>
    <n v="194032.39840000001"/>
    <n v="339556.6972"/>
    <n v="215294.2629"/>
    <n v="376764.96010000003"/>
  </r>
  <r>
    <s v="4"/>
    <s v="Region IV - Southeast"/>
    <x v="22"/>
    <s v="FL"/>
    <x v="141"/>
    <s v="4"/>
    <x v="3"/>
    <n v="68982.344100000002"/>
    <n v="110371.75229999999"/>
    <n v="96575.281700000007"/>
    <n v="154520.45310000001"/>
    <n v="124168.2194"/>
    <n v="198669.15410000001"/>
    <n v="165557.62590000001"/>
    <n v="264892.20539999998"/>
    <n v="206947.03229999999"/>
    <n v="331115.25670000003"/>
    <n v="234539.97"/>
    <n v="375263.95760000002"/>
    <n v="262132.90770000001"/>
    <n v="419412.65850000002"/>
  </r>
  <r>
    <s v="4"/>
    <s v="Region IV - Southeast"/>
    <x v="22"/>
    <s v="FL"/>
    <x v="142"/>
    <s v="1"/>
    <x v="0"/>
    <n v="76724.725000000006"/>
    <n v="134268.26879999999"/>
    <n v="100513.8502"/>
    <n v="175899.2378"/>
    <n v="122055.8656"/>
    <n v="213597.76490000001"/>
    <n v="149358.63099999999"/>
    <n v="261377.60430000001"/>
    <n v="175788.1624"/>
    <n v="307629.28419999999"/>
    <n v="191979.52480000001"/>
    <n v="335964.16830000002"/>
    <n v="206404.7095"/>
    <n v="361208.24170000001"/>
  </r>
  <r>
    <s v="4"/>
    <s v="Region IV - Southeast"/>
    <x v="22"/>
    <s v="FL"/>
    <x v="142"/>
    <s v="2"/>
    <x v="1"/>
    <n v="70183.151400000002"/>
    <n v="122820.51489999999"/>
    <n v="92015.956300000005"/>
    <n v="161027.92360000001"/>
    <n v="111966.66740000001"/>
    <n v="195941.6678"/>
    <n v="137596.1023"/>
    <n v="240793.179"/>
    <n v="163332.1722"/>
    <n v="285831.30129999999"/>
    <n v="179863.37280000001"/>
    <n v="314760.90240000002"/>
    <n v="195361.04759999999"/>
    <n v="341881.8333"/>
  </r>
  <r>
    <s v="4"/>
    <s v="Region IV - Southeast"/>
    <x v="22"/>
    <s v="FL"/>
    <x v="142"/>
    <s v="3"/>
    <x v="2"/>
    <n v="60582.6495"/>
    <n v="106019.6366"/>
    <n v="83664.155400000003"/>
    <n v="146412.27189999999"/>
    <n v="106087.63039999999"/>
    <n v="185653.35320000001"/>
    <n v="138486.30100000001"/>
    <n v="242351.02679999999"/>
    <n v="172556.4565"/>
    <n v="301973.79879999999"/>
    <n v="194197.9731"/>
    <n v="339846.45289999997"/>
    <n v="215512.27429999999"/>
    <n v="377146.48009999999"/>
  </r>
  <r>
    <s v="4"/>
    <s v="Region IV - Southeast"/>
    <x v="22"/>
    <s v="FL"/>
    <x v="142"/>
    <s v="4"/>
    <x v="3"/>
    <n v="68620.504199999996"/>
    <n v="109792.80839999999"/>
    <n v="96068.705900000001"/>
    <n v="153709.93169999999"/>
    <n v="123516.90760000001"/>
    <n v="197627.0551"/>
    <n v="164689.2101"/>
    <n v="263502.7401"/>
    <n v="205861.51259999999"/>
    <n v="329378.42509999999"/>
    <n v="233309.71429999999"/>
    <n v="373295.54849999998"/>
    <n v="260757.916"/>
    <n v="417212.67180000001"/>
  </r>
  <r>
    <s v="4"/>
    <s v="Region IV - Southeast"/>
    <x v="22"/>
    <s v="FL"/>
    <x v="143"/>
    <s v="1"/>
    <x v="0"/>
    <n v="78013.715800000005"/>
    <n v="136524.00270000001"/>
    <n v="102219.4808"/>
    <n v="178884.0914"/>
    <n v="124142.6428"/>
    <n v="217249.6249"/>
    <n v="151940.4718"/>
    <n v="265895.82569999999"/>
    <n v="178836.6298"/>
    <n v="312964.10200000001"/>
    <n v="195311.7758"/>
    <n v="341795.60759999999"/>
    <n v="209990.88769999999"/>
    <n v="367484.05359999998"/>
  </r>
  <r>
    <s v="4"/>
    <s v="Region IV - Southeast"/>
    <x v="22"/>
    <s v="FL"/>
    <x v="143"/>
    <s v="2"/>
    <x v="1"/>
    <n v="71331.463300000003"/>
    <n v="124830.06080000001"/>
    <n v="93538.836800000005"/>
    <n v="163692.96429999999"/>
    <n v="113836.4728"/>
    <n v="199213.8273"/>
    <n v="139924.98569999999"/>
    <n v="244868.72500000001"/>
    <n v="166112.7691"/>
    <n v="290697.34580000001"/>
    <n v="182935.06169999999"/>
    <n v="320136.3579"/>
    <n v="198709.7279"/>
    <n v="347742.02389999997"/>
  </r>
  <r>
    <s v="4"/>
    <s v="Region IV - Southeast"/>
    <x v="22"/>
    <s v="FL"/>
    <x v="143"/>
    <s v="3"/>
    <x v="2"/>
    <n v="61539.954100000003"/>
    <n v="107694.91959999999"/>
    <n v="84979.617199999993"/>
    <n v="148714.33009999999"/>
    <n v="107747.0984"/>
    <n v="188557.4221"/>
    <n v="140635.18580000001"/>
    <n v="246111.57509999999"/>
    <n v="175230.70389999999"/>
    <n v="306653.73180000001"/>
    <n v="197199.41029999999"/>
    <n v="345098.9681"/>
    <n v="218833.86439999999"/>
    <n v="382959.26280000003"/>
  </r>
  <r>
    <s v="4"/>
    <s v="Region IV - Southeast"/>
    <x v="22"/>
    <s v="FL"/>
    <x v="143"/>
    <s v="4"/>
    <x v="3"/>
    <n v="69794.812900000004"/>
    <n v="111671.7023"/>
    <n v="97712.737999999998"/>
    <n v="156340.38320000001"/>
    <n v="125630.66310000001"/>
    <n v="201009.06409999999"/>
    <n v="167507.5509"/>
    <n v="268012.08539999998"/>
    <n v="209384.43859999999"/>
    <n v="335015.1067"/>
    <n v="237302.36369999999"/>
    <n v="379683.78769999999"/>
    <n v="265220.28889999999"/>
    <n v="424352.46850000002"/>
  </r>
  <r>
    <s v="4"/>
    <s v="Region IV - Southeast"/>
    <x v="22"/>
    <s v="FL"/>
    <x v="144"/>
    <s v="1"/>
    <x v="0"/>
    <n v="77843.006399999998"/>
    <n v="136225.26130000001"/>
    <n v="102081.4687"/>
    <n v="178642.57019999999"/>
    <n v="124053.71890000001"/>
    <n v="217094.00810000001"/>
    <n v="151974.2401"/>
    <n v="265954.9203"/>
    <n v="178925.6024"/>
    <n v="313119.80410000001"/>
    <n v="195424.06229999999"/>
    <n v="341992.1091"/>
    <n v="210129.48860000001"/>
    <n v="367726.60499999998"/>
  </r>
  <r>
    <s v="4"/>
    <s v="Region IV - Southeast"/>
    <x v="22"/>
    <s v="FL"/>
    <x v="144"/>
    <s v="2"/>
    <x v="1"/>
    <n v="71020.074600000007"/>
    <n v="124285.1305"/>
    <n v="93218.073900000003"/>
    <n v="163131.6293"/>
    <n v="113530.57640000001"/>
    <n v="198678.50870000001"/>
    <n v="139705.7959"/>
    <n v="244485.14300000001"/>
    <n v="165933.87040000001"/>
    <n v="290384.27309999999"/>
    <n v="182786.78529999999"/>
    <n v="319876.87430000002"/>
    <n v="198610.83009999999"/>
    <n v="347568.95270000002"/>
  </r>
  <r>
    <s v="4"/>
    <s v="Region IV - Southeast"/>
    <x v="22"/>
    <s v="FL"/>
    <x v="144"/>
    <s v="3"/>
    <x v="2"/>
    <n v="61100.048999999999"/>
    <n v="106925.0857"/>
    <n v="84338.985499999995"/>
    <n v="147593.22459999999"/>
    <n v="106891.58869999999"/>
    <n v="187060.28020000001"/>
    <n v="139430.76689999999"/>
    <n v="244003.84210000001"/>
    <n v="173713.32180000001"/>
    <n v="303998.31300000002"/>
    <n v="195450.3339"/>
    <n v="342038.08429999999"/>
    <n v="216846.0569"/>
    <n v="379480.59950000001"/>
  </r>
  <r>
    <s v="4"/>
    <s v="Region IV - Southeast"/>
    <x v="22"/>
    <s v="FL"/>
    <x v="144"/>
    <s v="4"/>
    <x v="3"/>
    <n v="69750.420700000002"/>
    <n v="111600.67479999999"/>
    <n v="97650.589000000007"/>
    <n v="156240.94459999999"/>
    <n v="125550.75719999999"/>
    <n v="200881.21460000001"/>
    <n v="167401.0097"/>
    <n v="267841.61940000003"/>
    <n v="209251.26199999999"/>
    <n v="334802.02429999999"/>
    <n v="237151.43040000001"/>
    <n v="379442.2942"/>
    <n v="265051.59860000003"/>
    <n v="424082.56410000002"/>
  </r>
  <r>
    <s v="4"/>
    <s v="Region IV - Southeast"/>
    <x v="22"/>
    <s v="FL"/>
    <x v="145"/>
    <s v="1"/>
    <x v="0"/>
    <n v="78329.573999999993"/>
    <n v="137076.75450000001"/>
    <n v="102696.0174"/>
    <n v="179718.03039999999"/>
    <n v="124778.95389999999"/>
    <n v="218363.16940000001"/>
    <n v="152823.59940000001"/>
    <n v="267441.29889999999"/>
    <n v="179912.10269999999"/>
    <n v="314846.17969999998"/>
    <n v="196497.3861"/>
    <n v="343870.42560000002"/>
    <n v="211278.68350000001"/>
    <n v="369737.6961"/>
  </r>
  <r>
    <s v="4"/>
    <s v="Region IV - Southeast"/>
    <x v="22"/>
    <s v="FL"/>
    <x v="145"/>
    <s v="2"/>
    <x v="1"/>
    <n v="71506.642099999997"/>
    <n v="125136.6237"/>
    <n v="93832.622600000002"/>
    <n v="164207.0894"/>
    <n v="114255.81140000001"/>
    <n v="199947.67"/>
    <n v="140555.15520000001"/>
    <n v="245971.5215"/>
    <n v="166920.3707"/>
    <n v="292110.64860000001"/>
    <n v="183860.109"/>
    <n v="321755.19089999999"/>
    <n v="199760.02499999999"/>
    <n v="349580.04379999998"/>
  </r>
  <r>
    <s v="4"/>
    <s v="Region IV - Southeast"/>
    <x v="22"/>
    <s v="FL"/>
    <x v="145"/>
    <s v="3"/>
    <x v="2"/>
    <n v="61565.786099999998"/>
    <n v="107740.12549999999"/>
    <n v="84991.017300000007"/>
    <n v="148734.28030000001"/>
    <n v="107729.91529999999"/>
    <n v="188527.35190000001"/>
    <n v="140548.53580000001"/>
    <n v="245959.93770000001"/>
    <n v="175110.53289999999"/>
    <n v="306443.4326"/>
    <n v="197033.83979999999"/>
    <n v="344809.21970000002"/>
    <n v="218615.85759999999"/>
    <n v="382577.75089999998"/>
  </r>
  <r>
    <s v="4"/>
    <s v="Region IV - Southeast"/>
    <x v="22"/>
    <s v="FL"/>
    <x v="145"/>
    <s v="4"/>
    <x v="3"/>
    <n v="70156.655100000004"/>
    <n v="112250.6498"/>
    <n v="98219.3171"/>
    <n v="157150.90969999999"/>
    <n v="126281.9791"/>
    <n v="202051.16959999999"/>
    <n v="168375.97219999999"/>
    <n v="269401.55949999997"/>
    <n v="210469.96520000001"/>
    <n v="336751.94929999998"/>
    <n v="238532.62719999999"/>
    <n v="381652.20929999999"/>
    <n v="266595.2892"/>
    <n v="426552.46919999999"/>
  </r>
  <r>
    <s v="4"/>
    <s v="Region IV - Southeast"/>
    <x v="22"/>
    <s v="FL"/>
    <x v="146"/>
    <s v="1"/>
    <x v="0"/>
    <n v="80105.132199999993"/>
    <n v="140183.98139999999"/>
    <n v="105016.1966"/>
    <n v="183778.34409999999"/>
    <n v="127590.96610000001"/>
    <n v="223284.19080000001"/>
    <n v="156254.79930000001"/>
    <n v="273445.89880000002"/>
    <n v="183947.07029999999"/>
    <n v="321907.37310000003"/>
    <n v="200902.9608"/>
    <n v="351580.1814"/>
    <n v="216014.05660000001"/>
    <n v="378024.59899999999"/>
  </r>
  <r>
    <s v="4"/>
    <s v="Region IV - Southeast"/>
    <x v="22"/>
    <s v="FL"/>
    <x v="146"/>
    <s v="2"/>
    <x v="1"/>
    <n v="73141.521599999993"/>
    <n v="127997.66280000001"/>
    <n v="95970.051600000006"/>
    <n v="167947.59030000001"/>
    <n v="116850.85189999999"/>
    <n v="204488.99069999999"/>
    <n v="143733.39780000001"/>
    <n v="251533.4461"/>
    <n v="170687.46780000001"/>
    <n v="298703.0687"/>
    <n v="188005.12160000001"/>
    <n v="329008.96289999998"/>
    <n v="204257.90030000001"/>
    <n v="357451.32549999998"/>
  </r>
  <r>
    <s v="4"/>
    <s v="Region IV - Southeast"/>
    <x v="22"/>
    <s v="FL"/>
    <x v="146"/>
    <s v="3"/>
    <x v="2"/>
    <n v="62988.827700000002"/>
    <n v="110230.44839999999"/>
    <n v="86958.510999999999"/>
    <n v="152177.39430000001"/>
    <n v="110227.71"/>
    <n v="192898.49239999999"/>
    <n v="143815.18950000001"/>
    <n v="251676.5815"/>
    <n v="179181.99160000001"/>
    <n v="313568.48509999999"/>
    <n v="201618.7831"/>
    <n v="352832.87030000001"/>
    <n v="223707.24849999999"/>
    <n v="391487.685"/>
  </r>
  <r>
    <s v="4"/>
    <s v="Region IV - Southeast"/>
    <x v="22"/>
    <s v="FL"/>
    <x v="146"/>
    <s v="4"/>
    <x v="3"/>
    <n v="71737.198099999994"/>
    <n v="114779.5187"/>
    <n v="100432.07739999999"/>
    <n v="160691.32620000001"/>
    <n v="129126.9566"/>
    <n v="206603.13370000001"/>
    <n v="172169.27540000001"/>
    <n v="275470.84480000002"/>
    <n v="215211.59419999999"/>
    <n v="344338.55599999998"/>
    <n v="243906.47349999999"/>
    <n v="390250.36349999998"/>
    <n v="272601.35279999999"/>
    <n v="436162.17090000003"/>
  </r>
  <r>
    <s v="4"/>
    <s v="Region IV - Southeast"/>
    <x v="22"/>
    <s v="FL"/>
    <x v="147"/>
    <s v="1"/>
    <x v="0"/>
    <n v="70365.119300000006"/>
    <n v="123138.95879999999"/>
    <n v="92054.694399999993"/>
    <n v="161095.71530000001"/>
    <n v="111666.43120000001"/>
    <n v="195416.25469999999"/>
    <n v="136432.53020000001"/>
    <n v="238756.92790000001"/>
    <n v="160501.3241"/>
    <n v="280877.31719999999"/>
    <n v="175262.10990000001"/>
    <n v="306708.6924"/>
    <n v="188404.50030000001"/>
    <n v="329707.87550000002"/>
  </r>
  <r>
    <s v="4"/>
    <s v="Region IV - Southeast"/>
    <x v="22"/>
    <s v="FL"/>
    <x v="147"/>
    <s v="2"/>
    <x v="1"/>
    <n v="64597.280299999999"/>
    <n v="113045.2405"/>
    <n v="84561.927899999995"/>
    <n v="147983.37400000001"/>
    <n v="102770.57919999999"/>
    <n v="179848.51360000001"/>
    <n v="126061.26850000001"/>
    <n v="220607.21979999999"/>
    <n v="149518.62330000001"/>
    <n v="261657.5906"/>
    <n v="164579.0514"/>
    <n v="288013.33990000002"/>
    <n v="178667.07810000001"/>
    <n v="312667.38660000003"/>
  </r>
  <r>
    <s v="4"/>
    <s v="Region IV - Southeast"/>
    <x v="22"/>
    <s v="FL"/>
    <x v="147"/>
    <s v="3"/>
    <x v="2"/>
    <n v="56016.074099999998"/>
    <n v="98028.129700000005"/>
    <n v="77407.155199999994"/>
    <n v="135462.52160000001"/>
    <n v="98218.036999999997"/>
    <n v="171881.56479999999"/>
    <n v="128344.07550000001"/>
    <n v="224602.13209999999"/>
    <n v="159943.89619999999"/>
    <n v="279901.81839999999"/>
    <n v="180065.30929999999"/>
    <n v="315114.29139999999"/>
    <n v="199898.21"/>
    <n v="349821.86749999999"/>
  </r>
  <r>
    <s v="4"/>
    <s v="Region IV - Southeast"/>
    <x v="22"/>
    <s v="FL"/>
    <x v="147"/>
    <s v="4"/>
    <x v="3"/>
    <n v="62771.151100000003"/>
    <n v="100433.8434"/>
    <n v="87879.611600000004"/>
    <n v="140607.38070000001"/>
    <n v="112988.0721"/>
    <n v="180780.91810000001"/>
    <n v="150650.7628"/>
    <n v="241041.22399999999"/>
    <n v="188313.4535"/>
    <n v="301301.53009999997"/>
    <n v="213421.91390000001"/>
    <n v="341475.0674"/>
    <n v="238530.37450000001"/>
    <n v="381648.60470000003"/>
  </r>
  <r>
    <s v="4"/>
    <s v="Region IV - Southeast"/>
    <x v="22"/>
    <s v="FL"/>
    <x v="148"/>
    <s v="1"/>
    <x v="0"/>
    <n v="75461.3027"/>
    <n v="132057.27970000001"/>
    <n v="98607.717300000004"/>
    <n v="172563.50529999999"/>
    <n v="119510.6376"/>
    <n v="209143.6159"/>
    <n v="145826.14129999999"/>
    <n v="255195.74729999999"/>
    <n v="171486.29500000001"/>
    <n v="300101.01630000002"/>
    <n v="187237.11009999999"/>
    <n v="327664.94270000001"/>
    <n v="201253.55549999999"/>
    <n v="352193.72200000001"/>
  </r>
  <r>
    <s v="4"/>
    <s v="Region IV - Southeast"/>
    <x v="22"/>
    <s v="FL"/>
    <x v="148"/>
    <s v="2"/>
    <x v="1"/>
    <n v="69482.445000000007"/>
    <n v="121594.27860000001"/>
    <n v="90840.824900000007"/>
    <n v="158971.4437"/>
    <n v="110289.32709999999"/>
    <n v="193006.32260000001"/>
    <n v="135075.44279999999"/>
    <n v="236382.02499999999"/>
    <n v="160101.78769999999"/>
    <n v="280178.12839999999"/>
    <n v="176163.20759999999"/>
    <n v="308285.61330000003"/>
    <n v="191159.88570000001"/>
    <n v="334529.8"/>
  </r>
  <r>
    <s v="4"/>
    <s v="Region IV - Southeast"/>
    <x v="22"/>
    <s v="FL"/>
    <x v="148"/>
    <s v="3"/>
    <x v="2"/>
    <n v="60479.328800000003"/>
    <n v="105838.82550000001"/>
    <n v="83618.564799999993"/>
    <n v="146332.48850000001"/>
    <n v="106156.37480000001"/>
    <n v="185773.65590000001"/>
    <n v="138832.91699999999"/>
    <n v="242957.60459999999"/>
    <n v="173037.16029999999"/>
    <n v="302815.03049999999"/>
    <n v="194860.27710000001"/>
    <n v="341005.48489999998"/>
    <n v="216384.326"/>
    <n v="378672.57040000003"/>
  </r>
  <r>
    <s v="4"/>
    <s v="Region IV - Southeast"/>
    <x v="22"/>
    <s v="FL"/>
    <x v="148"/>
    <s v="4"/>
    <x v="3"/>
    <n v="67173.144700000004"/>
    <n v="107477.03320000001"/>
    <n v="94042.402499999997"/>
    <n v="150467.84640000001"/>
    <n v="120911.6605"/>
    <n v="193458.65969999999"/>
    <n v="161215.54730000001"/>
    <n v="257944.87959999999"/>
    <n v="201519.43410000001"/>
    <n v="322431.09940000001"/>
    <n v="228388.69200000001"/>
    <n v="365421.91269999999"/>
    <n v="255257.94990000001"/>
    <n v="408412.72590000002"/>
  </r>
  <r>
    <s v="4"/>
    <s v="Region IV - Southeast"/>
    <x v="22"/>
    <s v="FL"/>
    <x v="149"/>
    <s v="1"/>
    <x v="0"/>
    <n v="80506.343900000007"/>
    <n v="140886.1018"/>
    <n v="105561.73759999999"/>
    <n v="184733.04089999999"/>
    <n v="128271.7372"/>
    <n v="224475.54010000001"/>
    <n v="157121.04010000001"/>
    <n v="274961.82020000002"/>
    <n v="184978.0539"/>
    <n v="323711.5943"/>
    <n v="202032.42439999999"/>
    <n v="353556.74280000001"/>
    <n v="217232.54819999999"/>
    <n v="380156.95939999999"/>
  </r>
  <r>
    <s v="4"/>
    <s v="Region IV - Southeast"/>
    <x v="22"/>
    <s v="FL"/>
    <x v="149"/>
    <s v="2"/>
    <x v="1"/>
    <n v="73472.393800000005"/>
    <n v="128576.6891"/>
    <n v="96424.217499999999"/>
    <n v="168742.3806"/>
    <n v="117423.137"/>
    <n v="205490.48980000001"/>
    <n v="144473.15979999999"/>
    <n v="252828.02970000001"/>
    <n v="171584.51620000001"/>
    <n v="300272.9032"/>
    <n v="189004.30420000001"/>
    <n v="330757.53230000002"/>
    <n v="205357.64300000001"/>
    <n v="359375.87520000001"/>
  </r>
  <r>
    <s v="4"/>
    <s v="Region IV - Southeast"/>
    <x v="22"/>
    <s v="FL"/>
    <x v="149"/>
    <s v="3"/>
    <x v="2"/>
    <n v="63234.611499999999"/>
    <n v="110660.57"/>
    <n v="87290.225999999995"/>
    <n v="152757.89550000001"/>
    <n v="110638.28049999999"/>
    <n v="193616.99100000001"/>
    <n v="144330.74729999999"/>
    <n v="252578.80790000001"/>
    <n v="179820.5097"/>
    <n v="314685.89189999999"/>
    <n v="202327.7487"/>
    <n v="354073.56020000001"/>
    <n v="224483.14319999999"/>
    <n v="392845.50069999998"/>
  </r>
  <r>
    <s v="4"/>
    <s v="Region IV - Southeast"/>
    <x v="22"/>
    <s v="FL"/>
    <x v="149"/>
    <s v="4"/>
    <x v="3"/>
    <n v="72121.235199999996"/>
    <n v="115393.97809999999"/>
    <n v="100969.72930000001"/>
    <n v="161551.56940000001"/>
    <n v="129818.22349999999"/>
    <n v="207709.1606"/>
    <n v="173090.96460000001"/>
    <n v="276945.54749999999"/>
    <n v="216363.70569999999"/>
    <n v="346181.93430000002"/>
    <n v="245212.1998"/>
    <n v="392339.52559999999"/>
    <n v="274060.69390000001"/>
    <n v="438497.11670000001"/>
  </r>
  <r>
    <s v="4"/>
    <s v="Region IV - Southeast"/>
    <x v="22"/>
    <s v="FL"/>
    <x v="150"/>
    <s v="1"/>
    <x v="0"/>
    <n v="77211.292499999996"/>
    <n v="135119.76199999999"/>
    <n v="101128.3988"/>
    <n v="176974.698"/>
    <n v="122781.10060000001"/>
    <n v="214866.92619999999"/>
    <n v="150207.9903"/>
    <n v="262863.9829"/>
    <n v="176774.66269999999"/>
    <n v="309355.65970000002"/>
    <n v="193052.84849999999"/>
    <n v="337842.48479999998"/>
    <n v="207553.9045"/>
    <n v="363219.33279999997"/>
  </r>
  <r>
    <s v="4"/>
    <s v="Region IV - Southeast"/>
    <x v="22"/>
    <s v="FL"/>
    <x v="150"/>
    <s v="2"/>
    <x v="1"/>
    <n v="70669.718900000007"/>
    <n v="123672.00810000001"/>
    <n v="92630.505000000005"/>
    <n v="162103.38380000001"/>
    <n v="112691.90240000001"/>
    <n v="197210.82920000001"/>
    <n v="138445.4615"/>
    <n v="242279.5576"/>
    <n v="164318.67249999999"/>
    <n v="287557.67680000002"/>
    <n v="180936.69649999999"/>
    <n v="316639.21899999998"/>
    <n v="196510.24249999999"/>
    <n v="343892.92430000001"/>
  </r>
  <r>
    <s v="4"/>
    <s v="Region IV - Southeast"/>
    <x v="22"/>
    <s v="FL"/>
    <x v="150"/>
    <s v="3"/>
    <x v="2"/>
    <n v="61048.386599999998"/>
    <n v="106834.6764"/>
    <n v="84316.187300000005"/>
    <n v="147553.32769999999"/>
    <n v="106925.9572"/>
    <n v="187120.42490000001"/>
    <n v="139604.07"/>
    <n v="244307.12239999999"/>
    <n v="173953.66759999999"/>
    <n v="304418.91830000002"/>
    <n v="195781.47899999999"/>
    <n v="342617.5883"/>
    <n v="217282.07509999999"/>
    <n v="380243.63140000001"/>
  </r>
  <r>
    <s v="4"/>
    <s v="Region IV - Southeast"/>
    <x v="22"/>
    <s v="FL"/>
    <x v="150"/>
    <s v="4"/>
    <x v="3"/>
    <n v="69026.738500000007"/>
    <n v="110442.7834"/>
    <n v="96637.433999999994"/>
    <n v="154619.89679999999"/>
    <n v="124248.12940000001"/>
    <n v="198797.01010000001"/>
    <n v="165664.17259999999"/>
    <n v="265062.6801"/>
    <n v="207080.21580000001"/>
    <n v="331328.35019999999"/>
    <n v="234690.9112"/>
    <n v="375505.46350000001"/>
    <n v="262301.6066"/>
    <n v="419682.57689999999"/>
  </r>
  <r>
    <s v="4"/>
    <s v="Region IV - Southeast"/>
    <x v="22"/>
    <s v="FL"/>
    <x v="151"/>
    <s v="1"/>
    <x v="0"/>
    <n v="79703.920700000002"/>
    <n v="139481.86120000001"/>
    <n v="104470.6557"/>
    <n v="182823.64739999999"/>
    <n v="126910.1951"/>
    <n v="222092.84150000001"/>
    <n v="155388.55850000001"/>
    <n v="271929.97749999998"/>
    <n v="182916.08679999999"/>
    <n v="320103.152"/>
    <n v="199773.49720000001"/>
    <n v="349603.6201"/>
    <n v="214795.5649"/>
    <n v="375892.23859999998"/>
  </r>
  <r>
    <s v="4"/>
    <s v="Region IV - Southeast"/>
    <x v="22"/>
    <s v="FL"/>
    <x v="151"/>
    <s v="2"/>
    <x v="1"/>
    <n v="72810.649399999995"/>
    <n v="127418.6364"/>
    <n v="95515.885800000004"/>
    <n v="167152.79999999999"/>
    <n v="116278.5667"/>
    <n v="203487.49170000001"/>
    <n v="142993.63560000001"/>
    <n v="250238.86240000001"/>
    <n v="169790.41949999999"/>
    <n v="297133.23420000001"/>
    <n v="187005.93900000001"/>
    <n v="327260.3934"/>
    <n v="203158.15760000001"/>
    <n v="355526.7757"/>
  </r>
  <r>
    <s v="4"/>
    <s v="Region IV - Southeast"/>
    <x v="22"/>
    <s v="FL"/>
    <x v="151"/>
    <s v="3"/>
    <x v="2"/>
    <n v="62743.043899999997"/>
    <n v="109800.3268"/>
    <n v="86626.796000000002"/>
    <n v="151596.89309999999"/>
    <n v="109817.1393"/>
    <n v="192179.9938"/>
    <n v="143299.63149999999"/>
    <n v="250774.35509999999"/>
    <n v="178543.47339999999"/>
    <n v="312451.0784"/>
    <n v="200909.8175"/>
    <n v="351592.18050000002"/>
    <n v="222931.35389999999"/>
    <n v="390129.86930000002"/>
  </r>
  <r>
    <s v="4"/>
    <s v="Region IV - Southeast"/>
    <x v="22"/>
    <s v="FL"/>
    <x v="151"/>
    <s v="4"/>
    <x v="3"/>
    <n v="71353.160999999993"/>
    <n v="114165.05929999999"/>
    <n v="99894.425399999993"/>
    <n v="159831.08300000001"/>
    <n v="128435.68979999999"/>
    <n v="205497.1067"/>
    <n v="171247.58619999999"/>
    <n v="273996.1422"/>
    <n v="214059.4829"/>
    <n v="342495.1777"/>
    <n v="242600.74720000001"/>
    <n v="388161.20140000002"/>
    <n v="271142.01160000003"/>
    <n v="433827.22509999998"/>
  </r>
  <r>
    <s v="4"/>
    <s v="Region IV - Southeast"/>
    <x v="23"/>
    <s v="GA"/>
    <x v="66"/>
    <s v="1"/>
    <x v="0"/>
    <n v="74172.306599999996"/>
    <n v="129801.53660000001"/>
    <n v="96902.079700000002"/>
    <n v="169578.63949999999"/>
    <n v="117423.852"/>
    <n v="205491.74110000001"/>
    <n v="143244.29029999999"/>
    <n v="250677.50810000001"/>
    <n v="168437.81570000001"/>
    <n v="294766.17739999999"/>
    <n v="183904.84599999999"/>
    <n v="321833.48050000001"/>
    <n v="197667.36309999999"/>
    <n v="345917.88549999997"/>
  </r>
  <r>
    <s v="4"/>
    <s v="Region IV - Southeast"/>
    <x v="23"/>
    <s v="GA"/>
    <x v="66"/>
    <s v="2"/>
    <x v="1"/>
    <n v="68334.128200000006"/>
    <n v="119584.7242"/>
    <n v="89317.938200000004"/>
    <n v="156306.39180000001"/>
    <n v="108419.514"/>
    <n v="189734.1496"/>
    <n v="132746.54990000001"/>
    <n v="232306.46239999999"/>
    <n v="157321.1796"/>
    <n v="275312.06410000002"/>
    <n v="173091.50640000001"/>
    <n v="302910.13620000001"/>
    <n v="187811.19200000001"/>
    <n v="328669.58590000001"/>
  </r>
  <r>
    <s v="4"/>
    <s v="Region IV - Southeast"/>
    <x v="23"/>
    <s v="GA"/>
    <x v="66"/>
    <s v="3"/>
    <x v="2"/>
    <n v="59522.02"/>
    <n v="104163.535"/>
    <n v="82303.097200000004"/>
    <n v="144030.42000000001"/>
    <n v="104496.89939999999"/>
    <n v="182869.57399999999"/>
    <n v="136684.02239999999"/>
    <n v="239197.0393"/>
    <n v="170362.9007"/>
    <n v="298135.07620000001"/>
    <n v="191858.82620000001"/>
    <n v="335752.94579999999"/>
    <n v="213062.72070000001"/>
    <n v="372859.76120000001"/>
  </r>
  <r>
    <s v="4"/>
    <s v="Region IV - Southeast"/>
    <x v="23"/>
    <s v="GA"/>
    <x v="66"/>
    <s v="4"/>
    <x v="3"/>
    <n v="65998.831300000005"/>
    <n v="105598.1318"/>
    <n v="92398.363800000006"/>
    <n v="147837.38440000001"/>
    <n v="118797.8964"/>
    <n v="190076.63709999999"/>
    <n v="158397.19519999999"/>
    <n v="253435.51610000001"/>
    <n v="197996.49410000001"/>
    <n v="316794.39510000002"/>
    <n v="224396.02660000001"/>
    <n v="359033.64789999998"/>
    <n v="250795.55910000001"/>
    <n v="401272.90059999999"/>
  </r>
  <r>
    <s v="4"/>
    <s v="Region IV - Southeast"/>
    <x v="23"/>
    <s v="GA"/>
    <x v="152"/>
    <s v="1"/>
    <x v="0"/>
    <n v="73515.029599999994"/>
    <n v="128651.30190000001"/>
    <n v="96149.519"/>
    <n v="168261.65830000001"/>
    <n v="116609.6931"/>
    <n v="204066.96290000001"/>
    <n v="142428.69949999999"/>
    <n v="249250.22409999999"/>
    <n v="167540.2879"/>
    <n v="293195.50390000001"/>
    <n v="182943.8089"/>
    <n v="320151.6655"/>
    <n v="196656.7689"/>
    <n v="344149.34570000001"/>
  </r>
  <r>
    <s v="4"/>
    <s v="Region IV - Southeast"/>
    <x v="23"/>
    <s v="GA"/>
    <x v="152"/>
    <s v="2"/>
    <x v="1"/>
    <n v="67536.171900000001"/>
    <n v="118188.3008"/>
    <n v="88382.626699999993"/>
    <n v="154669.59659999999"/>
    <n v="107388.3826"/>
    <n v="187929.66949999999"/>
    <n v="131678.00099999999"/>
    <n v="230436.5018"/>
    <n v="156155.78049999999"/>
    <n v="273272.61599999998"/>
    <n v="171869.90640000001"/>
    <n v="300772.33610000001"/>
    <n v="186563.0992"/>
    <n v="326485.42369999998"/>
  </r>
  <r>
    <s v="4"/>
    <s v="Region IV - Southeast"/>
    <x v="23"/>
    <s v="GA"/>
    <x v="152"/>
    <s v="3"/>
    <x v="2"/>
    <n v="58616.377899999999"/>
    <n v="102578.66130000001"/>
    <n v="81010.433499999999"/>
    <n v="141768.2585"/>
    <n v="102803.06299999999"/>
    <n v="179905.36040000001"/>
    <n v="134361.8346"/>
    <n v="235133.21059999999"/>
    <n v="167448.30739999999"/>
    <n v="293034.5379"/>
    <n v="188526.24369999999"/>
    <n v="329920.92660000001"/>
    <n v="209305.11230000001"/>
    <n v="366283.94650000002"/>
  </r>
  <r>
    <s v="4"/>
    <s v="Region IV - Southeast"/>
    <x v="23"/>
    <s v="GA"/>
    <x v="152"/>
    <s v="4"/>
    <x v="3"/>
    <n v="65548.204800000007"/>
    <n v="104877.1292"/>
    <n v="91767.486699999994"/>
    <n v="146827.9809"/>
    <n v="117986.7686"/>
    <n v="188778.83259999999"/>
    <n v="157315.69149999999"/>
    <n v="251705.11009999999"/>
    <n v="196644.61429999999"/>
    <n v="314631.38770000002"/>
    <n v="222863.89619999999"/>
    <n v="356582.23940000002"/>
    <n v="249083.17819999999"/>
    <n v="398533.09110000002"/>
  </r>
  <r>
    <s v="4"/>
    <s v="Region IV - Southeast"/>
    <x v="23"/>
    <s v="GA"/>
    <x v="153"/>
    <s v="1"/>
    <x v="0"/>
    <n v="80216.056599999996"/>
    <n v="140378.09909999999"/>
    <n v="104884.70209999999"/>
    <n v="183548.22880000001"/>
    <n v="127176.97930000001"/>
    <n v="222559.7138"/>
    <n v="155287.26879999999"/>
    <n v="271752.72039999999"/>
    <n v="182649.18719999999"/>
    <n v="319636.07750000001"/>
    <n v="199436.65729999999"/>
    <n v="349014.15029999998"/>
    <n v="214379.78400000001"/>
    <n v="375164.62190000003"/>
  </r>
  <r>
    <s v="4"/>
    <s v="Region IV - Southeast"/>
    <x v="23"/>
    <s v="GA"/>
    <x v="153"/>
    <s v="2"/>
    <x v="1"/>
    <n v="73744.822400000005"/>
    <n v="129053.43919999999"/>
    <n v="96478.183399999994"/>
    <n v="168836.821"/>
    <n v="117196.26700000001"/>
    <n v="205093.46720000001"/>
    <n v="143651.2188"/>
    <n v="251389.63279999999"/>
    <n v="170327.13219999999"/>
    <n v="298072.48139999999"/>
    <n v="187450.78649999999"/>
    <n v="328038.8763"/>
    <n v="203454.87100000001"/>
    <n v="356046.02409999998"/>
  </r>
  <r>
    <s v="4"/>
    <s v="Region IV - Southeast"/>
    <x v="23"/>
    <s v="GA"/>
    <x v="153"/>
    <s v="3"/>
    <x v="2"/>
    <n v="64062.764900000002"/>
    <n v="112109.8386"/>
    <n v="88548.699200000003"/>
    <n v="154960.2236"/>
    <n v="112383.6783"/>
    <n v="196671.43710000001"/>
    <n v="146912.90109999999"/>
    <n v="257097.57689999999"/>
    <n v="183095.63570000001"/>
    <n v="320417.36259999999"/>
    <n v="206157.06460000001"/>
    <n v="360774.86300000001"/>
    <n v="228894.79639999999"/>
    <n v="400565.89370000002"/>
  </r>
  <r>
    <s v="4"/>
    <s v="Region IV - Southeast"/>
    <x v="23"/>
    <s v="GA"/>
    <x v="153"/>
    <s v="4"/>
    <x v="3"/>
    <n v="71486.344500000007"/>
    <n v="114378.1529"/>
    <n v="100080.88219999999"/>
    <n v="160129.41399999999"/>
    <n v="128675.4201"/>
    <n v="205880.6752"/>
    <n v="171567.2268"/>
    <n v="274507.56689999998"/>
    <n v="214459.03339999999"/>
    <n v="343134.45860000001"/>
    <n v="243053.57120000001"/>
    <n v="388885.71980000002"/>
    <n v="271648.1091"/>
    <n v="434636.98090000002"/>
  </r>
  <r>
    <s v="4"/>
    <s v="Region IV - Southeast"/>
    <x v="23"/>
    <s v="GA"/>
    <x v="8"/>
    <s v="1"/>
    <x v="0"/>
    <n v="75717.368100000007"/>
    <n v="132505.3941"/>
    <n v="98814.736999999994"/>
    <n v="172925.7899"/>
    <n v="119644.0255"/>
    <n v="209377.04459999999"/>
    <n v="145775.49129999999"/>
    <n v="255107.11"/>
    <n v="171352.83919999999"/>
    <n v="299867.46860000002"/>
    <n v="187068.68359999999"/>
    <n v="327370.19640000002"/>
    <n v="201045.65789999999"/>
    <n v="351829.90139999997"/>
  </r>
  <r>
    <s v="4"/>
    <s v="Region IV - Southeast"/>
    <x v="23"/>
    <s v="GA"/>
    <x v="8"/>
    <s v="2"/>
    <x v="1"/>
    <n v="69949.528999999995"/>
    <n v="122411.67570000001"/>
    <n v="91321.970499999996"/>
    <n v="159813.4485"/>
    <n v="110748.1734"/>
    <n v="193809.30350000001"/>
    <n v="135404.22959999999"/>
    <n v="236957.4019"/>
    <n v="160370.13829999999"/>
    <n v="280647.74209999997"/>
    <n v="176385.62520000001"/>
    <n v="308674.84399999998"/>
    <n v="191308.23569999999"/>
    <n v="334789.41249999998"/>
  </r>
  <r>
    <s v="4"/>
    <s v="Region IV - Southeast"/>
    <x v="23"/>
    <s v="GA"/>
    <x v="8"/>
    <s v="3"/>
    <x v="2"/>
    <n v="61139.1872"/>
    <n v="106993.5776"/>
    <n v="84579.513500000001"/>
    <n v="148014.14859999999"/>
    <n v="107439.64049999999"/>
    <n v="188019.37100000001"/>
    <n v="140639.54689999999"/>
    <n v="246119.20689999999"/>
    <n v="175313.23540000001"/>
    <n v="306798.16200000001"/>
    <n v="197483.89369999999"/>
    <n v="345596.81410000002"/>
    <n v="219366.03959999999"/>
    <n v="383890.56939999998"/>
  </r>
  <r>
    <s v="4"/>
    <s v="Region IV - Southeast"/>
    <x v="23"/>
    <s v="GA"/>
    <x v="8"/>
    <s v="4"/>
    <x v="3"/>
    <n v="67239.734100000001"/>
    <n v="107583.5762"/>
    <n v="94135.627699999997"/>
    <n v="150617.00659999999"/>
    <n v="121031.5214"/>
    <n v="193650.43719999999"/>
    <n v="161375.36180000001"/>
    <n v="258200.58290000001"/>
    <n v="201719.2023"/>
    <n v="322750.72850000003"/>
    <n v="228615.09599999999"/>
    <n v="365784.15909999999"/>
    <n v="255510.98970000001"/>
    <n v="408817.5895"/>
  </r>
  <r>
    <s v="4"/>
    <s v="Region IV - Southeast"/>
    <x v="23"/>
    <s v="GA"/>
    <x v="154"/>
    <s v="1"/>
    <x v="0"/>
    <n v="74744.232999999993"/>
    <n v="130802.4077"/>
    <n v="97585.639800000004"/>
    <n v="170774.86960000001"/>
    <n v="118193.5554"/>
    <n v="206838.72200000001"/>
    <n v="144076.77299999999"/>
    <n v="252134.35279999999"/>
    <n v="169379.83859999999"/>
    <n v="296414.71759999997"/>
    <n v="184922.0362"/>
    <n v="323613.56339999998"/>
    <n v="198747.26809999999"/>
    <n v="347807.71919999999"/>
  </r>
  <r>
    <s v="4"/>
    <s v="Region IV - Southeast"/>
    <x v="23"/>
    <s v="GA"/>
    <x v="154"/>
    <s v="2"/>
    <x v="1"/>
    <n v="68976.393899999995"/>
    <n v="120708.6894"/>
    <n v="90092.873300000007"/>
    <n v="157662.5282"/>
    <n v="109297.70329999999"/>
    <n v="191270.98079999999"/>
    <n v="133705.51130000001"/>
    <n v="233984.64480000001"/>
    <n v="158397.13769999999"/>
    <n v="277194.99099999998"/>
    <n v="174238.97769999999"/>
    <n v="304918.21090000001"/>
    <n v="189009.84589999999"/>
    <n v="330767.2303"/>
  </r>
  <r>
    <s v="4"/>
    <s v="Region IV - Southeast"/>
    <x v="23"/>
    <s v="GA"/>
    <x v="154"/>
    <s v="3"/>
    <x v="2"/>
    <n v="60207.713100000001"/>
    <n v="105363.49800000001"/>
    <n v="83275.449699999997"/>
    <n v="145732.03709999999"/>
    <n v="105762.9872"/>
    <n v="185085.22760000001"/>
    <n v="138404.00899999999"/>
    <n v="242207.01569999999"/>
    <n v="172518.8132"/>
    <n v="301907.92300000001"/>
    <n v="194316.88190000001"/>
    <n v="340054.54320000001"/>
    <n v="215826.4381"/>
    <n v="377696.26669999998"/>
  </r>
  <r>
    <s v="4"/>
    <s v="Region IV - Southeast"/>
    <x v="23"/>
    <s v="GA"/>
    <x v="154"/>
    <s v="4"/>
    <x v="3"/>
    <n v="66427.265400000004"/>
    <n v="106283.6262"/>
    <n v="92998.171499999997"/>
    <n v="148797.07670000001"/>
    <n v="119569.07769999999"/>
    <n v="191310.52720000001"/>
    <n v="159425.4368"/>
    <n v="255080.7028"/>
    <n v="199281.79610000001"/>
    <n v="318850.87849999999"/>
    <n v="225852.7023"/>
    <n v="361364.32900000003"/>
    <n v="252423.6084"/>
    <n v="403877.7794"/>
  </r>
  <r>
    <s v="4"/>
    <s v="Region IV - Southeast"/>
    <x v="23"/>
    <s v="GA"/>
    <x v="155"/>
    <s v="1"/>
    <x v="0"/>
    <n v="73028.462100000004"/>
    <n v="127799.80869999999"/>
    <n v="95534.970300000001"/>
    <n v="167186.19810000001"/>
    <n v="115884.458"/>
    <n v="202797.8015"/>
    <n v="141579.34039999999"/>
    <n v="247763.8456"/>
    <n v="166553.78769999999"/>
    <n v="291469.12839999999"/>
    <n v="181870.48509999999"/>
    <n v="318273.34899999999"/>
    <n v="195507.57399999999"/>
    <n v="342138.25469999999"/>
  </r>
  <r>
    <s v="4"/>
    <s v="Region IV - Southeast"/>
    <x v="23"/>
    <s v="GA"/>
    <x v="155"/>
    <s v="2"/>
    <x v="1"/>
    <n v="67049.604300000006"/>
    <n v="117336.8076"/>
    <n v="87768.077999999994"/>
    <n v="153594.13639999999"/>
    <n v="106663.14750000001"/>
    <n v="186660.50820000001"/>
    <n v="130828.6418"/>
    <n v="228950.12330000001"/>
    <n v="155169.28030000001"/>
    <n v="271546.24040000001"/>
    <n v="170796.58259999999"/>
    <n v="298894.0196"/>
    <n v="185413.90429999999"/>
    <n v="324474.33260000002"/>
  </r>
  <r>
    <s v="4"/>
    <s v="Region IV - Southeast"/>
    <x v="23"/>
    <s v="GA"/>
    <x v="155"/>
    <s v="3"/>
    <x v="2"/>
    <n v="58150.640899999999"/>
    <n v="101763.62149999999"/>
    <n v="80358.401599999997"/>
    <n v="140627.2028"/>
    <n v="101964.73639999999"/>
    <n v="178438.2887"/>
    <n v="133244.06570000001"/>
    <n v="233177.11499999999"/>
    <n v="166051.0963"/>
    <n v="290589.41840000002"/>
    <n v="186942.7378"/>
    <n v="327149.79119999998"/>
    <n v="207535.31159999999"/>
    <n v="363186.79519999999"/>
  </r>
  <r>
    <s v="4"/>
    <s v="Region IV - Southeast"/>
    <x v="23"/>
    <s v="GA"/>
    <x v="155"/>
    <s v="4"/>
    <x v="3"/>
    <n v="65141.970399999998"/>
    <n v="104227.1542"/>
    <n v="91198.758499999996"/>
    <n v="145918.0159"/>
    <n v="117255.54670000001"/>
    <n v="187608.87770000001"/>
    <n v="156340.72899999999"/>
    <n v="250145.17009999999"/>
    <n v="195425.91130000001"/>
    <n v="312681.46269999997"/>
    <n v="221482.69940000001"/>
    <n v="354372.32439999998"/>
    <n v="247539.48759999999"/>
    <n v="396063.18609999999"/>
  </r>
  <r>
    <s v="4"/>
    <s v="Region IV - Southeast"/>
    <x v="23"/>
    <s v="GA"/>
    <x v="156"/>
    <s v="1"/>
    <x v="0"/>
    <n v="77236.861000000004"/>
    <n v="135164.5068"/>
    <n v="100927.89659999999"/>
    <n v="176623.81899999999"/>
    <n v="122322.6499"/>
    <n v="214064.6372"/>
    <n v="149257.3414"/>
    <n v="261200.34729999999"/>
    <n v="175521.26269999999"/>
    <n v="307162.20980000001"/>
    <n v="191642.68489999999"/>
    <n v="335374.6985"/>
    <n v="205988.92860000001"/>
    <n v="360480.625"/>
  </r>
  <r>
    <s v="4"/>
    <s v="Region IV - Southeast"/>
    <x v="23"/>
    <s v="GA"/>
    <x v="156"/>
    <s v="2"/>
    <x v="1"/>
    <n v="71117.324299999993"/>
    <n v="124455.3177"/>
    <n v="92978.254000000001"/>
    <n v="162711.94450000001"/>
    <n v="112884.3676"/>
    <n v="197547.6433"/>
    <n v="138253.68539999999"/>
    <n v="241943.94949999999"/>
    <n v="163868.8848"/>
    <n v="286770.54849999998"/>
    <n v="180308.22020000001"/>
    <n v="315539.38530000002"/>
    <n v="195657.761"/>
    <n v="342401.08169999998"/>
  </r>
  <r>
    <s v="4"/>
    <s v="Region IV - Southeast"/>
    <x v="23"/>
    <s v="GA"/>
    <x v="156"/>
    <s v="3"/>
    <x v="2"/>
    <n v="61902.370499999997"/>
    <n v="108329.1483"/>
    <n v="85586.058499999999"/>
    <n v="149775.60250000001"/>
    <n v="108654.1694"/>
    <n v="190144.79639999999"/>
    <n v="142099.57060000001"/>
    <n v="248674.24849999999"/>
    <n v="177108.6188"/>
    <n v="309940.08299999998"/>
    <n v="199445.22029999999"/>
    <n v="349029.13540000003"/>
    <n v="221475.7169"/>
    <n v="387582.50459999999"/>
  </r>
  <r>
    <s v="4"/>
    <s v="Region IV - Southeast"/>
    <x v="23"/>
    <s v="GA"/>
    <x v="156"/>
    <s v="4"/>
    <x v="3"/>
    <n v="68753.687699999995"/>
    <n v="110005.90210000001"/>
    <n v="96255.162800000006"/>
    <n v="154008.2628"/>
    <n v="123756.63800000001"/>
    <n v="198010.62359999999"/>
    <n v="165008.85060000001"/>
    <n v="264014.16480000003"/>
    <n v="206261.0632"/>
    <n v="330017.70600000001"/>
    <n v="233762.53829999999"/>
    <n v="374020.06689999998"/>
    <n v="261264.0134"/>
    <n v="418022.4277"/>
  </r>
  <r>
    <s v="4"/>
    <s v="Region IV - Southeast"/>
    <x v="23"/>
    <s v="GA"/>
    <x v="157"/>
    <s v="1"/>
    <x v="0"/>
    <n v="70279.763399999996"/>
    <n v="122989.586"/>
    <n v="91985.686700000006"/>
    <n v="160974.95189999999"/>
    <n v="111621.9673"/>
    <n v="195338.44270000001"/>
    <n v="136449.4118"/>
    <n v="238786.4706"/>
    <n v="160545.80729999999"/>
    <n v="280955.16279999999"/>
    <n v="175318.24979999999"/>
    <n v="306806.93719999999"/>
    <n v="188473.79699999999"/>
    <n v="329829.14480000001"/>
  </r>
  <r>
    <s v="4"/>
    <s v="Region IV - Southeast"/>
    <x v="23"/>
    <s v="GA"/>
    <x v="157"/>
    <s v="2"/>
    <x v="1"/>
    <n v="64441.584900000002"/>
    <n v="112772.77370000001"/>
    <n v="84401.545199999993"/>
    <n v="147702.7041"/>
    <n v="102617.6292"/>
    <n v="179580.8512"/>
    <n v="125951.67140000001"/>
    <n v="220415.42490000001"/>
    <n v="149429.17120000001"/>
    <n v="261501.04949999999"/>
    <n v="164504.91020000001"/>
    <n v="287883.59289999999"/>
    <n v="178617.62590000001"/>
    <n v="312580.84539999999"/>
  </r>
  <r>
    <s v="4"/>
    <s v="Region IV - Southeast"/>
    <x v="23"/>
    <s v="GA"/>
    <x v="157"/>
    <s v="3"/>
    <x v="2"/>
    <n v="55796.120799999997"/>
    <n v="97643.211500000005"/>
    <n v="77086.838399999993"/>
    <n v="134901.96710000001"/>
    <n v="97790.281000000003"/>
    <n v="171132.99170000001"/>
    <n v="127741.86440000001"/>
    <n v="223548.2628"/>
    <n v="159185.20319999999"/>
    <n v="278574.10560000001"/>
    <n v="179190.769"/>
    <n v="313583.84580000001"/>
    <n v="198904.3039"/>
    <n v="348082.5318"/>
  </r>
  <r>
    <s v="4"/>
    <s v="Region IV - Southeast"/>
    <x v="23"/>
    <s v="GA"/>
    <x v="157"/>
    <s v="4"/>
    <x v="3"/>
    <n v="62748.953999999998"/>
    <n v="100398.3278"/>
    <n v="87848.535499999998"/>
    <n v="140557.65890000001"/>
    <n v="112948.1171"/>
    <n v="180716.99"/>
    <n v="150597.48939999999"/>
    <n v="240955.98670000001"/>
    <n v="188246.86180000001"/>
    <n v="301194.98330000002"/>
    <n v="213346.44339999999"/>
    <n v="341354.31449999998"/>
    <n v="238446.02489999999"/>
    <n v="381513.64559999999"/>
  </r>
  <r>
    <s v="4"/>
    <s v="Region IV - Southeast"/>
    <x v="24"/>
    <s v="KY"/>
    <x v="158"/>
    <s v="1"/>
    <x v="0"/>
    <n v="86720.805699999997"/>
    <n v="151761.41"/>
    <n v="113682.3754"/>
    <n v="198944.15700000001"/>
    <n v="138113.79259999999"/>
    <n v="241699.13690000001"/>
    <n v="169130.25529999999"/>
    <n v="295977.94689999998"/>
    <n v="199100.459"/>
    <n v="348425.80320000002"/>
    <n v="217451.9559"/>
    <n v="380540.9228"/>
    <n v="233806.3756"/>
    <n v="409161.15720000002"/>
  </r>
  <r>
    <s v="4"/>
    <s v="Region IV - Southeast"/>
    <x v="24"/>
    <s v="KY"/>
    <x v="158"/>
    <s v="2"/>
    <x v="1"/>
    <n v="79194.478700000007"/>
    <n v="138590.3377"/>
    <n v="103905.22840000001"/>
    <n v="181834.1496"/>
    <n v="126505.78969999999"/>
    <n v="221385.13200000001"/>
    <n v="155597.02280000001"/>
    <n v="272294.78999999998"/>
    <n v="184769.37289999999"/>
    <n v="323346.40250000003"/>
    <n v="203511.8665"/>
    <n v="356145.76640000002"/>
    <n v="221100.22640000001"/>
    <n v="386925.39610000001"/>
  </r>
  <r>
    <s v="4"/>
    <s v="Region IV - Southeast"/>
    <x v="24"/>
    <s v="KY"/>
    <x v="158"/>
    <s v="3"/>
    <x v="2"/>
    <n v="68215.262900000002"/>
    <n v="119376.71"/>
    <n v="94176.461899999995"/>
    <n v="164808.8083"/>
    <n v="119380.57150000001"/>
    <n v="208916.00030000001"/>
    <n v="155764.04800000001"/>
    <n v="272587.08399999997"/>
    <n v="194070.63070000001"/>
    <n v="339623.60369999998"/>
    <n v="218375.06779999999"/>
    <n v="382156.36859999999"/>
    <n v="242303.0312"/>
    <n v="424030.30459999997"/>
  </r>
  <r>
    <s v="4"/>
    <s v="Region IV - Southeast"/>
    <x v="24"/>
    <s v="KY"/>
    <x v="158"/>
    <s v="4"/>
    <x v="3"/>
    <n v="77653.142800000001"/>
    <n v="124245.03049999999"/>
    <n v="108714.4"/>
    <n v="173943.04259999999"/>
    <n v="139775.65710000001"/>
    <n v="223641.05480000001"/>
    <n v="186367.5428"/>
    <n v="298188.07299999997"/>
    <n v="232959.42850000001"/>
    <n v="372735.09120000002"/>
    <n v="264020.68560000003"/>
    <n v="422433.10330000002"/>
    <n v="295081.94280000002"/>
    <n v="472131.11550000001"/>
  </r>
  <r>
    <s v="4"/>
    <s v="Region IV - Southeast"/>
    <x v="24"/>
    <s v="KY"/>
    <x v="159"/>
    <s v="1"/>
    <x v="0"/>
    <n v="80045.344800000006"/>
    <n v="140079.35339999999"/>
    <n v="104746.68670000001"/>
    <n v="183306.70189999999"/>
    <n v="127088.05130000001"/>
    <n v="222404.08989999999"/>
    <n v="155321.03210000001"/>
    <n v="271811.80599999998"/>
    <n v="182738.15359999999"/>
    <n v="319791.76880000002"/>
    <n v="199548.93719999999"/>
    <n v="349210.64"/>
    <n v="214518.3775"/>
    <n v="375407.1605"/>
  </r>
  <r>
    <s v="4"/>
    <s v="Region IV - Southeast"/>
    <x v="24"/>
    <s v="KY"/>
    <x v="159"/>
    <s v="2"/>
    <x v="1"/>
    <n v="73433.431700000001"/>
    <n v="128508.50539999999"/>
    <n v="96157.417799999996"/>
    <n v="168275.48120000001"/>
    <n v="116890.36719999999"/>
    <n v="204558.14259999999"/>
    <n v="143432.02470000001"/>
    <n v="251006.04310000001"/>
    <n v="170148.22820000001"/>
    <n v="297759.39929999999"/>
    <n v="187302.50409999999"/>
    <n v="327779.3823"/>
    <n v="203355.96660000001"/>
    <n v="355872.94150000002"/>
  </r>
  <r>
    <s v="4"/>
    <s v="Region IV - Southeast"/>
    <x v="24"/>
    <s v="KY"/>
    <x v="159"/>
    <s v="3"/>
    <x v="2"/>
    <n v="63622.858399999997"/>
    <n v="111340.00199999999"/>
    <n v="87908.065400000007"/>
    <n v="153839.1145"/>
    <n v="111528.16620000001"/>
    <n v="195174.29079999999"/>
    <n v="145708.47899999999"/>
    <n v="254989.83840000001"/>
    <n v="181578.24979999999"/>
    <n v="317761.93719999999"/>
    <n v="204407.98389999999"/>
    <n v="357713.9718"/>
    <n v="226906.98430000001"/>
    <n v="397087.22240000003"/>
  </r>
  <r>
    <s v="4"/>
    <s v="Region IV - Southeast"/>
    <x v="24"/>
    <s v="KY"/>
    <x v="159"/>
    <s v="4"/>
    <x v="3"/>
    <n v="71441.95"/>
    <n v="114307.12179999999"/>
    <n v="100018.73"/>
    <n v="160029.97039999999"/>
    <n v="128595.51"/>
    <n v="205752.81909999999"/>
    <n v="171460.68"/>
    <n v="274337.09210000001"/>
    <n v="214325.85010000001"/>
    <n v="342921.3652"/>
    <n v="242902.63010000001"/>
    <n v="388644.21389999997"/>
    <n v="271479.41009999998"/>
    <n v="434367.0626"/>
  </r>
  <r>
    <s v="4"/>
    <s v="Region IV - Southeast"/>
    <x v="24"/>
    <s v="KY"/>
    <x v="160"/>
    <s v="1"/>
    <x v="0"/>
    <n v="81163.626099999994"/>
    <n v="142036.34580000001"/>
    <n v="106314.30530000001"/>
    <n v="186050.0344"/>
    <n v="129085.90459999999"/>
    <n v="225900.33309999999"/>
    <n v="157936.64120000001"/>
    <n v="276389.12209999998"/>
    <n v="185875.59359999999"/>
    <n v="325282.28889999999"/>
    <n v="202993.47469999999"/>
    <n v="355238.5808"/>
    <n v="218243.15650000001"/>
    <n v="381925.52380000002"/>
  </r>
  <r>
    <s v="4"/>
    <s v="Region IV - Southeast"/>
    <x v="24"/>
    <s v="KY"/>
    <x v="160"/>
    <s v="2"/>
    <x v="1"/>
    <n v="74270.354900000006"/>
    <n v="129973.1211"/>
    <n v="97359.535399999993"/>
    <n v="170379.18700000001"/>
    <n v="118454.27619999999"/>
    <n v="207294.98329999999"/>
    <n v="145541.71830000001"/>
    <n v="254698.00700000001"/>
    <n v="172749.92629999999"/>
    <n v="302312.37119999999"/>
    <n v="190225.9166"/>
    <n v="332895.3541"/>
    <n v="206605.74909999999"/>
    <n v="361560.06099999999"/>
  </r>
  <r>
    <s v="4"/>
    <s v="Region IV - Southeast"/>
    <x v="24"/>
    <s v="KY"/>
    <x v="160"/>
    <s v="3"/>
    <x v="2"/>
    <n v="64140.257899999997"/>
    <n v="112245.4512"/>
    <n v="88582.895499999999"/>
    <n v="155020.06709999999"/>
    <n v="112332.1243"/>
    <n v="196581.21770000001"/>
    <n v="146652.9449"/>
    <n v="256642.65359999999"/>
    <n v="182735.1151"/>
    <n v="319786.45140000002"/>
    <n v="205660.34469999999"/>
    <n v="359905.60330000002"/>
    <n v="228240.76680000001"/>
    <n v="399421.3419"/>
  </r>
  <r>
    <s v="4"/>
    <s v="Region IV - Southeast"/>
    <x v="24"/>
    <s v="KY"/>
    <x v="160"/>
    <s v="4"/>
    <x v="3"/>
    <n v="72571.866500000004"/>
    <n v="116114.98820000001"/>
    <n v="101600.6131"/>
    <n v="162560.9834"/>
    <n v="130629.3597"/>
    <n v="209006.97870000001"/>
    <n v="174172.47949999999"/>
    <n v="278675.97149999999"/>
    <n v="217715.59950000001"/>
    <n v="348344.9644"/>
    <n v="246744.3461"/>
    <n v="394790.9596"/>
    <n v="275773.09269999998"/>
    <n v="441236.95480000001"/>
  </r>
  <r>
    <s v="4"/>
    <s v="Region IV - Southeast"/>
    <x v="24"/>
    <s v="KY"/>
    <x v="161"/>
    <s v="1"/>
    <x v="0"/>
    <n v="79874.633000000002"/>
    <n v="139780.60769999999"/>
    <n v="104608.67140000001"/>
    <n v="183065.17499999999"/>
    <n v="126999.12330000001"/>
    <n v="222248.46590000001"/>
    <n v="155354.79519999999"/>
    <n v="271870.89169999998"/>
    <n v="182827.1201"/>
    <n v="319947.46010000003"/>
    <n v="199661.217"/>
    <n v="349407.12969999999"/>
    <n v="214656.97099999999"/>
    <n v="375649.69919999997"/>
  </r>
  <r>
    <s v="4"/>
    <s v="Region IV - Southeast"/>
    <x v="24"/>
    <s v="KY"/>
    <x v="161"/>
    <s v="2"/>
    <x v="1"/>
    <n v="73122.040999999997"/>
    <n v="127963.57180000001"/>
    <n v="95836.652199999997"/>
    <n v="167714.1415"/>
    <n v="116584.46739999999"/>
    <n v="204022.81789999999"/>
    <n v="143212.83050000001"/>
    <n v="250622.45329999999"/>
    <n v="169969.3242"/>
    <n v="297446.31719999999"/>
    <n v="187154.2218"/>
    <n v="327519.88819999999"/>
    <n v="203257.06219999999"/>
    <n v="355699.85889999999"/>
  </r>
  <r>
    <s v="4"/>
    <s v="Region IV - Southeast"/>
    <x v="24"/>
    <s v="KY"/>
    <x v="161"/>
    <s v="3"/>
    <x v="2"/>
    <n v="63182.951800000003"/>
    <n v="110570.16559999999"/>
    <n v="87267.431700000001"/>
    <n v="152718.0055"/>
    <n v="110672.65399999999"/>
    <n v="193677.14449999999"/>
    <n v="144504.05710000001"/>
    <n v="252882.1"/>
    <n v="180060.86379999999"/>
    <n v="315106.51169999997"/>
    <n v="202658.90330000001"/>
    <n v="354653.0808"/>
    <n v="224919.17199999999"/>
    <n v="393608.55099999998"/>
  </r>
  <r>
    <s v="4"/>
    <s v="Region IV - Southeast"/>
    <x v="24"/>
    <s v="KY"/>
    <x v="161"/>
    <s v="4"/>
    <x v="3"/>
    <n v="71397.555600000007"/>
    <n v="114236.0906"/>
    <n v="99956.577699999994"/>
    <n v="159930.52679999999"/>
    <n v="128515.6"/>
    <n v="205624.96309999999"/>
    <n v="171354.13329999999"/>
    <n v="274166.61739999999"/>
    <n v="214192.6666"/>
    <n v="342708.27169999998"/>
    <n v="242751.68890000001"/>
    <n v="388402.70799999998"/>
    <n v="271310.71110000001"/>
    <n v="434097.14429999999"/>
  </r>
  <r>
    <s v="4"/>
    <s v="Region IV - Southeast"/>
    <x v="24"/>
    <s v="KY"/>
    <x v="162"/>
    <s v="1"/>
    <x v="0"/>
    <n v="80847.767999999996"/>
    <n v="141483.59409999999"/>
    <n v="105837.76880000001"/>
    <n v="185216.09529999999"/>
    <n v="128449.5935"/>
    <n v="224786.7886"/>
    <n v="157053.51360000001"/>
    <n v="274843.64880000002"/>
    <n v="184800.1207"/>
    <n v="323400.21120000002"/>
    <n v="201807.86439999999"/>
    <n v="353163.76270000002"/>
    <n v="216955.36079999999"/>
    <n v="379671.88130000001"/>
  </r>
  <r>
    <s v="4"/>
    <s v="Region IV - Southeast"/>
    <x v="24"/>
    <s v="KY"/>
    <x v="162"/>
    <s v="2"/>
    <x v="1"/>
    <n v="74095.176000000007"/>
    <n v="129666.55809999999"/>
    <n v="97065.749500000005"/>
    <n v="169865.0618"/>
    <n v="118034.9375"/>
    <n v="206561.14060000001"/>
    <n v="144911.54879999999"/>
    <n v="253595.21049999999"/>
    <n v="171942.3247"/>
    <n v="300899.06829999998"/>
    <n v="189300.86919999999"/>
    <n v="331276.52120000002"/>
    <n v="205555.45199999999"/>
    <n v="359722.04100000003"/>
  </r>
  <r>
    <s v="4"/>
    <s v="Region IV - Southeast"/>
    <x v="24"/>
    <s v="KY"/>
    <x v="162"/>
    <s v="3"/>
    <x v="2"/>
    <n v="64114.425900000002"/>
    <n v="112200.2453"/>
    <n v="88571.4954"/>
    <n v="155000.117"/>
    <n v="112349.30740000001"/>
    <n v="196611.2879"/>
    <n v="146739.5949"/>
    <n v="256794.2911"/>
    <n v="182855.2861"/>
    <n v="319996.75069999998"/>
    <n v="205825.91519999999"/>
    <n v="360195.35159999999"/>
    <n v="228458.77359999999"/>
    <n v="399802.85379999998"/>
  </r>
  <r>
    <s v="4"/>
    <s v="Region IV - Southeast"/>
    <x v="24"/>
    <s v="KY"/>
    <x v="162"/>
    <s v="4"/>
    <x v="3"/>
    <n v="72210.024300000005"/>
    <n v="115536.04059999999"/>
    <n v="101094.034"/>
    <n v="161750.45680000001"/>
    <n v="129978.04369999999"/>
    <n v="207964.8731"/>
    <n v="173304.0583"/>
    <n v="277286.49739999999"/>
    <n v="216630.0729"/>
    <n v="346608.12170000002"/>
    <n v="245514.08259999999"/>
    <n v="392822.538"/>
    <n v="274398.09230000002"/>
    <n v="439036.95429999998"/>
  </r>
  <r>
    <s v="4"/>
    <s v="Region IV - Southeast"/>
    <x v="24"/>
    <s v="KY"/>
    <x v="163"/>
    <s v="1"/>
    <x v="0"/>
    <n v="81248.982099999994"/>
    <n v="142185.71859999999"/>
    <n v="106383.31299999999"/>
    <n v="186170.7977"/>
    <n v="129130.3686"/>
    <n v="225978.14509999999"/>
    <n v="157919.75949999999"/>
    <n v="276359.57919999998"/>
    <n v="185831.11040000001"/>
    <n v="325204.44319999998"/>
    <n v="202937.33480000001"/>
    <n v="355140.33590000001"/>
    <n v="218173.85980000001"/>
    <n v="381804.25449999998"/>
  </r>
  <r>
    <s v="4"/>
    <s v="Region IV - Southeast"/>
    <x v="24"/>
    <s v="KY"/>
    <x v="163"/>
    <s v="2"/>
    <x v="1"/>
    <n v="74426.050199999998"/>
    <n v="130245.5879"/>
    <n v="97519.918099999995"/>
    <n v="170659.85680000001"/>
    <n v="118607.226"/>
    <n v="207562.64569999999"/>
    <n v="145651.31529999999"/>
    <n v="254889.80179999999"/>
    <n v="172839.37839999999"/>
    <n v="302468.91210000002"/>
    <n v="190300.05780000001"/>
    <n v="333025.10119999998"/>
    <n v="206655.20129999999"/>
    <n v="361646.60220000002"/>
  </r>
  <r>
    <s v="4"/>
    <s v="Region IV - Southeast"/>
    <x v="24"/>
    <s v="KY"/>
    <x v="163"/>
    <s v="3"/>
    <x v="2"/>
    <n v="64360.2111"/>
    <n v="112630.3694"/>
    <n v="88903.212400000004"/>
    <n v="155580.62169999999"/>
    <n v="112759.88039999999"/>
    <n v="197329.79079999999"/>
    <n v="147255.15590000001"/>
    <n v="257696.52290000001"/>
    <n v="183493.80799999999"/>
    <n v="321114.16409999999"/>
    <n v="206534.88510000001"/>
    <n v="361436.04889999999"/>
    <n v="229234.67290000001"/>
    <n v="401160.6776"/>
  </r>
  <r>
    <s v="4"/>
    <s v="Region IV - Southeast"/>
    <x v="24"/>
    <s v="KY"/>
    <x v="163"/>
    <s v="4"/>
    <x v="3"/>
    <n v="72594.063699999999"/>
    <n v="116150.5037"/>
    <n v="101631.68919999999"/>
    <n v="162610.70509999999"/>
    <n v="130669.31479999999"/>
    <n v="209070.90659999999"/>
    <n v="174225.75289999999"/>
    <n v="278761.20880000002"/>
    <n v="217782.1911"/>
    <n v="348451.511"/>
    <n v="246819.81659999999"/>
    <n v="394911.71250000002"/>
    <n v="275857.44219999999"/>
    <n v="441371.91409999999"/>
  </r>
  <r>
    <s v="4"/>
    <s v="Region IV - Southeast"/>
    <x v="24"/>
    <s v="KY"/>
    <x v="164"/>
    <s v="1"/>
    <x v="0"/>
    <n v="81735.549599999998"/>
    <n v="143037.21179999999"/>
    <n v="106997.86169999999"/>
    <n v="187246.2579"/>
    <n v="129855.60370000001"/>
    <n v="227247.3064"/>
    <n v="158769.11869999999"/>
    <n v="277845.95779999997"/>
    <n v="186817.61069999999"/>
    <n v="326930.8187"/>
    <n v="204010.65849999999"/>
    <n v="357018.65240000002"/>
    <n v="219323.05470000001"/>
    <n v="383815.3456"/>
  </r>
  <r>
    <s v="4"/>
    <s v="Region IV - Southeast"/>
    <x v="24"/>
    <s v="KY"/>
    <x v="164"/>
    <s v="2"/>
    <x v="1"/>
    <n v="74912.617800000007"/>
    <n v="131097.08110000001"/>
    <n v="98134.466799999995"/>
    <n v="171735.31700000001"/>
    <n v="119332.4611"/>
    <n v="208831.807"/>
    <n v="146500.67449999999"/>
    <n v="256376.18049999999"/>
    <n v="173825.8787"/>
    <n v="304195.28769999999"/>
    <n v="191373.38149999999"/>
    <n v="334903.41769999999"/>
    <n v="207804.39619999999"/>
    <n v="363657.69339999999"/>
  </r>
  <r>
    <s v="4"/>
    <s v="Region IV - Southeast"/>
    <x v="24"/>
    <s v="KY"/>
    <x v="164"/>
    <s v="3"/>
    <x v="2"/>
    <n v="64825.948100000001"/>
    <n v="113445.40919999999"/>
    <n v="89555.244300000006"/>
    <n v="156721.67739999999"/>
    <n v="113598.2072"/>
    <n v="198796.86249999999"/>
    <n v="148372.92490000001"/>
    <n v="259652.61850000001"/>
    <n v="184891.01920000001"/>
    <n v="323559.28360000002"/>
    <n v="208118.391"/>
    <n v="364207.18420000002"/>
    <n v="231004.4736"/>
    <n v="404257.82890000002"/>
  </r>
  <r>
    <s v="4"/>
    <s v="Region IV - Southeast"/>
    <x v="24"/>
    <s v="KY"/>
    <x v="164"/>
    <s v="4"/>
    <x v="3"/>
    <n v="73000.297999999995"/>
    <n v="116800.47870000001"/>
    <n v="102200.41740000001"/>
    <n v="163520.67009999999"/>
    <n v="131400.53659999999"/>
    <n v="210240.86170000001"/>
    <n v="175200.71539999999"/>
    <n v="280321.14889999997"/>
    <n v="219000.89430000001"/>
    <n v="350401.43609999999"/>
    <n v="248201.01360000001"/>
    <n v="397121.62760000001"/>
    <n v="277401.13280000002"/>
    <n v="443841.81900000002"/>
  </r>
  <r>
    <s v="4"/>
    <s v="Region IV - Southeast"/>
    <x v="24"/>
    <s v="KY"/>
    <x v="165"/>
    <s v="1"/>
    <x v="0"/>
    <n v="80531.912299999996"/>
    <n v="140930.84650000001"/>
    <n v="105361.23540000001"/>
    <n v="184382.16200000001"/>
    <n v="127813.2864"/>
    <n v="223673.2512"/>
    <n v="156170.39120000001"/>
    <n v="273298.18459999998"/>
    <n v="183724.65400000001"/>
    <n v="321518.14439999999"/>
    <n v="200622.26079999999"/>
    <n v="351088.95649999997"/>
    <n v="215667.5724"/>
    <n v="377418.25160000002"/>
  </r>
  <r>
    <s v="4"/>
    <s v="Region IV - Southeast"/>
    <x v="24"/>
    <s v="KY"/>
    <x v="165"/>
    <s v="2"/>
    <x v="1"/>
    <n v="73919.999200000006"/>
    <n v="129359.99860000001"/>
    <n v="96771.966499999995"/>
    <n v="169350.94140000001"/>
    <n v="117615.60219999999"/>
    <n v="205827.3039"/>
    <n v="144281.38380000001"/>
    <n v="252492.42170000001"/>
    <n v="171134.7285"/>
    <n v="299485.77480000001"/>
    <n v="188375.8279"/>
    <n v="329657.69870000001"/>
    <n v="204505.16149999999"/>
    <n v="357884.03259999998"/>
  </r>
  <r>
    <s v="4"/>
    <s v="Region IV - Southeast"/>
    <x v="24"/>
    <s v="KY"/>
    <x v="165"/>
    <s v="3"/>
    <x v="2"/>
    <n v="64088.595399999998"/>
    <n v="112155.0419"/>
    <n v="88560.097299999994"/>
    <n v="154980.17019999999"/>
    <n v="112366.49280000001"/>
    <n v="196641.36249999999"/>
    <n v="146826.24799999999"/>
    <n v="256945.93400000001"/>
    <n v="182975.46100000001"/>
    <n v="320207.05660000001"/>
    <n v="205991.48989999999"/>
    <n v="360485.10729999997"/>
    <n v="228676.785"/>
    <n v="400184.3738"/>
  </r>
  <r>
    <s v="4"/>
    <s v="Region IV - Southeast"/>
    <x v="24"/>
    <s v="KY"/>
    <x v="165"/>
    <s v="4"/>
    <x v="3"/>
    <n v="71848.184299999994"/>
    <n v="114957.09669999999"/>
    <n v="100587.45819999999"/>
    <n v="160939.93539999999"/>
    <n v="129326.7319"/>
    <n v="206922.77420000001"/>
    <n v="172435.64249999999"/>
    <n v="275897.03210000001"/>
    <n v="215544.55309999999"/>
    <n v="344871.29019999999"/>
    <n v="244283.82689999999"/>
    <n v="390854.12890000001"/>
    <n v="273023.10060000001"/>
    <n v="436836.96759999997"/>
  </r>
  <r>
    <s v="4"/>
    <s v="Region IV - Southeast"/>
    <x v="25"/>
    <s v="MS"/>
    <x v="166"/>
    <s v="1"/>
    <x v="0"/>
    <n v="76579.578800000003"/>
    <n v="134014.2628"/>
    <n v="100175.32889999999"/>
    <n v="175306.82560000001"/>
    <n v="121508.48239999999"/>
    <n v="212639.8443"/>
    <n v="148441.7403"/>
    <n v="259773.04550000001"/>
    <n v="174623.723"/>
    <n v="305591.51520000002"/>
    <n v="190681.63459999999"/>
    <n v="333692.86050000001"/>
    <n v="204978.32029999999"/>
    <n v="358712.06060000003"/>
  </r>
  <r>
    <s v="4"/>
    <s v="Region IV - Southeast"/>
    <x v="25"/>
    <s v="MS"/>
    <x v="166"/>
    <s v="2"/>
    <x v="1"/>
    <n v="70319.363200000007"/>
    <n v="123058.8857"/>
    <n v="92042.936100000006"/>
    <n v="161075.13819999999"/>
    <n v="111853.22840000001"/>
    <n v="195743.14980000001"/>
    <n v="137185.12700000001"/>
    <n v="240073.97229999999"/>
    <n v="162703.47459999999"/>
    <n v="284731.08059999999"/>
    <n v="179086.6078"/>
    <n v="313401.56359999999"/>
    <n v="194409.65489999999"/>
    <n v="340216.89600000001"/>
  </r>
  <r>
    <s v="4"/>
    <s v="Region IV - Southeast"/>
    <x v="25"/>
    <s v="MS"/>
    <x v="166"/>
    <s v="3"/>
    <x v="2"/>
    <n v="60996.724000000002"/>
    <n v="106744.2671"/>
    <n v="84293.388999999996"/>
    <n v="147513.4308"/>
    <n v="106960.32550000001"/>
    <n v="187180.56969999999"/>
    <n v="139777.37299999999"/>
    <n v="244610.40280000001"/>
    <n v="174194.0134"/>
    <n v="304839.52350000001"/>
    <n v="196112.62419999999"/>
    <n v="343197.09230000002"/>
    <n v="217718.09340000001"/>
    <n v="381006.66330000001"/>
  </r>
  <r>
    <s v="4"/>
    <s v="Region IV - Southeast"/>
    <x v="25"/>
    <s v="MS"/>
    <x v="166"/>
    <s v="4"/>
    <x v="3"/>
    <n v="68303.056500000006"/>
    <n v="109284.89200000001"/>
    <n v="95624.278999999995"/>
    <n v="152998.84880000001"/>
    <n v="122945.50169999999"/>
    <n v="196712.80559999999"/>
    <n v="163927.33549999999"/>
    <n v="262283.74070000002"/>
    <n v="204909.16940000001"/>
    <n v="327854.67599999998"/>
    <n v="232230.39199999999"/>
    <n v="371568.63280000002"/>
    <n v="259551.61470000001"/>
    <n v="415282.58960000001"/>
  </r>
  <r>
    <s v="4"/>
    <s v="Region IV - Southeast"/>
    <x v="25"/>
    <s v="MS"/>
    <x v="154"/>
    <s v="1"/>
    <x v="0"/>
    <n v="73088.247199999998"/>
    <n v="127904.4326"/>
    <n v="95804.476899999994"/>
    <n v="167657.83470000001"/>
    <n v="116387.36870000001"/>
    <n v="203677.89540000001"/>
    <n v="142513.10250000001"/>
    <n v="249397.92929999999"/>
    <n v="167762.69820000001"/>
    <n v="293584.7218"/>
    <n v="183224.50210000001"/>
    <n v="320642.8786"/>
    <n v="197003.24600000001"/>
    <n v="344755.68040000001"/>
  </r>
  <r>
    <s v="4"/>
    <s v="Region IV - Southeast"/>
    <x v="25"/>
    <s v="MS"/>
    <x v="154"/>
    <s v="2"/>
    <x v="1"/>
    <n v="66757.692200000005"/>
    <n v="116825.9615"/>
    <n v="87580.709000000003"/>
    <n v="153266.2408"/>
    <n v="106623.62880000001"/>
    <n v="186591.3504"/>
    <n v="131130.01060000001"/>
    <n v="229477.51850000001"/>
    <n v="155708.51449999999"/>
    <n v="272489.90049999999"/>
    <n v="171499.19409999999"/>
    <n v="300123.58970000001"/>
    <n v="186315.8315"/>
    <n v="326052.70510000002"/>
  </r>
  <r>
    <s v="4"/>
    <s v="Region IV - Southeast"/>
    <x v="25"/>
    <s v="MS"/>
    <x v="154"/>
    <s v="3"/>
    <x v="2"/>
    <n v="57516.608699999997"/>
    <n v="100654.0652"/>
    <n v="79408.845199999996"/>
    <n v="138965.4791"/>
    <n v="100664.27770000001"/>
    <n v="176162.486"/>
    <n v="131350.77299999999"/>
    <n v="229863.85269999999"/>
    <n v="163654.83420000001"/>
    <n v="286395.95970000001"/>
    <n v="184153.53270000001"/>
    <n v="322268.68229999999"/>
    <n v="204335.57130000001"/>
    <n v="357587.24969999999"/>
  </r>
  <r>
    <s v="4"/>
    <s v="Region IV - Southeast"/>
    <x v="25"/>
    <s v="MS"/>
    <x v="154"/>
    <s v="4"/>
    <x v="3"/>
    <n v="65437.216200000003"/>
    <n v="104699.5475"/>
    <n v="91612.102700000003"/>
    <n v="146579.3665"/>
    <n v="117786.98910000001"/>
    <n v="188459.18549999999"/>
    <n v="157049.31890000001"/>
    <n v="251278.91399999999"/>
    <n v="196311.64859999999"/>
    <n v="314098.64240000001"/>
    <n v="222486.53510000001"/>
    <n v="355978.46149999998"/>
    <n v="248661.4216"/>
    <n v="397858.28049999999"/>
  </r>
  <r>
    <s v="4"/>
    <s v="Region IV - Southeast"/>
    <x v="25"/>
    <s v="MS"/>
    <x v="167"/>
    <s v="1"/>
    <x v="0"/>
    <n v="76810.081000000006"/>
    <n v="134417.64170000001"/>
    <n v="100582.8579"/>
    <n v="176020.0012"/>
    <n v="122100.3296"/>
    <n v="213675.57680000001"/>
    <n v="149341.74950000001"/>
    <n v="261348.06150000001"/>
    <n v="175743.67920000001"/>
    <n v="307551.43849999999"/>
    <n v="191923.3849"/>
    <n v="335865.92349999998"/>
    <n v="206335.41269999999"/>
    <n v="361086.97240000003"/>
  </r>
  <r>
    <s v="4"/>
    <s v="Region IV - Southeast"/>
    <x v="25"/>
    <s v="MS"/>
    <x v="167"/>
    <s v="2"/>
    <x v="1"/>
    <n v="70338.846699999995"/>
    <n v="123092.98179999999"/>
    <n v="92176.339099999997"/>
    <n v="161308.59340000001"/>
    <n v="112119.61719999999"/>
    <n v="196209.33009999999"/>
    <n v="137705.69940000001"/>
    <n v="240984.97399999999"/>
    <n v="163421.62419999999"/>
    <n v="285987.84230000002"/>
    <n v="179937.514"/>
    <n v="314890.6495"/>
    <n v="195410.49969999999"/>
    <n v="341968.37459999998"/>
  </r>
  <r>
    <s v="4"/>
    <s v="Region IV - Southeast"/>
    <x v="25"/>
    <s v="MS"/>
    <x v="167"/>
    <s v="3"/>
    <x v="2"/>
    <n v="60802.602800000001"/>
    <n v="106404.5549"/>
    <n v="83984.472299999994"/>
    <n v="146972.82639999999"/>
    <n v="106515.38649999999"/>
    <n v="186401.9264"/>
    <n v="139088.51199999999"/>
    <n v="243404.89610000001"/>
    <n v="173315.14939999999"/>
    <n v="303301.51150000002"/>
    <n v="195072.5134"/>
    <n v="341376.89850000001"/>
    <n v="216506.18049999999"/>
    <n v="378885.81579999998"/>
  </r>
  <r>
    <s v="4"/>
    <s v="Region IV - Southeast"/>
    <x v="25"/>
    <s v="MS"/>
    <x v="167"/>
    <s v="4"/>
    <x v="3"/>
    <n v="68642.701400000005"/>
    <n v="109828.32399999999"/>
    <n v="96099.782000000007"/>
    <n v="153759.65349999999"/>
    <n v="123556.86259999999"/>
    <n v="197690.98310000001"/>
    <n v="164742.4835"/>
    <n v="263587.97749999998"/>
    <n v="205928.10440000001"/>
    <n v="329484.9718"/>
    <n v="233385.18489999999"/>
    <n v="373416.3015"/>
    <n v="260842.26550000001"/>
    <n v="417347.63099999999"/>
  </r>
  <r>
    <s v="4"/>
    <s v="Region IV - Southeast"/>
    <x v="25"/>
    <s v="MS"/>
    <x v="168"/>
    <s v="1"/>
    <x v="0"/>
    <n v="76980.790399999998"/>
    <n v="134716.38320000001"/>
    <n v="100720.86990000001"/>
    <n v="176261.52239999999"/>
    <n v="122189.25350000001"/>
    <n v="213831.1937"/>
    <n v="149307.9811"/>
    <n v="261288.96679999999"/>
    <n v="175654.7066"/>
    <n v="307395.7365"/>
    <n v="191811.09830000001"/>
    <n v="335669.42190000002"/>
    <n v="206196.81210000001"/>
    <n v="360844.42099999997"/>
  </r>
  <r>
    <s v="4"/>
    <s v="Region IV - Southeast"/>
    <x v="25"/>
    <s v="MS"/>
    <x v="168"/>
    <s v="2"/>
    <x v="1"/>
    <n v="70650.235400000005"/>
    <n v="123637.912"/>
    <n v="92497.101899999994"/>
    <n v="161869.92850000001"/>
    <n v="112425.51360000001"/>
    <n v="196744.6488"/>
    <n v="137924.88920000001"/>
    <n v="241368.55600000001"/>
    <n v="163600.52290000001"/>
    <n v="286300.91509999998"/>
    <n v="180085.79029999999"/>
    <n v="315150.13309999998"/>
    <n v="195509.3976"/>
    <n v="342141.44579999999"/>
  </r>
  <r>
    <s v="4"/>
    <s v="Region IV - Southeast"/>
    <x v="25"/>
    <s v="MS"/>
    <x v="168"/>
    <s v="3"/>
    <x v="2"/>
    <n v="61242.507899999997"/>
    <n v="107174.3887"/>
    <n v="84625.104000000007"/>
    <n v="148093.93210000001"/>
    <n v="107370.8962"/>
    <n v="187899.06830000001"/>
    <n v="140292.93090000001"/>
    <n v="245512.62909999999"/>
    <n v="174832.53159999999"/>
    <n v="305956.93030000001"/>
    <n v="196821.58979999999"/>
    <n v="344437.78220000002"/>
    <n v="218493.98800000001"/>
    <n v="382364.4791"/>
  </r>
  <r>
    <s v="4"/>
    <s v="Region IV - Southeast"/>
    <x v="25"/>
    <s v="MS"/>
    <x v="168"/>
    <s v="4"/>
    <x v="3"/>
    <n v="68687.093599999993"/>
    <n v="109899.3515"/>
    <n v="96161.930999999997"/>
    <n v="153859.092"/>
    <n v="123636.76850000001"/>
    <n v="197818.83259999999"/>
    <n v="164849.02470000001"/>
    <n v="263758.44339999999"/>
    <n v="206061.28090000001"/>
    <n v="329698.05420000001"/>
    <n v="233536.1183"/>
    <n v="373657.79489999998"/>
    <n v="261010.9558"/>
    <n v="417617.5355"/>
  </r>
  <r>
    <s v="4"/>
    <s v="Region IV - Southeast"/>
    <x v="25"/>
    <s v="MS"/>
    <x v="169"/>
    <s v="1"/>
    <x v="0"/>
    <n v="74146.740999999995"/>
    <n v="129756.7969"/>
    <n v="97102.585600000006"/>
    <n v="169929.52480000001"/>
    <n v="117882.3072"/>
    <n v="206294.03760000001"/>
    <n v="144194.9443"/>
    <n v="252341.1525"/>
    <n v="169691.22150000001"/>
    <n v="296959.63750000001"/>
    <n v="185315.016"/>
    <n v="324301.27799999999"/>
    <n v="199232.34580000001"/>
    <n v="348656.60519999999"/>
  </r>
  <r>
    <s v="4"/>
    <s v="Region IV - Southeast"/>
    <x v="25"/>
    <s v="MS"/>
    <x v="169"/>
    <s v="2"/>
    <x v="1"/>
    <n v="67886.525599999994"/>
    <n v="118801.4198"/>
    <n v="88970.192800000004"/>
    <n v="155697.83730000001"/>
    <n v="108227.05319999999"/>
    <n v="189397.34299999999"/>
    <n v="132938.33110000001"/>
    <n v="232642.07939999999"/>
    <n v="157770.9731"/>
    <n v="276099.20289999997"/>
    <n v="173719.98920000001"/>
    <n v="304009.98100000003"/>
    <n v="188663.68040000001"/>
    <n v="330161.44059999997"/>
  </r>
  <r>
    <s v="4"/>
    <s v="Region IV - Southeast"/>
    <x v="25"/>
    <s v="MS"/>
    <x v="169"/>
    <s v="3"/>
    <x v="2"/>
    <n v="58668.038800000002"/>
    <n v="102669.068"/>
    <n v="81033.229699999996"/>
    <n v="141808.152"/>
    <n v="102768.6922"/>
    <n v="179845.21119999999"/>
    <n v="134188.52849999999"/>
    <n v="234829.92480000001"/>
    <n v="167207.9578"/>
    <n v="292613.92609999998"/>
    <n v="188195.0944"/>
    <n v="329341.41519999999"/>
    <n v="208869.0894"/>
    <n v="365520.90649999998"/>
  </r>
  <r>
    <s v="4"/>
    <s v="Region IV - Southeast"/>
    <x v="25"/>
    <s v="MS"/>
    <x v="169"/>
    <s v="4"/>
    <x v="3"/>
    <n v="66271.884600000005"/>
    <n v="106035.01700000001"/>
    <n v="92780.638399999996"/>
    <n v="148449.02369999999"/>
    <n v="119289.39230000001"/>
    <n v="190863.03049999999"/>
    <n v="159052.52309999999"/>
    <n v="254484.04070000001"/>
    <n v="198815.6538"/>
    <n v="318105.05080000003"/>
    <n v="225324.40770000001"/>
    <n v="360519.0576"/>
    <n v="251833.16149999999"/>
    <n v="402933.06449999998"/>
  </r>
  <r>
    <s v="4"/>
    <s v="Region IV - Southeast"/>
    <x v="25"/>
    <s v="MS"/>
    <x v="170"/>
    <s v="1"/>
    <x v="0"/>
    <n v="75521.087799999994"/>
    <n v="132161.90359999999"/>
    <n v="98877.223899999997"/>
    <n v="173035.14189999999"/>
    <n v="120013.54829999999"/>
    <n v="210023.70970000001"/>
    <n v="146759.90349999999"/>
    <n v="256829.83110000001"/>
    <n v="172695.20559999999"/>
    <n v="302216.60989999998"/>
    <n v="188591.12710000001"/>
    <n v="330034.47240000003"/>
    <n v="202749.2273"/>
    <n v="354811.14779999998"/>
  </r>
  <r>
    <s v="4"/>
    <s v="Region IV - Southeast"/>
    <x v="25"/>
    <s v="MS"/>
    <x v="170"/>
    <s v="2"/>
    <x v="1"/>
    <n v="69190.532900000006"/>
    <n v="121083.4325"/>
    <n v="90653.456000000006"/>
    <n v="158643.54800000001"/>
    <n v="110249.80839999999"/>
    <n v="192937.16469999999"/>
    <n v="135376.81159999999"/>
    <n v="236909.42019999999"/>
    <n v="160641.022"/>
    <n v="281121.78840000002"/>
    <n v="176865.81909999999"/>
    <n v="309515.18359999999"/>
    <n v="192061.81280000001"/>
    <n v="336108.17249999999"/>
  </r>
  <r>
    <s v="4"/>
    <s v="Region IV - Southeast"/>
    <x v="25"/>
    <s v="MS"/>
    <x v="170"/>
    <s v="3"/>
    <x v="2"/>
    <n v="59845.296799999996"/>
    <n v="104729.2692"/>
    <n v="82669.008400000006"/>
    <n v="144670.7648"/>
    <n v="104855.91620000001"/>
    <n v="183497.85320000001"/>
    <n v="136939.62409999999"/>
    <n v="239644.34239999999"/>
    <n v="170640.8982"/>
    <n v="298621.57179999998"/>
    <n v="192071.07199999999"/>
    <n v="336124.37589999998"/>
    <n v="213184.58559999999"/>
    <n v="373073.02490000002"/>
  </r>
  <r>
    <s v="4"/>
    <s v="Region IV - Southeast"/>
    <x v="25"/>
    <s v="MS"/>
    <x v="170"/>
    <s v="4"/>
    <x v="3"/>
    <n v="67468.390499999994"/>
    <n v="107949.4264"/>
    <n v="94455.746700000003"/>
    <n v="151129.19699999999"/>
    <n v="121443.1029"/>
    <n v="194308.9676"/>
    <n v="161924.1372"/>
    <n v="259078.62340000001"/>
    <n v="202405.17139999999"/>
    <n v="323848.27919999999"/>
    <n v="229392.52770000001"/>
    <n v="367028.04979999998"/>
    <n v="256379.88389999999"/>
    <n v="410207.82030000002"/>
  </r>
  <r>
    <s v="4"/>
    <s v="Region IV - Southeast"/>
    <x v="25"/>
    <s v="MS"/>
    <x v="171"/>
    <s v="1"/>
    <x v="0"/>
    <n v="71799.256399999998"/>
    <n v="125648.69869999999"/>
    <n v="94098.846300000005"/>
    <n v="164672.9811"/>
    <n v="114300.5916"/>
    <n v="200026.03520000001"/>
    <n v="139931.2617"/>
    <n v="244879.70800000001"/>
    <n v="164714.23079999999"/>
    <n v="288249.90399999998"/>
    <n v="179892.25099999999"/>
    <n v="314811.43939999997"/>
    <n v="193417.06770000001"/>
    <n v="338479.86849999998"/>
  </r>
  <r>
    <s v="4"/>
    <s v="Region IV - Southeast"/>
    <x v="25"/>
    <s v="MS"/>
    <x v="171"/>
    <s v="2"/>
    <x v="1"/>
    <n v="65609.380300000004"/>
    <n v="114816.41559999999"/>
    <n v="86057.828599999993"/>
    <n v="150601.20009999999"/>
    <n v="104753.82339999999"/>
    <n v="183319.19099999999"/>
    <n v="128801.1272"/>
    <n v="225401.97260000001"/>
    <n v="152927.91759999999"/>
    <n v="267623.85590000002"/>
    <n v="168427.50529999999"/>
    <n v="294748.13429999998"/>
    <n v="182967.15109999999"/>
    <n v="320192.51459999999"/>
  </r>
  <r>
    <s v="4"/>
    <s v="Region IV - Southeast"/>
    <x v="25"/>
    <s v="MS"/>
    <x v="171"/>
    <s v="3"/>
    <x v="2"/>
    <n v="56559.304100000001"/>
    <n v="98978.782200000001"/>
    <n v="78093.383400000006"/>
    <n v="136663.4209"/>
    <n v="99004.809800000003"/>
    <n v="173258.4172"/>
    <n v="129201.88830000001"/>
    <n v="226103.30439999999"/>
    <n v="160980.58670000001"/>
    <n v="281716.02669999999"/>
    <n v="181152.0955"/>
    <n v="317016.16710000002"/>
    <n v="201013.9811"/>
    <n v="351774.4669"/>
  </r>
  <r>
    <s v="4"/>
    <s v="Region IV - Southeast"/>
    <x v="25"/>
    <s v="MS"/>
    <x v="171"/>
    <s v="4"/>
    <x v="3"/>
    <n v="64262.907500000001"/>
    <n v="102820.65360000001"/>
    <n v="89968.070600000006"/>
    <n v="143948.91510000001"/>
    <n v="115673.23360000001"/>
    <n v="185077.17660000001"/>
    <n v="154230.97820000001"/>
    <n v="246769.5687"/>
    <n v="192788.72260000001"/>
    <n v="308461.9608"/>
    <n v="218493.88570000001"/>
    <n v="349590.22230000002"/>
    <n v="244199.04870000001"/>
    <n v="390718.48379999999"/>
  </r>
  <r>
    <s v="4"/>
    <s v="Region IV - Southeast"/>
    <x v="26"/>
    <s v="NC"/>
    <x v="172"/>
    <s v="1"/>
    <x v="0"/>
    <n v="83220.820600000006"/>
    <n v="145636.43609999999"/>
    <n v="108641.00539999999"/>
    <n v="190121.75949999999"/>
    <n v="131572.85800000001"/>
    <n v="230252.50150000001"/>
    <n v="160366.54740000001"/>
    <n v="280641.45789999998"/>
    <n v="188523.71170000001"/>
    <n v="329916.49540000001"/>
    <n v="205820.46609999999"/>
    <n v="360185.81569999998"/>
    <n v="221205.66339999999"/>
    <n v="387109.91100000002"/>
  </r>
  <r>
    <s v="4"/>
    <s v="Region IV - Southeast"/>
    <x v="26"/>
    <s v="NC"/>
    <x v="172"/>
    <s v="2"/>
    <x v="1"/>
    <n v="76819.925799999997"/>
    <n v="134434.8702"/>
    <n v="100325.8619"/>
    <n v="175570.25820000001"/>
    <n v="121700.6315"/>
    <n v="212976.10519999999"/>
    <n v="148856.976"/>
    <n v="260499.70800000001"/>
    <n v="176335.592"/>
    <n v="308587.28590000002"/>
    <n v="193964.87640000001"/>
    <n v="339438.53360000002"/>
    <n v="210399.4994"/>
    <n v="368199.12390000001"/>
  </r>
  <r>
    <s v="4"/>
    <s v="Region IV - Southeast"/>
    <x v="26"/>
    <s v="NC"/>
    <x v="172"/>
    <s v="3"/>
    <x v="2"/>
    <n v="67077.143200000006"/>
    <n v="117385.0006"/>
    <n v="92781.211200000005"/>
    <n v="162367.11960000001"/>
    <n v="117841.39939999999"/>
    <n v="206222.44899999999"/>
    <n v="154221.7322"/>
    <n v="269888.03139999998"/>
    <n v="192237.60389999999"/>
    <n v="336415.80680000002"/>
    <n v="216532.65"/>
    <n v="378932.13760000002"/>
    <n v="240507.5177"/>
    <n v="420888.15600000002"/>
  </r>
  <r>
    <s v="4"/>
    <s v="Region IV - Southeast"/>
    <x v="26"/>
    <s v="NC"/>
    <x v="172"/>
    <s v="4"/>
    <x v="3"/>
    <n v="73945.950400000002"/>
    <n v="118313.5224"/>
    <n v="103524.3305"/>
    <n v="165638.9313"/>
    <n v="133102.7107"/>
    <n v="212964.34030000001"/>
    <n v="177470.28090000001"/>
    <n v="283952.45370000001"/>
    <n v="221837.8511"/>
    <n v="354940.56709999999"/>
    <n v="251416.23130000001"/>
    <n v="402265.97610000003"/>
    <n v="280994.61139999999"/>
    <n v="449591.3849"/>
  </r>
  <r>
    <s v="4"/>
    <s v="Region IV - Southeast"/>
    <x v="26"/>
    <s v="NC"/>
    <x v="173"/>
    <s v="1"/>
    <x v="0"/>
    <n v="83220.820600000006"/>
    <n v="145636.43609999999"/>
    <n v="108641.00539999999"/>
    <n v="190121.75949999999"/>
    <n v="131572.85800000001"/>
    <n v="230252.50150000001"/>
    <n v="160366.54740000001"/>
    <n v="280641.45789999998"/>
    <n v="188523.71170000001"/>
    <n v="329916.49540000001"/>
    <n v="205820.46609999999"/>
    <n v="360185.81569999998"/>
    <n v="221205.66339999999"/>
    <n v="387109.91100000002"/>
  </r>
  <r>
    <s v="4"/>
    <s v="Region IV - Southeast"/>
    <x v="26"/>
    <s v="NC"/>
    <x v="173"/>
    <s v="2"/>
    <x v="1"/>
    <n v="76819.925799999997"/>
    <n v="134434.8702"/>
    <n v="100325.8619"/>
    <n v="175570.25820000001"/>
    <n v="121700.6315"/>
    <n v="212976.10519999999"/>
    <n v="148856.976"/>
    <n v="260499.70800000001"/>
    <n v="176335.592"/>
    <n v="308587.28590000002"/>
    <n v="193964.87640000001"/>
    <n v="339438.53360000002"/>
    <n v="210399.4994"/>
    <n v="368199.12390000001"/>
  </r>
  <r>
    <s v="4"/>
    <s v="Region IV - Southeast"/>
    <x v="26"/>
    <s v="NC"/>
    <x v="173"/>
    <s v="3"/>
    <x v="2"/>
    <n v="67077.143200000006"/>
    <n v="117385.0006"/>
    <n v="92781.211200000005"/>
    <n v="162367.11960000001"/>
    <n v="117841.39939999999"/>
    <n v="206222.44899999999"/>
    <n v="154221.7322"/>
    <n v="269888.03139999998"/>
    <n v="192237.60389999999"/>
    <n v="336415.80680000002"/>
    <n v="216532.65"/>
    <n v="378932.13760000002"/>
    <n v="240507.5177"/>
    <n v="420888.15600000002"/>
  </r>
  <r>
    <s v="4"/>
    <s v="Region IV - Southeast"/>
    <x v="26"/>
    <s v="NC"/>
    <x v="173"/>
    <s v="4"/>
    <x v="3"/>
    <n v="73945.950400000002"/>
    <n v="118313.5224"/>
    <n v="103524.3305"/>
    <n v="165638.9313"/>
    <n v="133102.7107"/>
    <n v="212964.34030000001"/>
    <n v="177470.28090000001"/>
    <n v="283952.45370000001"/>
    <n v="221837.8511"/>
    <n v="354940.56709999999"/>
    <n v="251416.23130000001"/>
    <n v="402265.97610000003"/>
    <n v="280994.61139999999"/>
    <n v="449591.3849"/>
  </r>
  <r>
    <s v="4"/>
    <s v="Region IV - Southeast"/>
    <x v="26"/>
    <s v="NC"/>
    <x v="174"/>
    <s v="1"/>
    <x v="0"/>
    <n v="83622.032300000006"/>
    <n v="146338.55650000001"/>
    <n v="109186.54640000001"/>
    <n v="191076.45619999999"/>
    <n v="132253.62899999999"/>
    <n v="231443.85079999999"/>
    <n v="161232.78820000001"/>
    <n v="282157.37929999997"/>
    <n v="189554.69519999999"/>
    <n v="331720.71659999999"/>
    <n v="206949.92980000001"/>
    <n v="362162.37709999998"/>
    <n v="222424.1551"/>
    <n v="389242.27149999997"/>
  </r>
  <r>
    <s v="4"/>
    <s v="Region IV - Southeast"/>
    <x v="26"/>
    <s v="NC"/>
    <x v="174"/>
    <s v="2"/>
    <x v="1"/>
    <n v="77150.797999999995"/>
    <n v="135013.89660000001"/>
    <n v="100780.02770000001"/>
    <n v="176365.0485"/>
    <n v="122272.9167"/>
    <n v="213977.6042"/>
    <n v="149596.73809999999"/>
    <n v="261794.29180000001"/>
    <n v="177232.64019999999"/>
    <n v="310157.12040000001"/>
    <n v="194964.0589"/>
    <n v="341187.10310000001"/>
    <n v="211499.2421"/>
    <n v="370123.67369999998"/>
  </r>
  <r>
    <s v="4"/>
    <s v="Region IV - Southeast"/>
    <x v="26"/>
    <s v="NC"/>
    <x v="174"/>
    <s v="3"/>
    <x v="2"/>
    <n v="67322.926999999996"/>
    <n v="117815.1222"/>
    <n v="93112.926099999997"/>
    <n v="162947.6208"/>
    <n v="118251.97010000001"/>
    <n v="206940.94760000001"/>
    <n v="154737.29010000001"/>
    <n v="270790.25770000002"/>
    <n v="192876.12210000001"/>
    <n v="337533.21360000002"/>
    <n v="217241.61569999999"/>
    <n v="380172.82750000001"/>
    <n v="241283.41250000001"/>
    <n v="422245.9718"/>
  </r>
  <r>
    <s v="4"/>
    <s v="Region IV - Southeast"/>
    <x v="26"/>
    <s v="NC"/>
    <x v="174"/>
    <s v="4"/>
    <x v="3"/>
    <n v="74329.987599999993"/>
    <n v="118927.98179999999"/>
    <n v="104061.9825"/>
    <n v="166499.17449999999"/>
    <n v="133793.97760000001"/>
    <n v="214070.36730000001"/>
    <n v="178391.97010000001"/>
    <n v="285427.15639999998"/>
    <n v="222989.96249999999"/>
    <n v="356783.94540000003"/>
    <n v="252721.95749999999"/>
    <n v="404355.13819999999"/>
    <n v="282453.95250000001"/>
    <n v="451926.3309"/>
  </r>
  <r>
    <s v="4"/>
    <s v="Region IV - Southeast"/>
    <x v="26"/>
    <s v="NC"/>
    <x v="175"/>
    <s v="1"/>
    <x v="0"/>
    <n v="82819.606599999999"/>
    <n v="144934.31159999999"/>
    <n v="108095.46120000001"/>
    <n v="189167.05710000001"/>
    <n v="130892.08289999999"/>
    <n v="229061.14499999999"/>
    <n v="159500.3014"/>
    <n v="279125.52750000003"/>
    <n v="187492.72200000001"/>
    <n v="328112.2635"/>
    <n v="204690.9958"/>
    <n v="358209.2426"/>
    <n v="219987.16450000001"/>
    <n v="384977.5379"/>
  </r>
  <r>
    <s v="4"/>
    <s v="Region IV - Southeast"/>
    <x v="26"/>
    <s v="NC"/>
    <x v="175"/>
    <s v="2"/>
    <x v="1"/>
    <n v="76489.051600000006"/>
    <n v="133855.84039999999"/>
    <n v="99871.693199999994"/>
    <n v="174775.4632"/>
    <n v="121128.34299999999"/>
    <n v="211974.60019999999"/>
    <n v="148117.2095"/>
    <n v="259205.11670000001"/>
    <n v="175438.53829999999"/>
    <n v="307017.44209999999"/>
    <n v="192965.68780000001"/>
    <n v="337689.95370000001"/>
    <n v="209299.7501"/>
    <n v="366274.5626"/>
  </r>
  <r>
    <s v="4"/>
    <s v="Region IV - Southeast"/>
    <x v="26"/>
    <s v="NC"/>
    <x v="175"/>
    <s v="3"/>
    <x v="2"/>
    <n v="66831.357999999993"/>
    <n v="116954.87639999999"/>
    <n v="92449.494200000001"/>
    <n v="161786.61489999999"/>
    <n v="117430.82640000001"/>
    <n v="205503.94620000001"/>
    <n v="153706.17120000001"/>
    <n v="268985.79969999997"/>
    <n v="191599.08189999999"/>
    <n v="335298.3934"/>
    <n v="215823.6802"/>
    <n v="377691.44030000002"/>
    <n v="239731.61850000001"/>
    <n v="419530.33230000001"/>
  </r>
  <r>
    <s v="4"/>
    <s v="Region IV - Southeast"/>
    <x v="26"/>
    <s v="NC"/>
    <x v="175"/>
    <s v="4"/>
    <x v="3"/>
    <n v="73561.910999999993"/>
    <n v="117699.05929999999"/>
    <n v="102986.6753"/>
    <n v="164778.68299999999"/>
    <n v="132411.43969999999"/>
    <n v="211858.30669999999"/>
    <n v="176548.58619999999"/>
    <n v="282477.74229999998"/>
    <n v="220685.7328"/>
    <n v="353097.1778"/>
    <n v="250110.49720000001"/>
    <n v="400176.8015"/>
    <n v="279535.26160000003"/>
    <n v="447256.4252"/>
  </r>
  <r>
    <s v="4"/>
    <s v="Region IV - Southeast"/>
    <x v="26"/>
    <s v="NC"/>
    <x v="176"/>
    <s v="1"/>
    <x v="0"/>
    <n v="84595.170199999993"/>
    <n v="148041.54800000001"/>
    <n v="110415.64750000001"/>
    <n v="193227.383"/>
    <n v="133704.1035"/>
    <n v="233982.18109999999"/>
    <n v="162931.5116"/>
    <n v="285130.14539999998"/>
    <n v="191527.70170000001"/>
    <n v="335173.478"/>
    <n v="209096.58360000001"/>
    <n v="365919.02130000002"/>
    <n v="224722.55179999999"/>
    <n v="393264.4656"/>
  </r>
  <r>
    <s v="4"/>
    <s v="Region IV - Southeast"/>
    <x v="26"/>
    <s v="NC"/>
    <x v="176"/>
    <s v="2"/>
    <x v="1"/>
    <n v="78123.936000000002"/>
    <n v="136716.88800000001"/>
    <n v="102009.1287"/>
    <n v="178515.97519999999"/>
    <n v="123723.39109999999"/>
    <n v="216515.9345"/>
    <n v="151295.46160000001"/>
    <n v="264767.05780000001"/>
    <n v="179205.64679999999"/>
    <n v="313609.88179999997"/>
    <n v="197110.71280000001"/>
    <n v="344943.74729999999"/>
    <n v="213797.63879999999"/>
    <n v="374145.86780000001"/>
  </r>
  <r>
    <s v="4"/>
    <s v="Region IV - Southeast"/>
    <x v="26"/>
    <s v="NC"/>
    <x v="176"/>
    <s v="3"/>
    <x v="2"/>
    <n v="68254.403900000005"/>
    <n v="119445.2067"/>
    <n v="94416.993700000006"/>
    <n v="165229.73910000001"/>
    <n v="119928.62850000001"/>
    <n v="209875.0998"/>
    <n v="156972.8346"/>
    <n v="274702.46059999999"/>
    <n v="195670.5526"/>
    <n v="342423.46710000001"/>
    <n v="220408.63709999999"/>
    <n v="385715.11489999999"/>
    <n v="244823.0246"/>
    <n v="428440.2929"/>
  </r>
  <r>
    <s v="4"/>
    <s v="Region IV - Southeast"/>
    <x v="26"/>
    <s v="NC"/>
    <x v="176"/>
    <s v="4"/>
    <x v="3"/>
    <n v="75142.458700000003"/>
    <n v="120227.93580000001"/>
    <n v="105199.4422"/>
    <n v="168319.11"/>
    <n v="135256.42559999999"/>
    <n v="216410.28419999999"/>
    <n v="180341.90090000001"/>
    <n v="288547.04560000001"/>
    <n v="225427.37599999999"/>
    <n v="360683.80709999998"/>
    <n v="255484.35949999999"/>
    <n v="408774.98139999999"/>
    <n v="285541.34299999999"/>
    <n v="456866.1556"/>
  </r>
  <r>
    <s v="4"/>
    <s v="Region IV - Southeast"/>
    <x v="26"/>
    <s v="NC"/>
    <x v="177"/>
    <s v="1"/>
    <x v="0"/>
    <n v="82418.395000000004"/>
    <n v="144232.19130000001"/>
    <n v="107549.92019999999"/>
    <n v="188212.36040000001"/>
    <n v="130211.3118"/>
    <n v="227869.79569999999"/>
    <n v="158634.0606"/>
    <n v="277609.60609999998"/>
    <n v="186461.73850000001"/>
    <n v="326308.04220000003"/>
    <n v="203561.53210000001"/>
    <n v="356232.68119999999"/>
    <n v="218768.67290000001"/>
    <n v="382845.17749999999"/>
  </r>
  <r>
    <s v="4"/>
    <s v="Region IV - Southeast"/>
    <x v="26"/>
    <s v="NC"/>
    <x v="177"/>
    <s v="2"/>
    <x v="1"/>
    <n v="76158.179399999994"/>
    <n v="133276.81409999999"/>
    <n v="99417.527400000006"/>
    <n v="173980.67290000001"/>
    <n v="120556.0578"/>
    <n v="210973.1012"/>
    <n v="147377.4474"/>
    <n v="257910.53289999999"/>
    <n v="174541.49"/>
    <n v="305447.60759999999"/>
    <n v="191966.50520000001"/>
    <n v="335941.38419999997"/>
    <n v="208200.0074"/>
    <n v="364350.01289999997"/>
  </r>
  <r>
    <s v="4"/>
    <s v="Region IV - Southeast"/>
    <x v="26"/>
    <s v="NC"/>
    <x v="177"/>
    <s v="3"/>
    <x v="2"/>
    <n v="66585.574200000003"/>
    <n v="116524.7548"/>
    <n v="92117.779200000004"/>
    <n v="161206.11360000001"/>
    <n v="117020.25569999999"/>
    <n v="204785.44760000001"/>
    <n v="153190.6133"/>
    <n v="268083.57329999999"/>
    <n v="190960.5638"/>
    <n v="334180.9866"/>
    <n v="215114.71460000001"/>
    <n v="376450.75050000002"/>
    <n v="238955.72380000001"/>
    <n v="418172.51659999997"/>
  </r>
  <r>
    <s v="4"/>
    <s v="Region IV - Southeast"/>
    <x v="26"/>
    <s v="NC"/>
    <x v="177"/>
    <s v="4"/>
    <x v="3"/>
    <n v="73177.873800000001"/>
    <n v="117084.5998"/>
    <n v="102449.0233"/>
    <n v="163918.43979999999"/>
    <n v="131720.17290000001"/>
    <n v="210752.27970000001"/>
    <n v="175626.89720000001"/>
    <n v="281003.03960000002"/>
    <n v="219533.6214"/>
    <n v="351253.79950000002"/>
    <n v="248804.77100000001"/>
    <n v="398087.63949999999"/>
    <n v="278075.9204"/>
    <n v="444921.47930000001"/>
  </r>
  <r>
    <s v="4"/>
    <s v="Region IV - Southeast"/>
    <x v="26"/>
    <s v="NC"/>
    <x v="178"/>
    <s v="1"/>
    <x v="0"/>
    <n v="81931.827399999995"/>
    <n v="143380.69810000001"/>
    <n v="106935.37149999999"/>
    <n v="187136.9002"/>
    <n v="129486.07670000001"/>
    <n v="226600.63440000001"/>
    <n v="157784.70139999999"/>
    <n v="276123.22759999998"/>
    <n v="185475.23809999999"/>
    <n v="324581.6667"/>
    <n v="202488.2084"/>
    <n v="354354.36459999997"/>
    <n v="217619.478"/>
    <n v="380834.08649999998"/>
  </r>
  <r>
    <s v="4"/>
    <s v="Region IV - Southeast"/>
    <x v="26"/>
    <s v="NC"/>
    <x v="178"/>
    <s v="2"/>
    <x v="1"/>
    <n v="75671.611900000004"/>
    <n v="132425.32089999999"/>
    <n v="98802.978700000007"/>
    <n v="172905.21280000001"/>
    <n v="119830.8227"/>
    <n v="209703.93979999999"/>
    <n v="146528.0882"/>
    <n v="256424.1544"/>
    <n v="173554.98980000001"/>
    <n v="303721.23200000002"/>
    <n v="190893.18160000001"/>
    <n v="334063.06760000001"/>
    <n v="207050.8125"/>
    <n v="362338.92180000001"/>
  </r>
  <r>
    <s v="4"/>
    <s v="Region IV - Southeast"/>
    <x v="26"/>
    <s v="NC"/>
    <x v="178"/>
    <s v="3"/>
    <x v="2"/>
    <n v="66119.837199999994"/>
    <n v="115709.715"/>
    <n v="91465.747399999993"/>
    <n v="160065.05780000001"/>
    <n v="116181.92909999999"/>
    <n v="203318.37590000001"/>
    <n v="152072.8444"/>
    <n v="266127.47769999999"/>
    <n v="189563.35260000001"/>
    <n v="331735.86719999998"/>
    <n v="213531.20860000001"/>
    <n v="373679.6151"/>
    <n v="237185.92300000001"/>
    <n v="415075.3652"/>
  </r>
  <r>
    <s v="4"/>
    <s v="Region IV - Southeast"/>
    <x v="26"/>
    <s v="NC"/>
    <x v="178"/>
    <s v="4"/>
    <x v="3"/>
    <n v="72771.6394"/>
    <n v="116434.62480000001"/>
    <n v="101880.29519999999"/>
    <n v="163008.47469999999"/>
    <n v="130988.951"/>
    <n v="209582.3247"/>
    <n v="174651.93470000001"/>
    <n v="279443.09950000001"/>
    <n v="218314.91829999999"/>
    <n v="349303.87449999998"/>
    <n v="247423.57399999999"/>
    <n v="395877.72440000001"/>
    <n v="276532.22989999998"/>
    <n v="442451.57439999998"/>
  </r>
  <r>
    <s v="4"/>
    <s v="Region IV - Southeast"/>
    <x v="26"/>
    <s v="NC"/>
    <x v="179"/>
    <s v="1"/>
    <x v="0"/>
    <n v="82648.897200000007"/>
    <n v="144635.57010000001"/>
    <n v="107957.4491"/>
    <n v="188925.53589999999"/>
    <n v="130803.15889999999"/>
    <n v="228905.5281"/>
    <n v="159534.0698"/>
    <n v="279184.62219999998"/>
    <n v="187581.69459999999"/>
    <n v="328267.9656"/>
    <n v="204803.28229999999"/>
    <n v="358405.74400000001"/>
    <n v="220125.7653"/>
    <n v="385220.08929999999"/>
  </r>
  <r>
    <s v="4"/>
    <s v="Region IV - Southeast"/>
    <x v="26"/>
    <s v="NC"/>
    <x v="179"/>
    <s v="2"/>
    <x v="1"/>
    <n v="76177.662899999996"/>
    <n v="133310.91020000001"/>
    <n v="99550.930300000007"/>
    <n v="174214.12820000001"/>
    <n v="120822.4466"/>
    <n v="211439.28150000001"/>
    <n v="147898.01980000001"/>
    <n v="258821.53460000001"/>
    <n v="175259.63959999999"/>
    <n v="306704.36930000002"/>
    <n v="192817.41149999999"/>
    <n v="337430.47009999998"/>
    <n v="209200.8523"/>
    <n v="366101.4915"/>
  </r>
  <r>
    <s v="4"/>
    <s v="Region IV - Southeast"/>
    <x v="26"/>
    <s v="NC"/>
    <x v="179"/>
    <s v="3"/>
    <x v="2"/>
    <n v="66391.452900000004"/>
    <n v="116185.0425"/>
    <n v="91808.862399999998"/>
    <n v="160665.5092"/>
    <n v="116575.3167"/>
    <n v="204006.80420000001"/>
    <n v="152501.75229999999"/>
    <n v="266878.06650000002"/>
    <n v="190081.6998"/>
    <n v="332642.97460000002"/>
    <n v="214074.60380000001"/>
    <n v="374630.55660000001"/>
    <n v="237743.81090000001"/>
    <n v="416051.66899999999"/>
  </r>
  <r>
    <s v="4"/>
    <s v="Region IV - Southeast"/>
    <x v="26"/>
    <s v="NC"/>
    <x v="179"/>
    <s v="4"/>
    <x v="3"/>
    <n v="73517.518800000005"/>
    <n v="117628.0318"/>
    <n v="102924.52619999999"/>
    <n v="164679.2445"/>
    <n v="132331.5338"/>
    <n v="211730.45730000001"/>
    <n v="176442.04500000001"/>
    <n v="282307.27630000003"/>
    <n v="220552.5563"/>
    <n v="352884.09539999999"/>
    <n v="249959.5638"/>
    <n v="399935.30810000002"/>
    <n v="279366.57130000001"/>
    <n v="446986.5208"/>
  </r>
  <r>
    <s v="4"/>
    <s v="Region IV - Southeast"/>
    <x v="26"/>
    <s v="NC"/>
    <x v="180"/>
    <s v="1"/>
    <x v="0"/>
    <n v="80557.480800000005"/>
    <n v="140975.5913"/>
    <n v="105160.7332"/>
    <n v="184031.28320000001"/>
    <n v="127354.83560000001"/>
    <n v="222870.96230000001"/>
    <n v="155219.74230000001"/>
    <n v="271634.549"/>
    <n v="182471.25399999999"/>
    <n v="319324.69449999998"/>
    <n v="199212.09729999999"/>
    <n v="348621.1703"/>
    <n v="214102.59650000001"/>
    <n v="374679.54389999999"/>
  </r>
  <r>
    <s v="4"/>
    <s v="Region IV - Southeast"/>
    <x v="26"/>
    <s v="NC"/>
    <x v="180"/>
    <s v="2"/>
    <x v="1"/>
    <n v="74367.604600000006"/>
    <n v="130143.30809999999"/>
    <n v="97119.715500000006"/>
    <n v="169959.50210000001"/>
    <n v="117808.0675"/>
    <n v="206164.11799999999"/>
    <n v="144089.60769999999"/>
    <n v="252156.81349999999"/>
    <n v="170684.94080000001"/>
    <n v="298698.64649999997"/>
    <n v="187747.35149999999"/>
    <n v="328557.8652"/>
    <n v="203652.67989999999"/>
    <n v="356392.1899"/>
  </r>
  <r>
    <s v="4"/>
    <s v="Region IV - Southeast"/>
    <x v="26"/>
    <s v="NC"/>
    <x v="180"/>
    <s v="3"/>
    <x v="2"/>
    <n v="64942.579299999998"/>
    <n v="113649.5137"/>
    <n v="89829.968599999993"/>
    <n v="157202.44510000001"/>
    <n v="114094.70510000001"/>
    <n v="199665.73389999999"/>
    <n v="149321.74859999999"/>
    <n v="261313.0601"/>
    <n v="186130.41219999999"/>
    <n v="325728.22139999998"/>
    <n v="209655.2311"/>
    <n v="366896.6544"/>
    <n v="232870.42679999999"/>
    <n v="407523.24680000002"/>
  </r>
  <r>
    <s v="4"/>
    <s v="Region IV - Southeast"/>
    <x v="26"/>
    <s v="NC"/>
    <x v="180"/>
    <s v="4"/>
    <x v="3"/>
    <n v="71575.133499999996"/>
    <n v="114520.2154"/>
    <n v="100205.18700000001"/>
    <n v="160328.30160000001"/>
    <n v="128835.2404"/>
    <n v="206136.38769999999"/>
    <n v="171780.3205"/>
    <n v="274848.51689999999"/>
    <n v="214725.40059999999"/>
    <n v="343560.64610000001"/>
    <n v="243355.4541"/>
    <n v="389368.73229999997"/>
    <n v="271985.5074"/>
    <n v="435176.81849999999"/>
  </r>
  <r>
    <s v="4"/>
    <s v="Region IV - Southeast"/>
    <x v="26"/>
    <s v="NC"/>
    <x v="91"/>
    <s v="1"/>
    <x v="0"/>
    <n v="83536.676300000006"/>
    <n v="146189.18359999999"/>
    <n v="109117.53879999999"/>
    <n v="190955.69279999999"/>
    <n v="132209.16510000001"/>
    <n v="231366.03890000001"/>
    <n v="161249.6698"/>
    <n v="282186.92210000003"/>
    <n v="189599.17850000001"/>
    <n v="331798.56229999999"/>
    <n v="207006.06969999999"/>
    <n v="362260.62190000003"/>
    <n v="222493.45189999999"/>
    <n v="389363.54080000002"/>
  </r>
  <r>
    <s v="4"/>
    <s v="Region IV - Southeast"/>
    <x v="26"/>
    <s v="NC"/>
    <x v="91"/>
    <s v="2"/>
    <x v="1"/>
    <n v="76995.102700000003"/>
    <n v="134741.42970000001"/>
    <n v="100619.6449"/>
    <n v="176084.3786"/>
    <n v="122119.96679999999"/>
    <n v="213709.94190000001"/>
    <n v="149487.14110000001"/>
    <n v="261602.49679999999"/>
    <n v="177143.18830000001"/>
    <n v="310000.57939999999"/>
    <n v="194889.91769999999"/>
    <n v="341057.35609999998"/>
    <n v="211449.79"/>
    <n v="370037.1324"/>
  </r>
  <r>
    <s v="4"/>
    <s v="Region IV - Southeast"/>
    <x v="26"/>
    <s v="NC"/>
    <x v="91"/>
    <s v="3"/>
    <x v="2"/>
    <n v="67102.973700000002"/>
    <n v="117430.204"/>
    <n v="92792.609299999996"/>
    <n v="162387.0662"/>
    <n v="117824.21400000001"/>
    <n v="206192.37450000001"/>
    <n v="154135.07920000001"/>
    <n v="269736.3885"/>
    <n v="192117.42910000001"/>
    <n v="336205.50089999998"/>
    <n v="216367.0754"/>
    <n v="378642.38199999998"/>
    <n v="240289.50630000001"/>
    <n v="420506.6361"/>
  </r>
  <r>
    <s v="4"/>
    <s v="Region IV - Southeast"/>
    <x v="26"/>
    <s v="NC"/>
    <x v="91"/>
    <s v="4"/>
    <x v="3"/>
    <n v="74307.790299999993"/>
    <n v="118892.4662"/>
    <n v="104030.90640000001"/>
    <n v="166449.45269999999"/>
    <n v="133754.02249999999"/>
    <n v="214006.43919999999"/>
    <n v="178338.6967"/>
    <n v="285341.91889999999"/>
    <n v="222923.37090000001"/>
    <n v="356677.39860000001"/>
    <n v="252646.48689999999"/>
    <n v="404234.38520000002"/>
    <n v="282369.60310000001"/>
    <n v="451791.37170000002"/>
  </r>
  <r>
    <s v="4"/>
    <s v="Region IV - Southeast"/>
    <x v="26"/>
    <s v="NC"/>
    <x v="181"/>
    <s v="1"/>
    <x v="0"/>
    <n v="81615.971699999995"/>
    <n v="142827.95060000001"/>
    <n v="106458.8383"/>
    <n v="186302.9669"/>
    <n v="128849.7697"/>
    <n v="225487.09700000001"/>
    <n v="156901.5791"/>
    <n v="274577.7634"/>
    <n v="184399.7714"/>
    <n v="322699.59989999997"/>
    <n v="201302.6048"/>
    <n v="352279.55839999998"/>
    <n v="216331.68960000001"/>
    <n v="378580.45669999998"/>
  </r>
  <r>
    <s v="4"/>
    <s v="Region IV - Southeast"/>
    <x v="26"/>
    <s v="NC"/>
    <x v="181"/>
    <s v="2"/>
    <x v="1"/>
    <n v="75496.435100000002"/>
    <n v="132118.76139999999"/>
    <n v="98509.195600000006"/>
    <n v="172391.09229999999"/>
    <n v="119411.4875"/>
    <n v="208970.10310000001"/>
    <n v="145897.92319999999"/>
    <n v="255321.36550000001"/>
    <n v="172747.39350000001"/>
    <n v="302307.93859999999"/>
    <n v="189968.14009999999"/>
    <n v="332444.2452"/>
    <n v="206000.52189999999"/>
    <n v="360500.91330000001"/>
  </r>
  <r>
    <s v="4"/>
    <s v="Region IV - Southeast"/>
    <x v="26"/>
    <s v="NC"/>
    <x v="181"/>
    <s v="3"/>
    <x v="2"/>
    <n v="66094.006699999998"/>
    <n v="115664.5117"/>
    <n v="91454.349199999997"/>
    <n v="160045.11120000001"/>
    <n v="116199.1145"/>
    <n v="203348.45050000001"/>
    <n v="152159.49739999999"/>
    <n v="266279.12050000002"/>
    <n v="189683.52739999999"/>
    <n v="331946.17300000001"/>
    <n v="213696.78330000001"/>
    <n v="373969.37079999998"/>
    <n v="237403.9345"/>
    <n v="415456.88520000002"/>
  </r>
  <r>
    <s v="4"/>
    <s v="Region IV - Southeast"/>
    <x v="26"/>
    <s v="NC"/>
    <x v="181"/>
    <s v="4"/>
    <x v="3"/>
    <n v="72409.799499999994"/>
    <n v="115855.681"/>
    <n v="101373.7193"/>
    <n v="162197.9534"/>
    <n v="130337.63920000001"/>
    <n v="208540.22579999999"/>
    <n v="173783.51879999999"/>
    <n v="278053.63429999998"/>
    <n v="217229.39859999999"/>
    <n v="347567.0429"/>
    <n v="246193.31839999999"/>
    <n v="393909.31530000002"/>
    <n v="275157.23810000002"/>
    <n v="440251.58769999997"/>
  </r>
  <r>
    <s v="4"/>
    <s v="Region IV - Southeast"/>
    <x v="27"/>
    <s v="SC"/>
    <x v="125"/>
    <s v="1"/>
    <x v="0"/>
    <n v="83220.820600000006"/>
    <n v="145636.43609999999"/>
    <n v="108641.00539999999"/>
    <n v="190121.75949999999"/>
    <n v="131572.85800000001"/>
    <n v="230252.50150000001"/>
    <n v="160366.54740000001"/>
    <n v="280641.45789999998"/>
    <n v="188523.71170000001"/>
    <n v="329916.49540000001"/>
    <n v="205820.46609999999"/>
    <n v="360185.81569999998"/>
    <n v="221205.66339999999"/>
    <n v="387109.91100000002"/>
  </r>
  <r>
    <s v="4"/>
    <s v="Region IV - Southeast"/>
    <x v="27"/>
    <s v="SC"/>
    <x v="125"/>
    <s v="2"/>
    <x v="1"/>
    <n v="76819.925799999997"/>
    <n v="134434.8702"/>
    <n v="100325.8619"/>
    <n v="175570.25820000001"/>
    <n v="121700.6315"/>
    <n v="212976.10519999999"/>
    <n v="148856.976"/>
    <n v="260499.70800000001"/>
    <n v="176335.592"/>
    <n v="308587.28590000002"/>
    <n v="193964.87640000001"/>
    <n v="339438.53360000002"/>
    <n v="210399.4994"/>
    <n v="368199.12390000001"/>
  </r>
  <r>
    <s v="4"/>
    <s v="Region IV - Southeast"/>
    <x v="27"/>
    <s v="SC"/>
    <x v="125"/>
    <s v="3"/>
    <x v="2"/>
    <n v="67077.143200000006"/>
    <n v="117385.0006"/>
    <n v="92781.211200000005"/>
    <n v="162367.11960000001"/>
    <n v="117841.39939999999"/>
    <n v="206222.44899999999"/>
    <n v="154221.7322"/>
    <n v="269888.03139999998"/>
    <n v="192237.60389999999"/>
    <n v="336415.80680000002"/>
    <n v="216532.65"/>
    <n v="378932.13760000002"/>
    <n v="240507.5177"/>
    <n v="420888.15600000002"/>
  </r>
  <r>
    <s v="4"/>
    <s v="Region IV - Southeast"/>
    <x v="27"/>
    <s v="SC"/>
    <x v="125"/>
    <s v="4"/>
    <x v="3"/>
    <n v="73945.950400000002"/>
    <n v="118313.5224"/>
    <n v="103524.3305"/>
    <n v="165638.9313"/>
    <n v="133102.7107"/>
    <n v="212964.34030000001"/>
    <n v="177470.28090000001"/>
    <n v="283952.45370000001"/>
    <n v="221837.8511"/>
    <n v="354940.56709999999"/>
    <n v="251416.23130000001"/>
    <n v="402265.97610000003"/>
    <n v="280994.61139999999"/>
    <n v="449591.3849"/>
  </r>
  <r>
    <s v="4"/>
    <s v="Region IV - Southeast"/>
    <x v="27"/>
    <s v="SC"/>
    <x v="182"/>
    <s v="1"/>
    <x v="0"/>
    <n v="82333.039099999995"/>
    <n v="144082.81839999999"/>
    <n v="107480.91250000001"/>
    <n v="188091.59700000001"/>
    <n v="130166.8478"/>
    <n v="227791.98370000001"/>
    <n v="158650.94219999999"/>
    <n v="277639.14899999998"/>
    <n v="186506.22169999999"/>
    <n v="326385.88799999998"/>
    <n v="203617.67199999999"/>
    <n v="356330.92599999998"/>
    <n v="218837.96969999999"/>
    <n v="382966.44689999998"/>
  </r>
  <r>
    <s v="4"/>
    <s v="Region IV - Southeast"/>
    <x v="27"/>
    <s v="SC"/>
    <x v="182"/>
    <s v="2"/>
    <x v="1"/>
    <n v="76002.484100000001"/>
    <n v="133004.34719999999"/>
    <n v="99257.144499999995"/>
    <n v="173700.003"/>
    <n v="120403.1079"/>
    <n v="210705.4388"/>
    <n v="147267.85029999999"/>
    <n v="257718.73809999999"/>
    <n v="174452.03810000001"/>
    <n v="305291.06650000002"/>
    <n v="191892.36410000001"/>
    <n v="335811.6372"/>
    <n v="208150.5552"/>
    <n v="364263.47159999999"/>
  </r>
  <r>
    <s v="4"/>
    <s v="Region IV - Southeast"/>
    <x v="27"/>
    <s v="SC"/>
    <x v="182"/>
    <s v="3"/>
    <x v="2"/>
    <n v="66365.620899999994"/>
    <n v="116139.8366"/>
    <n v="91797.462400000004"/>
    <n v="160645.55910000001"/>
    <n v="116592.49980000001"/>
    <n v="204036.87450000001"/>
    <n v="152588.40229999999"/>
    <n v="267029.70409999997"/>
    <n v="190201.8708"/>
    <n v="332853.27389999997"/>
    <n v="214240.17430000001"/>
    <n v="374920.30499999999"/>
    <n v="237961.81770000001"/>
    <n v="416433.18099999998"/>
  </r>
  <r>
    <s v="4"/>
    <s v="Region IV - Southeast"/>
    <x v="27"/>
    <s v="SC"/>
    <x v="182"/>
    <s v="4"/>
    <x v="3"/>
    <n v="73155.676600000006"/>
    <n v="117049.0843"/>
    <n v="102417.9472"/>
    <n v="163868.71789999999"/>
    <n v="131680.21780000001"/>
    <n v="210688.3517"/>
    <n v="175573.6237"/>
    <n v="280917.80219999998"/>
    <n v="219467.02970000001"/>
    <n v="351147.25270000001"/>
    <n v="248729.3003"/>
    <n v="397966.88650000002"/>
    <n v="277991.571"/>
    <n v="444786.52020000003"/>
  </r>
  <r>
    <s v="4"/>
    <s v="Region IV - Southeast"/>
    <x v="27"/>
    <s v="SC"/>
    <x v="183"/>
    <s v="1"/>
    <x v="0"/>
    <n v="79985.5573"/>
    <n v="139974.72529999999"/>
    <n v="104477.17690000001"/>
    <n v="182835.05960000001"/>
    <n v="126585.13649999999"/>
    <n v="221523.9889"/>
    <n v="154387.2647"/>
    <n v="270177.7132"/>
    <n v="181529.23689999999"/>
    <n v="317676.16460000002"/>
    <n v="198194.9135"/>
    <n v="346841.09850000002"/>
    <n v="213022.69829999999"/>
    <n v="372789.72210000001"/>
  </r>
  <r>
    <s v="4"/>
    <s v="Region IV - Southeast"/>
    <x v="27"/>
    <s v="SC"/>
    <x v="183"/>
    <s v="2"/>
    <x v="1"/>
    <n v="73725.341799999995"/>
    <n v="129019.34819999999"/>
    <n v="96344.784100000004"/>
    <n v="168603.37210000001"/>
    <n v="116929.88250000001"/>
    <n v="204627.29440000001"/>
    <n v="143130.65150000001"/>
    <n v="250478.64009999999"/>
    <n v="169608.98850000001"/>
    <n v="296815.72989999998"/>
    <n v="186599.8867"/>
    <n v="326549.80160000001"/>
    <n v="202454.03289999999"/>
    <n v="354294.5575"/>
  </r>
  <r>
    <s v="4"/>
    <s v="Region IV - Southeast"/>
    <x v="27"/>
    <s v="SC"/>
    <x v="183"/>
    <s v="3"/>
    <x v="2"/>
    <n v="64256.889000000003"/>
    <n v="112449.5557"/>
    <n v="88857.619900000005"/>
    <n v="155500.83480000001"/>
    <n v="112828.62239999999"/>
    <n v="197450.08910000001"/>
    <n v="147601.76869999999"/>
    <n v="258303.09529999999"/>
    <n v="183974.50810000001"/>
    <n v="321955.38919999998"/>
    <n v="207197.18479999999"/>
    <n v="362595.07339999999"/>
    <n v="230106.7199"/>
    <n v="402686.7598"/>
  </r>
  <r>
    <s v="4"/>
    <s v="Region IV - Southeast"/>
    <x v="27"/>
    <s v="SC"/>
    <x v="183"/>
    <s v="4"/>
    <x v="3"/>
    <n v="71146.7019"/>
    <n v="113834.7248"/>
    <n v="99605.382700000002"/>
    <n v="159368.61480000001"/>
    <n v="128064.0635"/>
    <n v="204902.50459999999"/>
    <n v="170752.08470000001"/>
    <n v="273203.3395"/>
    <n v="213440.10579999999"/>
    <n v="341504.17440000002"/>
    <n v="241898.78659999999"/>
    <n v="387038.06430000003"/>
    <n v="270357.46730000002"/>
    <n v="432571.95419999998"/>
  </r>
  <r>
    <s v="4"/>
    <s v="Region IV - Southeast"/>
    <x v="27"/>
    <s v="SC"/>
    <x v="167"/>
    <s v="1"/>
    <x v="0"/>
    <n v="81044.048299999995"/>
    <n v="141827.0845"/>
    <n v="105775.2818"/>
    <n v="185106.74340000001"/>
    <n v="128080.07060000001"/>
    <n v="224140.12359999999"/>
    <n v="156069.10140000001"/>
    <n v="273120.9276"/>
    <n v="183457.7543"/>
    <n v="321051.07"/>
    <n v="200285.421"/>
    <n v="350499.48670000001"/>
    <n v="215251.79139999999"/>
    <n v="376690.6349"/>
  </r>
  <r>
    <s v="4"/>
    <s v="Region IV - Southeast"/>
    <x v="27"/>
    <s v="SC"/>
    <x v="167"/>
    <s v="2"/>
    <x v="1"/>
    <n v="74854.172200000001"/>
    <n v="130994.80130000001"/>
    <n v="97734.264200000005"/>
    <n v="171034.96230000001"/>
    <n v="118533.30250000001"/>
    <n v="207433.2794"/>
    <n v="144938.9669"/>
    <n v="253643.19209999999"/>
    <n v="171671.4411"/>
    <n v="300425.022"/>
    <n v="188820.6753"/>
    <n v="330436.18160000001"/>
    <n v="204801.87479999999"/>
    <n v="358403.28100000002"/>
  </r>
  <r>
    <s v="4"/>
    <s v="Region IV - Southeast"/>
    <x v="27"/>
    <s v="SC"/>
    <x v="167"/>
    <s v="3"/>
    <x v="2"/>
    <n v="65408.316400000003"/>
    <n v="114464.5536"/>
    <n v="90482.000499999995"/>
    <n v="158343.50080000001"/>
    <n v="114933.0318"/>
    <n v="201132.80559999999"/>
    <n v="150439.51749999999"/>
    <n v="263269.1557"/>
    <n v="187527.62340000001"/>
    <n v="328173.34080000001"/>
    <n v="211238.73699999999"/>
    <n v="369667.78980000003"/>
    <n v="234640.22760000001"/>
    <n v="410620.3982"/>
  </r>
  <r>
    <s v="4"/>
    <s v="Region IV - Southeast"/>
    <x v="27"/>
    <s v="SC"/>
    <x v="167"/>
    <s v="4"/>
    <x v="3"/>
    <n v="71981.367899999997"/>
    <n v="115170.19040000001"/>
    <n v="100773.91499999999"/>
    <n v="161238.2666"/>
    <n v="129566.46219999999"/>
    <n v="207306.34280000001"/>
    <n v="172755.283"/>
    <n v="276408.45689999999"/>
    <n v="215944.10370000001"/>
    <n v="345510.5711"/>
    <n v="244736.65090000001"/>
    <n v="391578.64730000001"/>
    <n v="273529.19809999998"/>
    <n v="437646.72340000002"/>
  </r>
  <r>
    <s v="4"/>
    <s v="Region IV - Southeast"/>
    <x v="27"/>
    <s v="SC"/>
    <x v="184"/>
    <s v="1"/>
    <x v="0"/>
    <n v="81846.471600000004"/>
    <n v="143231.32519999999"/>
    <n v="106866.36380000001"/>
    <n v="187016.13680000001"/>
    <n v="129441.6128"/>
    <n v="226522.8224"/>
    <n v="157801.58300000001"/>
    <n v="276152.77039999998"/>
    <n v="185519.72140000001"/>
    <n v="324659.51240000001"/>
    <n v="202544.34830000001"/>
    <n v="354452.60950000002"/>
    <n v="217688.77480000001"/>
    <n v="380955.35570000001"/>
  </r>
  <r>
    <s v="4"/>
    <s v="Region IV - Southeast"/>
    <x v="27"/>
    <s v="SC"/>
    <x v="184"/>
    <s v="2"/>
    <x v="1"/>
    <n v="75515.916599999997"/>
    <n v="132152.85399999999"/>
    <n v="98642.5959"/>
    <n v="172624.5429"/>
    <n v="119677.8728"/>
    <n v="209436.27739999999"/>
    <n v="146418.49110000001"/>
    <n v="256232.35949999999"/>
    <n v="173465.53769999999"/>
    <n v="303564.69099999999"/>
    <n v="190819.04029999999"/>
    <n v="333933.32069999998"/>
    <n v="207001.3603"/>
    <n v="362252.38050000003"/>
  </r>
  <r>
    <s v="4"/>
    <s v="Region IV - Southeast"/>
    <x v="27"/>
    <s v="SC"/>
    <x v="184"/>
    <s v="3"/>
    <x v="2"/>
    <n v="65899.883900000001"/>
    <n v="115324.7968"/>
    <n v="91145.430399999997"/>
    <n v="159504.50330000001"/>
    <n v="115754.173"/>
    <n v="202569.8028"/>
    <n v="151470.63329999999"/>
    <n v="265073.60840000003"/>
    <n v="188804.65969999999"/>
    <n v="330408.1544"/>
    <n v="212656.66829999999"/>
    <n v="372149.16950000002"/>
    <n v="236192.01689999999"/>
    <n v="413336.0295"/>
  </r>
  <r>
    <s v="4"/>
    <s v="Region IV - Southeast"/>
    <x v="27"/>
    <s v="SC"/>
    <x v="184"/>
    <s v="4"/>
    <x v="3"/>
    <n v="72749.442200000005"/>
    <n v="116399.1093"/>
    <n v="101849.219"/>
    <n v="162958.75289999999"/>
    <n v="130948.99589999999"/>
    <n v="209518.39670000001"/>
    <n v="174598.66130000001"/>
    <n v="279357.86219999997"/>
    <n v="218248.3265"/>
    <n v="349197.32770000002"/>
    <n v="247348.10339999999"/>
    <n v="395756.97149999999"/>
    <n v="276447.88040000002"/>
    <n v="442316.6152"/>
  </r>
  <r>
    <s v="4"/>
    <s v="Region IV - Southeast"/>
    <x v="27"/>
    <s v="SC"/>
    <x v="185"/>
    <s v="1"/>
    <x v="0"/>
    <n v="81530.6158"/>
    <n v="142678.57769999999"/>
    <n v="106389.8305"/>
    <n v="186182.2035"/>
    <n v="128805.3057"/>
    <n v="225409.285"/>
    <n v="156918.46059999999"/>
    <n v="274607.30619999999"/>
    <n v="184444.25459999999"/>
    <n v="322777.44559999998"/>
    <n v="201358.74479999999"/>
    <n v="352377.80320000002"/>
    <n v="216400.98629999999"/>
    <n v="378701.72600000002"/>
  </r>
  <r>
    <s v="4"/>
    <s v="Region IV - Southeast"/>
    <x v="27"/>
    <s v="SC"/>
    <x v="185"/>
    <s v="2"/>
    <x v="1"/>
    <n v="75340.739700000006"/>
    <n v="131846.29449999999"/>
    <n v="98348.8128"/>
    <n v="172110.42249999999"/>
    <n v="119258.53750000001"/>
    <n v="208702.44080000001"/>
    <n v="145788.32610000001"/>
    <n v="255129.57070000001"/>
    <n v="172657.94149999999"/>
    <n v="302151.39750000002"/>
    <n v="189893.99900000001"/>
    <n v="332314.49810000003"/>
    <n v="205951.06969999999"/>
    <n v="360414.37209999998"/>
  </r>
  <r>
    <s v="4"/>
    <s v="Region IV - Southeast"/>
    <x v="27"/>
    <s v="SC"/>
    <x v="185"/>
    <s v="3"/>
    <x v="2"/>
    <n v="65874.053400000004"/>
    <n v="115279.5935"/>
    <n v="91134.032300000006"/>
    <n v="159484.55660000001"/>
    <n v="115771.3585"/>
    <n v="202599.87729999999"/>
    <n v="151557.28649999999"/>
    <n v="265225.2513"/>
    <n v="188924.8345"/>
    <n v="330618.46039999998"/>
    <n v="212822.24299999999"/>
    <n v="372438.9252"/>
    <n v="236410.02830000001"/>
    <n v="413717.54960000003"/>
  </r>
  <r>
    <s v="4"/>
    <s v="Region IV - Southeast"/>
    <x v="27"/>
    <s v="SC"/>
    <x v="185"/>
    <s v="4"/>
    <x v="3"/>
    <n v="72387.602199999994"/>
    <n v="115820.1655"/>
    <n v="101342.64320000001"/>
    <n v="162148.23149999999"/>
    <n v="130297.6842"/>
    <n v="208476.2977"/>
    <n v="173730.24549999999"/>
    <n v="277968.39689999999"/>
    <n v="217162.80679999999"/>
    <n v="347460.49619999999"/>
    <n v="246117.84770000001"/>
    <n v="393788.5624"/>
    <n v="275072.88870000001"/>
    <n v="440116.62849999999"/>
  </r>
  <r>
    <s v="4"/>
    <s v="Region IV - Southeast"/>
    <x v="28"/>
    <s v="TN"/>
    <x v="186"/>
    <s v="1"/>
    <x v="0"/>
    <n v="77697.860100000005"/>
    <n v="135971.25520000001"/>
    <n v="101742.94749999999"/>
    <n v="178050.1581"/>
    <n v="123506.3357"/>
    <n v="216136.08749999999"/>
    <n v="151057.34940000001"/>
    <n v="264350.3615"/>
    <n v="177761.163"/>
    <n v="311082.03529999999"/>
    <n v="194126.1722"/>
    <n v="339720.8014"/>
    <n v="208703.09940000001"/>
    <n v="365230.42389999999"/>
  </r>
  <r>
    <s v="4"/>
    <s v="Region IV - Southeast"/>
    <x v="28"/>
    <s v="TN"/>
    <x v="186"/>
    <s v="2"/>
    <x v="1"/>
    <n v="71156.286399999997"/>
    <n v="124523.5013"/>
    <n v="93245.053700000004"/>
    <n v="163178.84390000001"/>
    <n v="113417.13740000001"/>
    <n v="198479.99050000001"/>
    <n v="139294.82070000001"/>
    <n v="243765.9362"/>
    <n v="165305.1728"/>
    <n v="289284.05239999999"/>
    <n v="182010.0203"/>
    <n v="318517.5355"/>
    <n v="197659.4374"/>
    <n v="345904.01539999997"/>
  </r>
  <r>
    <s v="4"/>
    <s v="Region IV - Southeast"/>
    <x v="28"/>
    <s v="TN"/>
    <x v="186"/>
    <s v="3"/>
    <x v="2"/>
    <n v="61514.123599999999"/>
    <n v="107649.7163"/>
    <n v="84968.219100000002"/>
    <n v="148694.38339999999"/>
    <n v="107764.2838"/>
    <n v="188587.49660000001"/>
    <n v="140721.8389"/>
    <n v="246263.21799999999"/>
    <n v="175350.87880000001"/>
    <n v="306864.03779999999"/>
    <n v="197364.98499999999"/>
    <n v="345388.72379999998"/>
    <n v="219051.87590000001"/>
    <n v="383340.78279999999"/>
  </r>
  <r>
    <s v="4"/>
    <s v="Region IV - Southeast"/>
    <x v="28"/>
    <s v="TN"/>
    <x v="186"/>
    <s v="4"/>
    <x v="3"/>
    <n v="69432.972899999993"/>
    <n v="111092.75840000001"/>
    <n v="97206.162200000006"/>
    <n v="155529.86180000001"/>
    <n v="124979.35129999999"/>
    <n v="199966.96520000001"/>
    <n v="166639.13510000001"/>
    <n v="266622.6201"/>
    <n v="208298.91880000001"/>
    <n v="333278.27519999997"/>
    <n v="236072.10810000001"/>
    <n v="377715.3786"/>
    <n v="263845.29729999998"/>
    <n v="422152.48190000001"/>
  </r>
  <r>
    <s v="4"/>
    <s v="Region IV - Southeast"/>
    <x v="28"/>
    <s v="TN"/>
    <x v="182"/>
    <s v="1"/>
    <x v="0"/>
    <n v="73344.317800000004"/>
    <n v="128352.55620000001"/>
    <n v="96011.503599999996"/>
    <n v="168020.13140000001"/>
    <n v="116520.7651"/>
    <n v="203911.3389"/>
    <n v="142462.46280000001"/>
    <n v="249309.30979999999"/>
    <n v="167629.25440000001"/>
    <n v="293351.19520000002"/>
    <n v="183056.08869999999"/>
    <n v="320348.15519999998"/>
    <n v="196795.36249999999"/>
    <n v="344391.88439999998"/>
  </r>
  <r>
    <s v="4"/>
    <s v="Region IV - Southeast"/>
    <x v="28"/>
    <s v="TN"/>
    <x v="182"/>
    <s v="2"/>
    <x v="1"/>
    <n v="67224.781099999993"/>
    <n v="117643.3671"/>
    <n v="88061.861099999995"/>
    <n v="154108.2568"/>
    <n v="107082.4829"/>
    <n v="187394.3449"/>
    <n v="131458.80679999999"/>
    <n v="230052.91200000001"/>
    <n v="155976.87650000001"/>
    <n v="272959.53389999998"/>
    <n v="171721.62400000001"/>
    <n v="300512.842"/>
    <n v="186464.1949"/>
    <n v="326312.34100000001"/>
  </r>
  <r>
    <s v="4"/>
    <s v="Region IV - Southeast"/>
    <x v="28"/>
    <s v="TN"/>
    <x v="182"/>
    <s v="3"/>
    <x v="2"/>
    <n v="58176.471299999997"/>
    <n v="101808.8248"/>
    <n v="80369.799700000003"/>
    <n v="140647.1496"/>
    <n v="101947.55100000001"/>
    <n v="178408.21410000001"/>
    <n v="133157.41260000001"/>
    <n v="233025.47210000001"/>
    <n v="165930.92139999999"/>
    <n v="290379.11249999999"/>
    <n v="186777.16320000001"/>
    <n v="326860.0355"/>
    <n v="207317.30009999999"/>
    <n v="362805.27519999997"/>
  </r>
  <r>
    <s v="4"/>
    <s v="Region IV - Southeast"/>
    <x v="28"/>
    <s v="TN"/>
    <x v="182"/>
    <s v="4"/>
    <x v="3"/>
    <n v="65503.810299999997"/>
    <n v="104806.0981"/>
    <n v="91705.334400000007"/>
    <n v="146728.5373"/>
    <n v="117906.85860000001"/>
    <n v="188650.97659999999"/>
    <n v="157209.14480000001"/>
    <n v="251534.6354"/>
    <n v="196511.43100000001"/>
    <n v="314418.2942"/>
    <n v="222712.95509999999"/>
    <n v="356340.73349999997"/>
    <n v="248914.47930000001"/>
    <n v="398263.1728"/>
  </r>
  <r>
    <s v="4"/>
    <s v="Region IV - Southeast"/>
    <x v="28"/>
    <s v="TN"/>
    <x v="168"/>
    <s v="1"/>
    <x v="0"/>
    <n v="72687.035600000003"/>
    <n v="127202.31230000001"/>
    <n v="95258.935899999997"/>
    <n v="166703.13800000001"/>
    <n v="115706.5977"/>
    <n v="202486.546"/>
    <n v="141646.86170000001"/>
    <n v="247882.0079"/>
    <n v="166731.71470000001"/>
    <n v="291780.50069999998"/>
    <n v="182095.03839999999"/>
    <n v="318666.31719999999"/>
    <n v="195784.7542"/>
    <n v="342623.32"/>
  </r>
  <r>
    <s v="4"/>
    <s v="Region IV - Southeast"/>
    <x v="28"/>
    <s v="TN"/>
    <x v="168"/>
    <s v="2"/>
    <x v="1"/>
    <n v="66426.820000000007"/>
    <n v="116246.9351"/>
    <n v="87126.543099999995"/>
    <n v="152471.45050000001"/>
    <n v="106051.34359999999"/>
    <n v="185589.85140000001"/>
    <n v="130390.2484"/>
    <n v="228182.93479999999"/>
    <n v="154811.4662"/>
    <n v="270920.06599999999"/>
    <n v="170500.0116"/>
    <n v="298375.02029999997"/>
    <n v="185216.0888"/>
    <n v="324128.15539999999"/>
  </r>
  <r>
    <s v="4"/>
    <s v="Region IV - Southeast"/>
    <x v="28"/>
    <s v="TN"/>
    <x v="168"/>
    <s v="3"/>
    <x v="2"/>
    <n v="57270.8249"/>
    <n v="100223.9437"/>
    <n v="79077.130300000004"/>
    <n v="138384.9779"/>
    <n v="100253.7071"/>
    <n v="175443.98740000001"/>
    <n v="130835.215"/>
    <n v="228961.62640000001"/>
    <n v="163016.31599999999"/>
    <n v="285278.55300000001"/>
    <n v="183444.56709999999"/>
    <n v="321027.99239999999"/>
    <n v="203559.67660000001"/>
    <n v="356229.4339"/>
  </r>
  <r>
    <s v="4"/>
    <s v="Region IV - Southeast"/>
    <x v="28"/>
    <s v="TN"/>
    <x v="168"/>
    <s v="4"/>
    <x v="3"/>
    <n v="65053.178999999996"/>
    <n v="104085.08809999999"/>
    <n v="91074.450700000001"/>
    <n v="145719.12330000001"/>
    <n v="117095.72229999999"/>
    <n v="187353.15849999999"/>
    <n v="156127.6298"/>
    <n v="249804.2113"/>
    <n v="195159.53719999999"/>
    <n v="312255.26419999998"/>
    <n v="221180.8089"/>
    <n v="353889.29940000002"/>
    <n v="247202.08050000001"/>
    <n v="395523.3346"/>
  </r>
  <r>
    <s v="4"/>
    <s v="Region IV - Southeast"/>
    <x v="28"/>
    <s v="TN"/>
    <x v="187"/>
    <s v="1"/>
    <x v="0"/>
    <n v="72371.179900000003"/>
    <n v="126649.56479999999"/>
    <n v="94782.402700000006"/>
    <n v="165869.2046"/>
    <n v="115070.29059999999"/>
    <n v="201373.0086"/>
    <n v="140763.73929999999"/>
    <n v="246336.54380000001"/>
    <n v="165656.24789999999"/>
    <n v="289898.4338"/>
    <n v="180909.43479999999"/>
    <n v="316591.511"/>
    <n v="194496.96590000001"/>
    <n v="340369.69020000001"/>
  </r>
  <r>
    <s v="4"/>
    <s v="Region IV - Southeast"/>
    <x v="28"/>
    <s v="TN"/>
    <x v="187"/>
    <s v="2"/>
    <x v="1"/>
    <n v="66251.643200000006"/>
    <n v="115940.3757"/>
    <n v="86832.76"/>
    <n v="151957.33009999999"/>
    <n v="105632.00840000001"/>
    <n v="184856.0147"/>
    <n v="129760.08349999999"/>
    <n v="227080.14600000001"/>
    <n v="154003.87"/>
    <n v="269506.77250000002"/>
    <n v="169574.97020000001"/>
    <n v="296756.19780000002"/>
    <n v="184165.79819999999"/>
    <n v="322290.14689999999"/>
  </r>
  <r>
    <s v="4"/>
    <s v="Region IV - Southeast"/>
    <x v="28"/>
    <s v="TN"/>
    <x v="187"/>
    <s v="3"/>
    <x v="2"/>
    <n v="57244.994400000003"/>
    <n v="100178.7403"/>
    <n v="79065.732099999994"/>
    <n v="138365.0312"/>
    <n v="100270.89260000001"/>
    <n v="175474.06200000001"/>
    <n v="130921.86810000001"/>
    <n v="229113.26930000001"/>
    <n v="163136.4908"/>
    <n v="285488.85889999999"/>
    <n v="183610.14180000001"/>
    <n v="321317.74800000002"/>
    <n v="203777.68799999999"/>
    <n v="356610.95400000003"/>
  </r>
  <r>
    <s v="4"/>
    <s v="Region IV - Southeast"/>
    <x v="28"/>
    <s v="TN"/>
    <x v="187"/>
    <s v="4"/>
    <x v="3"/>
    <n v="64691.339099999997"/>
    <n v="103506.1442"/>
    <n v="90567.874800000005"/>
    <n v="144908.60190000001"/>
    <n v="116444.4105"/>
    <n v="186311.05960000001"/>
    <n v="155259.21400000001"/>
    <n v="248414.74600000001"/>
    <n v="194074.01749999999"/>
    <n v="310518.4326"/>
    <n v="219950.55309999999"/>
    <n v="351920.89030000003"/>
    <n v="245827.0888"/>
    <n v="393323.348"/>
  </r>
  <r>
    <s v="4"/>
    <s v="Region IV - Southeast"/>
    <x v="28"/>
    <s v="TN"/>
    <x v="188"/>
    <s v="1"/>
    <x v="0"/>
    <n v="75119.876099999994"/>
    <n v="131459.78330000001"/>
    <n v="98331.683000000005"/>
    <n v="172080.44519999999"/>
    <n v="119332.7773"/>
    <n v="208832.3603"/>
    <n v="145893.66269999999"/>
    <n v="255313.90969999999"/>
    <n v="171664.22210000001"/>
    <n v="300412.38860000001"/>
    <n v="187461.66339999999"/>
    <n v="328057.91100000002"/>
    <n v="201530.73560000001"/>
    <n v="352678.78730000003"/>
  </r>
  <r>
    <s v="4"/>
    <s v="Region IV - Southeast"/>
    <x v="28"/>
    <s v="TN"/>
    <x v="188"/>
    <s v="2"/>
    <x v="1"/>
    <n v="68859.660699999993"/>
    <n v="120504.40609999999"/>
    <n v="90199.290200000003"/>
    <n v="157848.75769999999"/>
    <n v="109677.5232"/>
    <n v="191935.66570000001"/>
    <n v="134637.04939999999"/>
    <n v="235614.83660000001"/>
    <n v="159743.9737"/>
    <n v="279551.95390000002"/>
    <n v="175866.6366"/>
    <n v="307766.614"/>
    <n v="190962.07019999999"/>
    <n v="334183.62270000001"/>
  </r>
  <r>
    <s v="4"/>
    <s v="Region IV - Southeast"/>
    <x v="28"/>
    <s v="TN"/>
    <x v="188"/>
    <s v="3"/>
    <x v="2"/>
    <n v="59599.512900000002"/>
    <n v="104299.1476"/>
    <n v="82337.293399999995"/>
    <n v="144090.2635"/>
    <n v="104445.3455"/>
    <n v="182779.35459999999"/>
    <n v="136424.06630000001"/>
    <n v="238742.11600000001"/>
    <n v="170002.38010000001"/>
    <n v="297504.16509999998"/>
    <n v="191362.10630000001"/>
    <n v="334883.68609999999"/>
    <n v="212408.69099999999"/>
    <n v="371715.20929999999"/>
  </r>
  <r>
    <s v="4"/>
    <s v="Region IV - Southeast"/>
    <x v="28"/>
    <s v="TN"/>
    <x v="188"/>
    <s v="4"/>
    <x v="3"/>
    <n v="67084.353400000007"/>
    <n v="107334.967"/>
    <n v="93918.094700000001"/>
    <n v="150268.95379999999"/>
    <n v="120751.836"/>
    <n v="193202.9405"/>
    <n v="161002.44810000001"/>
    <n v="257603.92069999999"/>
    <n v="201253.0601"/>
    <n v="322004.90090000001"/>
    <n v="228086.8014"/>
    <n v="364938.88770000002"/>
    <n v="254920.54269999999"/>
    <n v="407872.87449999998"/>
  </r>
  <r>
    <s v="4"/>
    <s v="Region IV - Southeast"/>
    <x v="28"/>
    <s v="TN"/>
    <x v="189"/>
    <s v="1"/>
    <x v="0"/>
    <n v="76980.790399999998"/>
    <n v="134716.38320000001"/>
    <n v="100720.86990000001"/>
    <n v="176261.52239999999"/>
    <n v="122189.25350000001"/>
    <n v="213831.1937"/>
    <n v="149307.9811"/>
    <n v="261288.96679999999"/>
    <n v="175654.7066"/>
    <n v="307395.7365"/>
    <n v="191811.09830000001"/>
    <n v="335669.42190000002"/>
    <n v="206196.81210000001"/>
    <n v="360844.42099999997"/>
  </r>
  <r>
    <s v="4"/>
    <s v="Region IV - Southeast"/>
    <x v="28"/>
    <s v="TN"/>
    <x v="189"/>
    <s v="2"/>
    <x v="1"/>
    <n v="70650.235400000005"/>
    <n v="123637.912"/>
    <n v="92497.101899999994"/>
    <n v="161869.92850000001"/>
    <n v="112425.51360000001"/>
    <n v="196744.6488"/>
    <n v="137924.88920000001"/>
    <n v="241368.55600000001"/>
    <n v="163600.52290000001"/>
    <n v="286300.91509999998"/>
    <n v="180085.79029999999"/>
    <n v="315150.13309999998"/>
    <n v="195509.3976"/>
    <n v="342141.44579999999"/>
  </r>
  <r>
    <s v="4"/>
    <s v="Region IV - Southeast"/>
    <x v="28"/>
    <s v="TN"/>
    <x v="189"/>
    <s v="3"/>
    <x v="2"/>
    <n v="61242.507899999997"/>
    <n v="107174.3887"/>
    <n v="84625.104000000007"/>
    <n v="148093.93210000001"/>
    <n v="107370.8962"/>
    <n v="187899.06830000001"/>
    <n v="140292.93090000001"/>
    <n v="245512.62909999999"/>
    <n v="174832.53159999999"/>
    <n v="305956.93030000001"/>
    <n v="196821.58979999999"/>
    <n v="344437.78220000002"/>
    <n v="218493.98800000001"/>
    <n v="382364.4791"/>
  </r>
  <r>
    <s v="4"/>
    <s v="Region IV - Southeast"/>
    <x v="28"/>
    <s v="TN"/>
    <x v="189"/>
    <s v="4"/>
    <x v="3"/>
    <n v="68687.093599999993"/>
    <n v="109899.3515"/>
    <n v="96161.930999999997"/>
    <n v="153859.092"/>
    <n v="123636.76850000001"/>
    <n v="197818.83259999999"/>
    <n v="164849.02470000001"/>
    <n v="263758.44339999999"/>
    <n v="206061.28090000001"/>
    <n v="329698.05420000001"/>
    <n v="233536.1183"/>
    <n v="373657.79489999998"/>
    <n v="261010.9558"/>
    <n v="417617.5355"/>
  </r>
  <r>
    <s v="4"/>
    <s v="Region IV - Southeast"/>
    <x v="28"/>
    <s v="TN"/>
    <x v="190"/>
    <s v="1"/>
    <x v="0"/>
    <n v="79157.565600000002"/>
    <n v="138525.73989999999"/>
    <n v="103586.5972"/>
    <n v="181276.54500000001"/>
    <n v="125682.04519999999"/>
    <n v="219943.57920000001"/>
    <n v="153605.43210000001"/>
    <n v="268809.5061"/>
    <n v="180720.6698"/>
    <n v="316261.17210000003"/>
    <n v="197346.14980000001"/>
    <n v="345355.76209999999"/>
    <n v="212150.69089999999"/>
    <n v="371263.70909999998"/>
  </r>
  <r>
    <s v="4"/>
    <s v="Region IV - Southeast"/>
    <x v="28"/>
    <s v="TN"/>
    <x v="190"/>
    <s v="2"/>
    <x v="1"/>
    <n v="72615.991899999994"/>
    <n v="127077.986"/>
    <n v="95088.703299999994"/>
    <n v="166405.23079999999"/>
    <n v="115592.84699999999"/>
    <n v="202287.4822"/>
    <n v="141842.90330000001"/>
    <n v="248225.0808"/>
    <n v="168264.6796"/>
    <n v="294463.18920000002"/>
    <n v="185229.99780000001"/>
    <n v="324152.49619999999"/>
    <n v="201107.02900000001"/>
    <n v="351937.30060000002"/>
  </r>
  <r>
    <s v="4"/>
    <s v="Region IV - Southeast"/>
    <x v="28"/>
    <s v="TN"/>
    <x v="190"/>
    <s v="3"/>
    <x v="2"/>
    <n v="62911.337500000001"/>
    <n v="110094.8406"/>
    <n v="86924.318599999999"/>
    <n v="152117.5575"/>
    <n v="110279.26880000001"/>
    <n v="192988.7205"/>
    <n v="144075.15229999999"/>
    <n v="252131.51639999999"/>
    <n v="179542.52050000001"/>
    <n v="314199.41080000001"/>
    <n v="202115.51240000001"/>
    <n v="353702.14659999998"/>
    <n v="224361.28880000001"/>
    <n v="392632.25530000002"/>
  </r>
  <r>
    <s v="4"/>
    <s v="Region IV - Southeast"/>
    <x v="28"/>
    <s v="TN"/>
    <x v="190"/>
    <s v="4"/>
    <x v="3"/>
    <n v="70651.678499999995"/>
    <n v="113042.68730000001"/>
    <n v="98912.349900000001"/>
    <n v="158259.7622"/>
    <n v="127173.02129999999"/>
    <n v="203476.83720000001"/>
    <n v="169564.02840000001"/>
    <n v="271302.44949999999"/>
    <n v="211955.0355"/>
    <n v="339128.06180000002"/>
    <n v="240215.70689999999"/>
    <n v="384345.13679999998"/>
    <n v="268476.37829999998"/>
    <n v="429562.21169999999"/>
  </r>
  <r>
    <s v="5"/>
    <s v="Region V - Midwest"/>
    <x v="29"/>
    <s v="IL"/>
    <x v="191"/>
    <s v="1"/>
    <x v="0"/>
    <n v="95186.731499999994"/>
    <n v="166576.7801"/>
    <n v="124535.0289"/>
    <n v="217936.30059999999"/>
    <n v="151073.53589999999"/>
    <n v="264378.68790000002"/>
    <n v="184592.32750000001"/>
    <n v="323036.57319999998"/>
    <n v="217161.65210000001"/>
    <n v="380032.89110000001"/>
    <n v="237134.65710000001"/>
    <n v="414985.64980000001"/>
    <n v="254918.28760000001"/>
    <n v="446107.00329999998"/>
  </r>
  <r>
    <s v="5"/>
    <s v="Region V - Midwest"/>
    <x v="29"/>
    <s v="IL"/>
    <x v="191"/>
    <s v="2"/>
    <x v="1"/>
    <n v="87370.433699999994"/>
    <n v="152898.25899999999"/>
    <n v="114381.19259999999"/>
    <n v="200167.0871"/>
    <n v="139018.30559999999"/>
    <n v="243282.03469999999"/>
    <n v="170537.6931"/>
    <n v="298440.96299999999"/>
    <n v="202278.42480000001"/>
    <n v="353987.24320000003"/>
    <n v="222657.49059999999"/>
    <n v="389650.60859999998"/>
    <n v="241722.60200000001"/>
    <n v="423014.55339999998"/>
  </r>
  <r>
    <s v="5"/>
    <s v="Region V - Midwest"/>
    <x v="29"/>
    <s v="IL"/>
    <x v="191"/>
    <s v="3"/>
    <x v="2"/>
    <n v="75748.818199999994"/>
    <n v="132560.43169999999"/>
    <n v="104672.39380000001"/>
    <n v="183176.68919999999"/>
    <n v="132809.71160000001"/>
    <n v="232416.99530000001"/>
    <n v="173538.18729999999"/>
    <n v="303691.82780000003"/>
    <n v="216263.86180000001"/>
    <n v="378461.75829999999"/>
    <n v="243466.84469999999"/>
    <n v="426066.97830000002"/>
    <n v="270278.84940000001"/>
    <n v="472987.9865"/>
  </r>
  <r>
    <s v="5"/>
    <s v="Region V - Midwest"/>
    <x v="29"/>
    <s v="IL"/>
    <x v="191"/>
    <s v="4"/>
    <x v="3"/>
    <n v="84923.602499999994"/>
    <n v="135877.766"/>
    <n v="118893.0434"/>
    <n v="190228.87229999999"/>
    <n v="152862.48439999999"/>
    <n v="244579.97870000001"/>
    <n v="203816.6459"/>
    <n v="326106.63819999999"/>
    <n v="254770.80729999999"/>
    <n v="407633.2978"/>
    <n v="288740.24829999998"/>
    <n v="461984.40419999999"/>
    <n v="322709.68930000003"/>
    <n v="516335.51049999997"/>
  </r>
  <r>
    <s v="5"/>
    <s v="Region V - Midwest"/>
    <x v="29"/>
    <s v="IL"/>
    <x v="192"/>
    <s v="1"/>
    <x v="0"/>
    <n v="92511.111999999994"/>
    <n v="161894.446"/>
    <n v="121038.0597"/>
    <n v="211816.60449999999"/>
    <n v="146834.6776"/>
    <n v="256960.68599999999"/>
    <n v="179419.01010000001"/>
    <n v="313983.26760000002"/>
    <n v="211077.63990000001"/>
    <n v="369385.86979999999"/>
    <n v="230491.71960000001"/>
    <n v="403360.50929999998"/>
    <n v="247777.92720000001"/>
    <n v="433611.3725"/>
  </r>
  <r>
    <s v="5"/>
    <s v="Region V - Midwest"/>
    <x v="29"/>
    <s v="IL"/>
    <x v="192"/>
    <s v="2"/>
    <x v="1"/>
    <n v="84907.985799999995"/>
    <n v="148588.97519999999"/>
    <n v="111161.14599999999"/>
    <n v="194532.00539999999"/>
    <n v="135108.226"/>
    <n v="236439.39550000001"/>
    <n v="165747.68350000001"/>
    <n v="290058.4461"/>
    <n v="196600.31830000001"/>
    <n v="344050.55709999998"/>
    <n v="216409.38449999999"/>
    <n v="378716.42290000001"/>
    <n v="234942.12349999999"/>
    <n v="411148.71610000002"/>
  </r>
  <r>
    <s v="5"/>
    <s v="Region V - Midwest"/>
    <x v="29"/>
    <s v="IL"/>
    <x v="192"/>
    <s v="3"/>
    <x v="2"/>
    <n v="73606.731700000004"/>
    <n v="128811.78049999999"/>
    <n v="101710.9987"/>
    <n v="177994.24780000001"/>
    <n v="129050.4512"/>
    <n v="225838.28959999999"/>
    <n v="168622.42439999999"/>
    <n v="295089.2427"/>
    <n v="210137.1275"/>
    <n v="367739.9731"/>
    <n v="236567.72700000001"/>
    <n v="413993.52220000001"/>
    <n v="262618.01120000001"/>
    <n v="459581.5196"/>
  </r>
  <r>
    <s v="5"/>
    <s v="Region V - Midwest"/>
    <x v="29"/>
    <s v="IL"/>
    <x v="192"/>
    <s v="4"/>
    <x v="3"/>
    <n v="82541.031700000007"/>
    <n v="132065.65270000001"/>
    <n v="115557.4443"/>
    <n v="184891.9137"/>
    <n v="148573.85699999999"/>
    <n v="237718.17480000001"/>
    <n v="198098.476"/>
    <n v="316957.56630000001"/>
    <n v="247623.0949"/>
    <n v="396196.95789999998"/>
    <n v="280639.50760000001"/>
    <n v="449023.21899999998"/>
    <n v="313655.9203"/>
    <n v="501849.48"/>
  </r>
  <r>
    <s v="5"/>
    <s v="Region V - Midwest"/>
    <x v="29"/>
    <s v="IL"/>
    <x v="193"/>
    <s v="1"/>
    <x v="0"/>
    <n v="92997.679499999998"/>
    <n v="162745.93909999999"/>
    <n v="121652.60830000001"/>
    <n v="212892.06460000001"/>
    <n v="147559.91269999999"/>
    <n v="258229.84729999999"/>
    <n v="180268.36929999999"/>
    <n v="315469.64620000002"/>
    <n v="212064.14009999999"/>
    <n v="371112.2452"/>
    <n v="231565.04329999999"/>
    <n v="405238.82579999999"/>
    <n v="248927.12210000001"/>
    <n v="435622.46360000002"/>
  </r>
  <r>
    <s v="5"/>
    <s v="Region V - Midwest"/>
    <x v="29"/>
    <s v="IL"/>
    <x v="193"/>
    <s v="2"/>
    <x v="1"/>
    <n v="85394.5533"/>
    <n v="149440.46830000001"/>
    <n v="111775.6946"/>
    <n v="195607.46549999999"/>
    <n v="135833.46109999999"/>
    <n v="237708.55679999999"/>
    <n v="166597.04269999999"/>
    <n v="291544.8247"/>
    <n v="197586.8186"/>
    <n v="345776.9326"/>
    <n v="217482.7083"/>
    <n v="380594.73950000003"/>
    <n v="236091.31839999999"/>
    <n v="413159.80719999998"/>
  </r>
  <r>
    <s v="5"/>
    <s v="Region V - Midwest"/>
    <x v="29"/>
    <s v="IL"/>
    <x v="193"/>
    <s v="3"/>
    <x v="2"/>
    <n v="74072.468800000002"/>
    <n v="129626.82030000001"/>
    <n v="102363.0307"/>
    <n v="179135.30360000001"/>
    <n v="129888.7778"/>
    <n v="227305.36129999999"/>
    <n v="169740.19330000001"/>
    <n v="297045.3383"/>
    <n v="211534.33859999999"/>
    <n v="370185.09259999997"/>
    <n v="238151.2329"/>
    <n v="416764.65759999998"/>
    <n v="264387.81199999998"/>
    <n v="462678.67090000003"/>
  </r>
  <r>
    <s v="5"/>
    <s v="Region V - Midwest"/>
    <x v="29"/>
    <s v="IL"/>
    <x v="193"/>
    <s v="4"/>
    <x v="3"/>
    <n v="82947.266099999993"/>
    <n v="132715.62770000001"/>
    <n v="116126.1724"/>
    <n v="185801.8787"/>
    <n v="149305.07889999999"/>
    <n v="238888.1298"/>
    <n v="199073.43849999999"/>
    <n v="318517.50630000001"/>
    <n v="248841.79810000001"/>
    <n v="398146.88290000003"/>
    <n v="282020.7046"/>
    <n v="451233.13400000002"/>
    <n v="315199.61099999998"/>
    <n v="504319.38500000001"/>
  </r>
  <r>
    <s v="5"/>
    <s v="Region V - Midwest"/>
    <x v="29"/>
    <s v="IL"/>
    <x v="194"/>
    <s v="1"/>
    <x v="0"/>
    <n v="95186.731499999994"/>
    <n v="166576.7801"/>
    <n v="124535.0289"/>
    <n v="217936.30059999999"/>
    <n v="151073.53589999999"/>
    <n v="264378.68790000002"/>
    <n v="184592.32750000001"/>
    <n v="323036.57319999998"/>
    <n v="217161.65210000001"/>
    <n v="380032.89110000001"/>
    <n v="237134.65710000001"/>
    <n v="414985.64980000001"/>
    <n v="254918.28760000001"/>
    <n v="446107.00329999998"/>
  </r>
  <r>
    <s v="5"/>
    <s v="Region V - Midwest"/>
    <x v="29"/>
    <s v="IL"/>
    <x v="194"/>
    <s v="2"/>
    <x v="1"/>
    <n v="87370.433699999994"/>
    <n v="152898.25899999999"/>
    <n v="114381.19259999999"/>
    <n v="200167.0871"/>
    <n v="139018.30559999999"/>
    <n v="243282.03469999999"/>
    <n v="170537.6931"/>
    <n v="298440.96299999999"/>
    <n v="202278.42480000001"/>
    <n v="353987.24320000003"/>
    <n v="222657.49059999999"/>
    <n v="389650.60859999998"/>
    <n v="241722.60200000001"/>
    <n v="423014.55339999998"/>
  </r>
  <r>
    <s v="5"/>
    <s v="Region V - Midwest"/>
    <x v="29"/>
    <s v="IL"/>
    <x v="194"/>
    <s v="3"/>
    <x v="2"/>
    <n v="75748.818199999994"/>
    <n v="132560.43169999999"/>
    <n v="104672.39380000001"/>
    <n v="183176.68919999999"/>
    <n v="132809.71160000001"/>
    <n v="232416.99530000001"/>
    <n v="173538.18729999999"/>
    <n v="303691.82780000003"/>
    <n v="216263.86180000001"/>
    <n v="378461.75829999999"/>
    <n v="243466.84469999999"/>
    <n v="426066.97830000002"/>
    <n v="270278.84940000001"/>
    <n v="472987.9865"/>
  </r>
  <r>
    <s v="5"/>
    <s v="Region V - Midwest"/>
    <x v="29"/>
    <s v="IL"/>
    <x v="194"/>
    <s v="4"/>
    <x v="3"/>
    <n v="84923.602499999994"/>
    <n v="135877.766"/>
    <n v="118893.0434"/>
    <n v="190228.87229999999"/>
    <n v="152862.48439999999"/>
    <n v="244579.97870000001"/>
    <n v="203816.6459"/>
    <n v="326106.63819999999"/>
    <n v="254770.80729999999"/>
    <n v="407633.2978"/>
    <n v="288740.24829999998"/>
    <n v="461984.40419999999"/>
    <n v="322709.68930000003"/>
    <n v="516335.51049999997"/>
  </r>
  <r>
    <s v="5"/>
    <s v="Region V - Midwest"/>
    <x v="29"/>
    <s v="IL"/>
    <x v="195"/>
    <s v="1"/>
    <x v="0"/>
    <n v="111402.98850000001"/>
    <n v="194955.22990000001"/>
    <n v="145643.74710000001"/>
    <n v="254876.55729999999"/>
    <n v="176581.7458"/>
    <n v="309018.0551"/>
    <n v="215580.8216"/>
    <n v="377266.43780000001"/>
    <n v="253555.75440000001"/>
    <n v="443722.57020000002"/>
    <n v="276856.99109999998"/>
    <n v="484499.73440000002"/>
    <n v="297597.03149999998"/>
    <n v="520794.8051"/>
  </r>
  <r>
    <s v="5"/>
    <s v="Region V - Midwest"/>
    <x v="29"/>
    <s v="IL"/>
    <x v="195"/>
    <s v="2"/>
    <x v="1"/>
    <n v="102449.77499999999"/>
    <n v="179287.10620000001"/>
    <n v="134012.98939999999"/>
    <n v="234522.73149999999"/>
    <n v="162773.02780000001"/>
    <n v="284852.79859999998"/>
    <n v="199481.87710000001"/>
    <n v="349093.28509999998"/>
    <n v="236507.69450000001"/>
    <n v="413888.46539999999"/>
    <n v="260274.05549999999"/>
    <n v="455479.59710000001"/>
    <n v="282481.97389999998"/>
    <n v="494343.45419999998"/>
  </r>
  <r>
    <s v="5"/>
    <s v="Region V - Midwest"/>
    <x v="29"/>
    <s v="IL"/>
    <x v="195"/>
    <s v="3"/>
    <x v="2"/>
    <n v="89036.241399999999"/>
    <n v="155813.42240000001"/>
    <n v="123074.64810000001"/>
    <n v="215380.6341"/>
    <n v="156212.4319"/>
    <n v="273371.75589999999"/>
    <n v="204226.69769999999"/>
    <n v="357396.72100000002"/>
    <n v="254528.66399999999"/>
    <n v="445425.16190000001"/>
    <n v="286596.20980000001"/>
    <n v="501543.36719999998"/>
    <n v="318215.90789999999"/>
    <n v="556877.83880000003"/>
  </r>
  <r>
    <s v="5"/>
    <s v="Region V - Midwest"/>
    <x v="29"/>
    <s v="IL"/>
    <x v="195"/>
    <s v="4"/>
    <x v="3"/>
    <n v="99255.598400000003"/>
    <n v="158808.95980000001"/>
    <n v="138957.8377"/>
    <n v="222332.54370000001"/>
    <n v="178660.07709999999"/>
    <n v="285856.1275"/>
    <n v="238213.43599999999"/>
    <n v="381141.50339999999"/>
    <n v="297766.79509999999"/>
    <n v="476426.87920000002"/>
    <n v="337469.0344"/>
    <n v="539950.46310000005"/>
    <n v="377171.27380000002"/>
    <n v="603474.04700000002"/>
  </r>
  <r>
    <s v="5"/>
    <s v="Region V - Midwest"/>
    <x v="29"/>
    <s v="IL"/>
    <x v="196"/>
    <s v="1"/>
    <x v="0"/>
    <n v="95186.731499999994"/>
    <n v="166576.7801"/>
    <n v="124535.0289"/>
    <n v="217936.30059999999"/>
    <n v="151073.53589999999"/>
    <n v="264378.68790000002"/>
    <n v="184592.32750000001"/>
    <n v="323036.57319999998"/>
    <n v="217161.65210000001"/>
    <n v="380032.89110000001"/>
    <n v="237134.65710000001"/>
    <n v="414985.64980000001"/>
    <n v="254918.28760000001"/>
    <n v="446107.00329999998"/>
  </r>
  <r>
    <s v="5"/>
    <s v="Region V - Midwest"/>
    <x v="29"/>
    <s v="IL"/>
    <x v="196"/>
    <s v="2"/>
    <x v="1"/>
    <n v="87370.433699999994"/>
    <n v="152898.25899999999"/>
    <n v="114381.19259999999"/>
    <n v="200167.0871"/>
    <n v="139018.30559999999"/>
    <n v="243282.03469999999"/>
    <n v="170537.6931"/>
    <n v="298440.96299999999"/>
    <n v="202278.42480000001"/>
    <n v="353987.24320000003"/>
    <n v="222657.49059999999"/>
    <n v="389650.60859999998"/>
    <n v="241722.60200000001"/>
    <n v="423014.55339999998"/>
  </r>
  <r>
    <s v="5"/>
    <s v="Region V - Midwest"/>
    <x v="29"/>
    <s v="IL"/>
    <x v="196"/>
    <s v="3"/>
    <x v="2"/>
    <n v="75748.818199999994"/>
    <n v="132560.43169999999"/>
    <n v="104672.39380000001"/>
    <n v="183176.68919999999"/>
    <n v="132809.71160000001"/>
    <n v="232416.99530000001"/>
    <n v="173538.18729999999"/>
    <n v="303691.82780000003"/>
    <n v="216263.86180000001"/>
    <n v="378461.75829999999"/>
    <n v="243466.84469999999"/>
    <n v="426066.97830000002"/>
    <n v="270278.84940000001"/>
    <n v="472987.9865"/>
  </r>
  <r>
    <s v="5"/>
    <s v="Region V - Midwest"/>
    <x v="29"/>
    <s v="IL"/>
    <x v="196"/>
    <s v="4"/>
    <x v="3"/>
    <n v="84923.602499999994"/>
    <n v="135877.766"/>
    <n v="118893.0434"/>
    <n v="190228.87229999999"/>
    <n v="152862.48439999999"/>
    <n v="244579.97870000001"/>
    <n v="203816.6459"/>
    <n v="326106.63819999999"/>
    <n v="254770.80729999999"/>
    <n v="407633.2978"/>
    <n v="288740.24829999998"/>
    <n v="461984.40419999999"/>
    <n v="322709.68930000003"/>
    <n v="516335.51049999997"/>
  </r>
  <r>
    <s v="5"/>
    <s v="Region V - Midwest"/>
    <x v="29"/>
    <s v="IL"/>
    <x v="197"/>
    <s v="1"/>
    <x v="0"/>
    <n v="94618.901899999997"/>
    <n v="165583.0785"/>
    <n v="123857.0393"/>
    <n v="216749.81880000001"/>
    <n v="150310.78349999999"/>
    <n v="263043.87119999999"/>
    <n v="183768.68919999999"/>
    <n v="321595.20600000001"/>
    <n v="216230.15520000001"/>
    <n v="378402.77159999998"/>
    <n v="236128.99840000001"/>
    <n v="413225.74719999998"/>
    <n v="253850.82310000001"/>
    <n v="444238.94030000002"/>
  </r>
  <r>
    <s v="5"/>
    <s v="Region V - Midwest"/>
    <x v="29"/>
    <s v="IL"/>
    <x v="197"/>
    <s v="2"/>
    <x v="1"/>
    <n v="86731.547000000006"/>
    <n v="151780.20740000001"/>
    <n v="113610.89539999999"/>
    <n v="198819.06709999999"/>
    <n v="138145.96030000001"/>
    <n v="241755.43049999999"/>
    <n v="169586.28539999999"/>
    <n v="296775.99949999998"/>
    <n v="201211.62590000001"/>
    <n v="352120.34539999999"/>
    <n v="221520.22150000001"/>
    <n v="387660.38760000002"/>
    <n v="240535.17670000001"/>
    <n v="420936.55920000002"/>
  </r>
  <r>
    <s v="5"/>
    <s v="Region V - Midwest"/>
    <x v="29"/>
    <s v="IL"/>
    <x v="197"/>
    <s v="3"/>
    <x v="2"/>
    <n v="75065.635800000004"/>
    <n v="131364.86259999999"/>
    <n v="103703.43"/>
    <n v="181481.0024"/>
    <n v="131547.81830000001"/>
    <n v="230208.68210000001"/>
    <n v="171823.4682"/>
    <n v="300691.06939999998"/>
    <n v="214114.47330000001"/>
    <n v="374700.32809999998"/>
    <n v="241016.03279999999"/>
    <n v="421778.05739999999"/>
    <n v="267523.05979999999"/>
    <n v="468165.35460000002"/>
  </r>
  <r>
    <s v="5"/>
    <s v="Region V - Midwest"/>
    <x v="29"/>
    <s v="IL"/>
    <x v="197"/>
    <s v="4"/>
    <x v="3"/>
    <n v="84499.089600000007"/>
    <n v="135198.5454"/>
    <n v="118298.7254"/>
    <n v="189277.96350000001"/>
    <n v="152098.36120000001"/>
    <n v="243357.38159999999"/>
    <n v="202797.815"/>
    <n v="324476.50880000001"/>
    <n v="253497.26869999999"/>
    <n v="405595.636"/>
    <n v="287296.9045"/>
    <n v="459675.05410000001"/>
    <n v="321096.5404"/>
    <n v="513754.47220000002"/>
  </r>
  <r>
    <s v="5"/>
    <s v="Region V - Midwest"/>
    <x v="29"/>
    <s v="IL"/>
    <x v="198"/>
    <s v="1"/>
    <x v="0"/>
    <n v="94781.425799999997"/>
    <n v="165867.4952"/>
    <n v="123983.92110000001"/>
    <n v="216971.86199999999"/>
    <n v="150385.81830000001"/>
    <n v="263175.18190000003"/>
    <n v="183717.2476"/>
    <n v="321505.18329999998"/>
    <n v="216120.1483"/>
    <n v="378210.25949999999"/>
    <n v="235993.66829999999"/>
    <n v="412988.91950000002"/>
    <n v="253687.36240000001"/>
    <n v="443952.88410000002"/>
  </r>
  <r>
    <s v="5"/>
    <s v="Region V - Midwest"/>
    <x v="29"/>
    <s v="IL"/>
    <x v="198"/>
    <s v="2"/>
    <x v="1"/>
    <n v="87036.185200000007"/>
    <n v="152313.32430000001"/>
    <n v="113922.39230000001"/>
    <n v="199364.18659999999"/>
    <n v="138440.1808"/>
    <n v="242270.31640000001"/>
    <n v="169790.38250000001"/>
    <n v="297133.1692"/>
    <n v="201372.22289999999"/>
    <n v="352401.39"/>
    <n v="221648.11240000001"/>
    <n v="387884.19650000002"/>
    <n v="240611.63740000001"/>
    <n v="421070.3653"/>
  </r>
  <r>
    <s v="5"/>
    <s v="Region V - Midwest"/>
    <x v="29"/>
    <s v="IL"/>
    <x v="198"/>
    <s v="3"/>
    <x v="2"/>
    <n v="75500.526400000002"/>
    <n v="132125.92120000001"/>
    <n v="104337.29399999999"/>
    <n v="182590.26449999999"/>
    <n v="132394.95139999999"/>
    <n v="231691.16510000001"/>
    <n v="173017.36859999999"/>
    <n v="302780.39500000002"/>
    <n v="215618.82819999999"/>
    <n v="377332.94939999998"/>
    <n v="242750.64480000001"/>
    <n v="424813.62839999999"/>
    <n v="269495.03749999998"/>
    <n v="471616.31550000003"/>
  </r>
  <r>
    <s v="5"/>
    <s v="Region V - Midwest"/>
    <x v="29"/>
    <s v="IL"/>
    <x v="198"/>
    <s v="4"/>
    <x v="3"/>
    <n v="84535.646599999993"/>
    <n v="135257.03649999999"/>
    <n v="118349.90519999999"/>
    <n v="189359.8511"/>
    <n v="152164.16380000001"/>
    <n v="243462.66570000001"/>
    <n v="202885.55179999999"/>
    <n v="324616.88750000001"/>
    <n v="253606.93960000001"/>
    <n v="405771.10950000002"/>
    <n v="287421.19829999999"/>
    <n v="459873.9241"/>
    <n v="321235.45689999999"/>
    <n v="513976.73869999999"/>
  </r>
  <r>
    <s v="5"/>
    <s v="Region V - Midwest"/>
    <x v="29"/>
    <s v="IL"/>
    <x v="199"/>
    <s v="1"/>
    <x v="0"/>
    <n v="111078.94469999999"/>
    <n v="194388.15330000001"/>
    <n v="145156.0802"/>
    <n v="254023.1404"/>
    <n v="175931.54550000001"/>
    <n v="307880.2046"/>
    <n v="214680.0209"/>
    <n v="375690.03649999999"/>
    <n v="252459.24720000001"/>
    <n v="441803.6826"/>
    <n v="275648.33730000001"/>
    <n v="482384.59029999998"/>
    <n v="296284.37599999999"/>
    <n v="518497.65789999999"/>
  </r>
  <r>
    <s v="5"/>
    <s v="Region V - Midwest"/>
    <x v="29"/>
    <s v="IL"/>
    <x v="199"/>
    <s v="2"/>
    <x v="1"/>
    <n v="102267.8456"/>
    <n v="178968.7298"/>
    <n v="133709.93770000001"/>
    <n v="233992.39079999999"/>
    <n v="162342.01319999999"/>
    <n v="284098.52309999999"/>
    <n v="198836.61489999999"/>
    <n v="347964.07610000001"/>
    <n v="235681.79120000001"/>
    <n v="412443.13449999999"/>
    <n v="259328.6226"/>
    <n v="453825.0895"/>
    <n v="281409.23959999997"/>
    <n v="492466.1692"/>
  </r>
  <r>
    <s v="5"/>
    <s v="Region V - Midwest"/>
    <x v="29"/>
    <s v="IL"/>
    <x v="199"/>
    <s v="3"/>
    <x v="2"/>
    <n v="89005.395000000004"/>
    <n v="155759.44099999999"/>
    <n v="123056.48020000001"/>
    <n v="215348.84039999999"/>
    <n v="156221.2384"/>
    <n v="273387.16720000003"/>
    <n v="204302.82920000001"/>
    <n v="357529.95110000001"/>
    <n v="254635.80780000001"/>
    <n v="445612.66369999998"/>
    <n v="286747.31589999999"/>
    <n v="501807.8027"/>
    <n v="318418.08470000001"/>
    <n v="557231.6483"/>
  </r>
  <r>
    <s v="5"/>
    <s v="Region V - Midwest"/>
    <x v="29"/>
    <s v="IL"/>
    <x v="199"/>
    <s v="4"/>
    <x v="3"/>
    <n v="98885.920899999997"/>
    <n v="158217.47589999999"/>
    <n v="138440.28940000001"/>
    <n v="221504.4662"/>
    <n v="177994.65779999999"/>
    <n v="284791.45669999998"/>
    <n v="237326.21030000001"/>
    <n v="379721.94219999999"/>
    <n v="296657.76289999997"/>
    <n v="474652.4277"/>
    <n v="336212.13130000001"/>
    <n v="537939.41799999995"/>
    <n v="375766.49969999999"/>
    <n v="601226.40839999996"/>
  </r>
  <r>
    <s v="5"/>
    <s v="Region V - Midwest"/>
    <x v="29"/>
    <s v="IL"/>
    <x v="200"/>
    <s v="1"/>
    <x v="0"/>
    <n v="108402.3155"/>
    <n v="189704.05220000001"/>
    <n v="141893.0068"/>
    <n v="248312.76190000001"/>
    <n v="172192.8095"/>
    <n v="301337.41649999999"/>
    <n v="210510.37710000001"/>
    <n v="368393.16"/>
    <n v="247691.74419999999"/>
    <n v="433460.55249999999"/>
    <n v="270484.701"/>
    <n v="473348.2268"/>
    <n v="290783.57870000001"/>
    <n v="508871.26280000003"/>
  </r>
  <r>
    <s v="5"/>
    <s v="Region V - Midwest"/>
    <x v="29"/>
    <s v="IL"/>
    <x v="200"/>
    <s v="2"/>
    <x v="1"/>
    <n v="99378.044800000003"/>
    <n v="173911.5785"/>
    <n v="130169.9417"/>
    <n v="227797.39799999999"/>
    <n v="158274.49849999999"/>
    <n v="276980.37239999999"/>
    <n v="194283.66339999999"/>
    <n v="339996.41090000002"/>
    <n v="230508.3824"/>
    <n v="403389.6692"/>
    <n v="253770.15489999999"/>
    <n v="444097.77110000001"/>
    <n v="275548.56040000002"/>
    <n v="482209.98070000001"/>
  </r>
  <r>
    <s v="5"/>
    <s v="Region V - Midwest"/>
    <x v="29"/>
    <s v="IL"/>
    <x v="200"/>
    <s v="3"/>
    <x v="2"/>
    <n v="86024.368300000002"/>
    <n v="150542.64439999999"/>
    <n v="118845.51700000001"/>
    <n v="207979.65479999999"/>
    <n v="150758.8953"/>
    <n v="263828.06670000002"/>
    <n v="196923.1208"/>
    <n v="344615.46130000002"/>
    <n v="245393.20300000001"/>
    <n v="429438.10519999999"/>
    <n v="276227.8492"/>
    <n v="483398.73609999998"/>
    <n v="306611.09330000001"/>
    <n v="536569.41319999995"/>
  </r>
  <r>
    <s v="5"/>
    <s v="Region V - Midwest"/>
    <x v="29"/>
    <s v="IL"/>
    <x v="200"/>
    <s v="4"/>
    <x v="3"/>
    <n v="96799.908800000005"/>
    <n v="154879.85639999999"/>
    <n v="135519.87229999999"/>
    <n v="216831.79889999999"/>
    <n v="174239.8358"/>
    <n v="278783.7415"/>
    <n v="232319.78099999999"/>
    <n v="371711.65529999998"/>
    <n v="290399.72639999999"/>
    <n v="464639.56910000002"/>
    <n v="329119.6899"/>
    <n v="526591.51170000003"/>
    <n v="367839.65340000001"/>
    <n v="588543.45420000004"/>
  </r>
  <r>
    <s v="5"/>
    <s v="Region V - Midwest"/>
    <x v="29"/>
    <s v="IL"/>
    <x v="201"/>
    <s v="1"/>
    <x v="0"/>
    <n v="97538.312999999995"/>
    <n v="170692.0477"/>
    <n v="127544.33869999999"/>
    <n v="223202.5926"/>
    <n v="154662.20250000001"/>
    <n v="270658.85440000001"/>
    <n v="188864.85449999999"/>
    <n v="330513.4952"/>
    <n v="222149.16880000001"/>
    <n v="388761.0454"/>
    <n v="242568.95360000001"/>
    <n v="424495.66869999998"/>
    <n v="260746.0062"/>
    <n v="456305.51079999999"/>
  </r>
  <r>
    <s v="5"/>
    <s v="Region V - Midwest"/>
    <x v="29"/>
    <s v="IL"/>
    <x v="201"/>
    <s v="2"/>
    <x v="1"/>
    <n v="89650.958100000003"/>
    <n v="156889.17670000001"/>
    <n v="117298.1948"/>
    <n v="205271.84090000001"/>
    <n v="142497.3792"/>
    <n v="249370.4137"/>
    <n v="174682.45069999999"/>
    <n v="305694.28869999998"/>
    <n v="207130.63949999999"/>
    <n v="362478.61910000001"/>
    <n v="227960.17660000001"/>
    <n v="398930.30900000001"/>
    <n v="247430.35980000001"/>
    <n v="433003.12969999999"/>
  </r>
  <r>
    <s v="5"/>
    <s v="Region V - Midwest"/>
    <x v="29"/>
    <s v="IL"/>
    <x v="201"/>
    <s v="3"/>
    <x v="2"/>
    <n v="77860.063599999994"/>
    <n v="136255.11129999999"/>
    <n v="107615.6289"/>
    <n v="188327.35060000001"/>
    <n v="136577.78839999999"/>
    <n v="239011.12969999999"/>
    <n v="178530.0949"/>
    <n v="312427.66629999998"/>
    <n v="222497.7568"/>
    <n v="389371.07419999997"/>
    <n v="250517.08739999999"/>
    <n v="438404.90299999999"/>
    <n v="278141.88559999998"/>
    <n v="486748.29979999998"/>
  </r>
  <r>
    <s v="5"/>
    <s v="Region V - Midwest"/>
    <x v="29"/>
    <s v="IL"/>
    <x v="201"/>
    <s v="4"/>
    <x v="3"/>
    <n v="86936.500700000004"/>
    <n v="139098.4031"/>
    <n v="121711.1009"/>
    <n v="194737.76439999999"/>
    <n v="156485.70120000001"/>
    <n v="250377.1257"/>
    <n v="208647.60159999999"/>
    <n v="333836.16749999998"/>
    <n v="260809.50200000001"/>
    <n v="417295.20939999999"/>
    <n v="295584.10220000002"/>
    <n v="472934.57069999998"/>
    <n v="330358.70250000001"/>
    <n v="528573.93189999997"/>
  </r>
  <r>
    <s v="5"/>
    <s v="Region V - Midwest"/>
    <x v="29"/>
    <s v="IL"/>
    <x v="202"/>
    <s v="1"/>
    <x v="0"/>
    <n v="96321.386400000003"/>
    <n v="168562.42619999999"/>
    <n v="126124.9111"/>
    <n v="220718.59460000001"/>
    <n v="153099.17170000001"/>
    <n v="267923.55050000001"/>
    <n v="187243.28829999999"/>
    <n v="327675.75449999998"/>
    <n v="220341.16680000001"/>
    <n v="385597.04190000001"/>
    <n v="240625.28839999999"/>
    <n v="421094.2548"/>
    <n v="258692.79370000001"/>
    <n v="452712.38890000002"/>
  </r>
  <r>
    <s v="5"/>
    <s v="Region V - Midwest"/>
    <x v="29"/>
    <s v="IL"/>
    <x v="202"/>
    <s v="2"/>
    <x v="1"/>
    <n v="88220.859899999996"/>
    <n v="154386.5048"/>
    <n v="115601.84480000001"/>
    <n v="202303.22839999999"/>
    <n v="140605.56969999999"/>
    <n v="246059.74710000001"/>
    <n v="172677.57670000001"/>
    <n v="302185.75929999998"/>
    <n v="204916.7317"/>
    <n v="358604.2806"/>
    <n v="225621.68"/>
    <n v="394837.94010000001"/>
    <n v="245017.2654"/>
    <n v="428780.2144"/>
  </r>
  <r>
    <s v="5"/>
    <s v="Region V - Midwest"/>
    <x v="29"/>
    <s v="IL"/>
    <x v="202"/>
    <s v="3"/>
    <x v="2"/>
    <n v="76276.248099999997"/>
    <n v="133483.43419999999"/>
    <n v="105360.7614"/>
    <n v="184381.33240000001"/>
    <n v="133630.4253"/>
    <n v="233853.24429999999"/>
    <n v="174503.69330000001"/>
    <n v="305381.4632"/>
    <n v="217446.78520000001"/>
    <n v="380531.87420000002"/>
    <n v="244748.13870000001"/>
    <n v="428309.2427"/>
    <n v="271644.2965"/>
    <n v="475377.51880000002"/>
  </r>
  <r>
    <s v="5"/>
    <s v="Region V - Midwest"/>
    <x v="29"/>
    <s v="IL"/>
    <x v="202"/>
    <s v="4"/>
    <x v="3"/>
    <n v="86069.191600000006"/>
    <n v="137710.70860000001"/>
    <n v="120496.8682"/>
    <n v="192794.9921"/>
    <n v="154924.54490000001"/>
    <n v="247879.27549999999"/>
    <n v="206566.05979999999"/>
    <n v="330505.70069999999"/>
    <n v="258207.5747"/>
    <n v="413132.12579999998"/>
    <n v="292635.25140000001"/>
    <n v="468216.4093"/>
    <n v="327062.92800000001"/>
    <n v="523300.69270000001"/>
  </r>
  <r>
    <s v="5"/>
    <s v="Region V - Midwest"/>
    <x v="29"/>
    <s v="IL"/>
    <x v="203"/>
    <s v="1"/>
    <x v="0"/>
    <n v="91456.714999999997"/>
    <n v="160049.2513"/>
    <n v="119745.5215"/>
    <n v="209554.66260000001"/>
    <n v="145346.69020000001"/>
    <n v="254356.70790000001"/>
    <n v="177746.01250000001"/>
    <n v="311055.52189999999"/>
    <n v="209159.6427"/>
    <n v="366029.37469999999"/>
    <n v="228412.7372"/>
    <n v="399722.29009999998"/>
    <n v="245561.2677"/>
    <n v="429732.21850000002"/>
  </r>
  <r>
    <s v="5"/>
    <s v="Region V - Midwest"/>
    <x v="29"/>
    <s v="IL"/>
    <x v="203"/>
    <s v="2"/>
    <x v="1"/>
    <n v="83782.531700000007"/>
    <n v="146619.43040000001"/>
    <n v="109776.3002"/>
    <n v="192108.52540000001"/>
    <n v="133510.64559999999"/>
    <n v="233643.6298"/>
    <n v="163946.9166"/>
    <n v="286907.1041"/>
    <n v="194547.01930000001"/>
    <n v="340457.28360000002"/>
    <n v="214198.7917"/>
    <n v="374847.88540000003"/>
    <n v="232605.50339999999"/>
    <n v="407059.63089999999"/>
  </r>
  <r>
    <s v="5"/>
    <s v="Region V - Midwest"/>
    <x v="29"/>
    <s v="IL"/>
    <x v="203"/>
    <s v="3"/>
    <x v="2"/>
    <n v="72457.812300000005"/>
    <n v="126801.1715"/>
    <n v="100090.003"/>
    <n v="175157.50520000001"/>
    <n v="126950.23119999999"/>
    <n v="222162.90470000001"/>
    <n v="165789.93640000001"/>
    <n v="290132.38870000001"/>
    <n v="206590.52770000001"/>
    <n v="361533.42349999998"/>
    <n v="232533.40900000001"/>
    <n v="406933.46580000001"/>
    <n v="258092.42079999999"/>
    <n v="451661.7365"/>
  </r>
  <r>
    <s v="5"/>
    <s v="Region V - Midwest"/>
    <x v="29"/>
    <s v="IL"/>
    <x v="203"/>
    <s v="4"/>
    <x v="3"/>
    <n v="81710.284400000004"/>
    <n v="130736.4571"/>
    <n v="114394.3982"/>
    <n v="183031.0399"/>
    <n v="147078.51190000001"/>
    <n v="235325.62270000001"/>
    <n v="196104.6826"/>
    <n v="313767.49680000002"/>
    <n v="245130.85320000001"/>
    <n v="392209.37109999999"/>
    <n v="277814.967"/>
    <n v="444503.95390000002"/>
    <n v="310499.0808"/>
    <n v="496798.5367"/>
  </r>
  <r>
    <s v="5"/>
    <s v="Region V - Midwest"/>
    <x v="29"/>
    <s v="IL"/>
    <x v="204"/>
    <s v="1"/>
    <x v="0"/>
    <n v="101997.67879999999"/>
    <n v="178495.93780000001"/>
    <n v="133372.62059999999"/>
    <n v="233402.08600000001"/>
    <n v="161726.9663"/>
    <n v="283022.1911"/>
    <n v="197487.0502"/>
    <n v="345602.33789999998"/>
    <n v="232289.18919999999"/>
    <n v="406506.08100000001"/>
    <n v="253640.516"/>
    <n v="443870.90299999999"/>
    <n v="272646.60680000001"/>
    <n v="477131.56199999998"/>
  </r>
  <r>
    <s v="5"/>
    <s v="Region V - Midwest"/>
    <x v="29"/>
    <s v="IL"/>
    <x v="204"/>
    <s v="2"/>
    <x v="1"/>
    <n v="93755.037899999996"/>
    <n v="164071.31640000001"/>
    <n v="122664.93919999999"/>
    <n v="214663.64360000001"/>
    <n v="149014.17860000001"/>
    <n v="260774.8124"/>
    <n v="182665.80009999999"/>
    <n v="319665.15019999997"/>
    <n v="216594.15030000001"/>
    <n v="379039.76289999997"/>
    <n v="238373.68669999999"/>
    <n v="417153.95179999998"/>
    <n v="258731.15719999999"/>
    <n v="452779.52510000003"/>
  </r>
  <r>
    <s v="5"/>
    <s v="Region V - Midwest"/>
    <x v="29"/>
    <s v="IL"/>
    <x v="204"/>
    <s v="3"/>
    <x v="2"/>
    <n v="81430.207699999999"/>
    <n v="142502.86350000001"/>
    <n v="112551.28750000001"/>
    <n v="196964.753"/>
    <n v="142843.2224"/>
    <n v="249975.63920000001"/>
    <n v="186723.0331"/>
    <n v="326765.30790000001"/>
    <n v="232708.98069999999"/>
    <n v="407240.71610000002"/>
    <n v="262015.6171"/>
    <n v="458527.32990000001"/>
    <n v="290909.94929999998"/>
    <n v="509092.41119999997"/>
  </r>
  <r>
    <s v="5"/>
    <s v="Region V - Midwest"/>
    <x v="29"/>
    <s v="IL"/>
    <x v="204"/>
    <s v="4"/>
    <x v="3"/>
    <n v="90907.452000000005"/>
    <n v="145451.9253"/>
    <n v="127270.4328"/>
    <n v="203632.6954"/>
    <n v="163633.4135"/>
    <n v="261813.46549999999"/>
    <n v="218177.8847"/>
    <n v="349084.62070000003"/>
    <n v="272722.35580000002"/>
    <n v="436355.7758"/>
    <n v="309085.33659999998"/>
    <n v="494536.54599999997"/>
    <n v="345448.3174"/>
    <n v="552717.31610000005"/>
  </r>
  <r>
    <s v="5"/>
    <s v="Region V - Midwest"/>
    <x v="29"/>
    <s v="IL"/>
    <x v="18"/>
    <s v="1"/>
    <x v="0"/>
    <n v="95673.298899999994"/>
    <n v="167428.2732"/>
    <n v="125149.5776"/>
    <n v="219011.76070000001"/>
    <n v="151798.77100000001"/>
    <n v="265647.8493"/>
    <n v="185441.68669999999"/>
    <n v="324522.95179999998"/>
    <n v="218148.15239999999"/>
    <n v="381759.26669999998"/>
    <n v="238207.98079999999"/>
    <n v="416863.96639999998"/>
    <n v="256067.48250000001"/>
    <n v="448118.0944"/>
  </r>
  <r>
    <s v="5"/>
    <s v="Region V - Midwest"/>
    <x v="29"/>
    <s v="IL"/>
    <x v="18"/>
    <s v="2"/>
    <x v="1"/>
    <n v="87857.001199999999"/>
    <n v="153749.75219999999"/>
    <n v="114995.74129999999"/>
    <n v="201242.5472"/>
    <n v="139743.54070000001"/>
    <n v="244551.1961"/>
    <n v="171387.05230000001"/>
    <n v="299927.34159999999"/>
    <n v="203264.92499999999"/>
    <n v="355713.6188"/>
    <n v="223730.8144"/>
    <n v="391528.92509999999"/>
    <n v="242871.79689999999"/>
    <n v="425025.64449999999"/>
  </r>
  <r>
    <s v="5"/>
    <s v="Region V - Midwest"/>
    <x v="29"/>
    <s v="IL"/>
    <x v="18"/>
    <s v="3"/>
    <x v="2"/>
    <n v="76214.555200000003"/>
    <n v="133375.47150000001"/>
    <n v="105324.42570000001"/>
    <n v="184317.745"/>
    <n v="133648.03829999999"/>
    <n v="233884.06700000001"/>
    <n v="174655.95619999999"/>
    <n v="305647.92340000003"/>
    <n v="217661.073"/>
    <n v="380906.87770000001"/>
    <n v="245050.35070000001"/>
    <n v="428838.11379999999"/>
    <n v="272048.65019999997"/>
    <n v="476085.13780000003"/>
  </r>
  <r>
    <s v="5"/>
    <s v="Region V - Midwest"/>
    <x v="29"/>
    <s v="IL"/>
    <x v="18"/>
    <s v="4"/>
    <x v="3"/>
    <n v="85329.836800000005"/>
    <n v="136527.74100000001"/>
    <n v="119461.7715"/>
    <n v="191138.83730000001"/>
    <n v="153593.70619999999"/>
    <n v="245749.93369999999"/>
    <n v="204791.60829999999"/>
    <n v="327666.57829999999"/>
    <n v="255989.5104"/>
    <n v="409583.22279999999"/>
    <n v="290121.44510000001"/>
    <n v="464194.31920000003"/>
    <n v="324253.3799"/>
    <n v="518805.4155"/>
  </r>
  <r>
    <s v="5"/>
    <s v="Region V - Midwest"/>
    <x v="30"/>
    <s v="IN"/>
    <x v="205"/>
    <s v="1"/>
    <x v="0"/>
    <n v="82376.453500000003"/>
    <n v="144158.7936"/>
    <n v="107728.1591"/>
    <n v="188524.27840000001"/>
    <n v="130641.9803"/>
    <n v="228623.4657"/>
    <n v="159549.3579"/>
    <n v="279211.3762"/>
    <n v="187673.06330000001"/>
    <n v="328427.86080000002"/>
    <n v="204925.60149999999"/>
    <n v="358619.8026"/>
    <n v="220283.92120000001"/>
    <n v="385496.86210000003"/>
  </r>
  <r>
    <s v="5"/>
    <s v="Region V - Midwest"/>
    <x v="30"/>
    <s v="IN"/>
    <x v="205"/>
    <s v="2"/>
    <x v="1"/>
    <n v="75697.071899999995"/>
    <n v="132469.87590000001"/>
    <n v="99051.244600000005"/>
    <n v="173339.67809999999"/>
    <n v="120340.2383"/>
    <n v="210595.41699999999"/>
    <n v="147539.03409999999"/>
    <n v="258193.30970000001"/>
    <n v="174954.66940000001"/>
    <n v="306170.67139999999"/>
    <n v="192554.20499999999"/>
    <n v="336969.85879999999"/>
    <n v="209007.60829999999"/>
    <n v="365763.31449999998"/>
  </r>
  <r>
    <s v="5"/>
    <s v="Region V - Midwest"/>
    <x v="30"/>
    <s v="IN"/>
    <x v="205"/>
    <s v="3"/>
    <x v="2"/>
    <n v="65721.561100000006"/>
    <n v="115012.73179999999"/>
    <n v="90834.372399999993"/>
    <n v="158960.15169999999"/>
    <n v="115275.29059999999"/>
    <n v="201731.75839999999"/>
    <n v="150674.07610000001"/>
    <n v="263679.63319999998"/>
    <n v="187779.5589"/>
    <n v="328614.228"/>
    <n v="211422.04550000001"/>
    <n v="369988.57949999999"/>
    <n v="234730.42329999999"/>
    <n v="410778.24089999998"/>
  </r>
  <r>
    <s v="5"/>
    <s v="Region V - Midwest"/>
    <x v="30"/>
    <s v="IN"/>
    <x v="205"/>
    <s v="4"/>
    <x v="3"/>
    <n v="73435.251999999993"/>
    <n v="117496.4051"/>
    <n v="102809.3529"/>
    <n v="164494.96720000001"/>
    <n v="132183.45370000001"/>
    <n v="211493.52919999999"/>
    <n v="176244.60500000001"/>
    <n v="281991.37219999998"/>
    <n v="220305.75630000001"/>
    <n v="352489.21529999998"/>
    <n v="249679.85709999999"/>
    <n v="399487.77730000002"/>
    <n v="279053.95789999998"/>
    <n v="446486.33929999999"/>
  </r>
  <r>
    <s v="5"/>
    <s v="Region V - Midwest"/>
    <x v="30"/>
    <s v="IN"/>
    <x v="191"/>
    <s v="1"/>
    <x v="0"/>
    <n v="85781.424700000003"/>
    <n v="150117.49309999999"/>
    <n v="112263.90609999999"/>
    <n v="196461.83559999999"/>
    <n v="136218.76079999999"/>
    <n v="238382.8314"/>
    <n v="166498.5612"/>
    <n v="291372.48229999997"/>
    <n v="195895.09270000001"/>
    <n v="342816.41220000002"/>
    <n v="213918.18840000001"/>
    <n v="374356.8297"/>
    <n v="229967.86979999999"/>
    <n v="402443.7721"/>
  </r>
  <r>
    <s v="5"/>
    <s v="Region V - Midwest"/>
    <x v="30"/>
    <s v="IN"/>
    <x v="191"/>
    <s v="2"/>
    <x v="1"/>
    <n v="78675.699600000007"/>
    <n v="137682.4742"/>
    <n v="103033.14599999999"/>
    <n v="180308.00539999999"/>
    <n v="125259.4607"/>
    <n v="219204.05619999999"/>
    <n v="153721.62109999999"/>
    <n v="269012.837"/>
    <n v="182364.88630000001"/>
    <n v="319138.55109999998"/>
    <n v="200757.12830000001"/>
    <n v="351324.97440000001"/>
    <n v="217971.79209999999"/>
    <n v="381450.63620000001"/>
  </r>
  <r>
    <s v="5"/>
    <s v="Region V - Midwest"/>
    <x v="30"/>
    <s v="IN"/>
    <x v="191"/>
    <s v="3"/>
    <x v="2"/>
    <n v="68142.787200000006"/>
    <n v="119249.87760000001"/>
    <n v="94149.037100000001"/>
    <n v="164760.8149"/>
    <n v="119440.507"/>
    <n v="209020.8872"/>
    <n v="156034.52929999999"/>
    <n v="273060.42629999999"/>
    <n v="194444.1868"/>
    <n v="340277.32699999999"/>
    <n v="218886.26149999999"/>
    <n v="383050.95760000002"/>
    <n v="242972.9014"/>
    <n v="425202.5773"/>
  </r>
  <r>
    <s v="5"/>
    <s v="Region V - Midwest"/>
    <x v="30"/>
    <s v="IN"/>
    <x v="191"/>
    <s v="4"/>
    <x v="3"/>
    <n v="76575.458400000003"/>
    <n v="122520.73540000001"/>
    <n v="107205.6418"/>
    <n v="171529.0295"/>
    <n v="137835.82519999999"/>
    <n v="220537.32370000001"/>
    <n v="183781.10019999999"/>
    <n v="294049.7648"/>
    <n v="229726.37530000001"/>
    <n v="367562.2059"/>
    <n v="260356.55869999999"/>
    <n v="416570.5001"/>
    <n v="290986.74209999997"/>
    <n v="465578.79430000001"/>
  </r>
  <r>
    <s v="5"/>
    <s v="Region V - Midwest"/>
    <x v="30"/>
    <s v="IN"/>
    <x v="154"/>
    <s v="1"/>
    <x v="0"/>
    <n v="84078.940199999997"/>
    <n v="147138.14550000001"/>
    <n v="109996.03419999999"/>
    <n v="192493.05989999999"/>
    <n v="133430.3726"/>
    <n v="233503.15220000001"/>
    <n v="163023.96220000001"/>
    <n v="285291.9338"/>
    <n v="191784.08110000001"/>
    <n v="335622.14199999999"/>
    <n v="209421.89840000001"/>
    <n v="366488.32209999999"/>
    <n v="225125.89920000001"/>
    <n v="393970.3235"/>
  </r>
  <r>
    <s v="5"/>
    <s v="Region V - Midwest"/>
    <x v="30"/>
    <s v="IN"/>
    <x v="154"/>
    <s v="2"/>
    <x v="1"/>
    <n v="77186.386700000003"/>
    <n v="135076.17679999999"/>
    <n v="101042.1967"/>
    <n v="176823.84419999999"/>
    <n v="122799.8512"/>
    <n v="214899.73970000001"/>
    <n v="150630.32990000001"/>
    <n v="263603.0772"/>
    <n v="178659.78049999999"/>
    <n v="312654.61589999998"/>
    <n v="196655.66959999999"/>
    <n v="344147.42180000001"/>
    <n v="213489.70360000001"/>
    <n v="373606.98119999998"/>
  </r>
  <r>
    <s v="5"/>
    <s v="Region V - Midwest"/>
    <x v="30"/>
    <s v="IN"/>
    <x v="154"/>
    <s v="3"/>
    <x v="2"/>
    <n v="66932.174899999998"/>
    <n v="117131.306"/>
    <n v="92491.705700000006"/>
    <n v="161860.48509999999"/>
    <n v="117357.9"/>
    <n v="205376.32500000001"/>
    <n v="153354.30429999999"/>
    <n v="268370.03240000003"/>
    <n v="191111.87479999999"/>
    <n v="334445.78080000001"/>
    <n v="215154.1556"/>
    <n v="376519.77230000001"/>
    <n v="238851.66469999999"/>
    <n v="417990.41320000001"/>
  </r>
  <r>
    <s v="5"/>
    <s v="Region V - Midwest"/>
    <x v="30"/>
    <s v="IN"/>
    <x v="154"/>
    <s v="4"/>
    <x v="3"/>
    <n v="75005.356400000004"/>
    <n v="120008.5721"/>
    <n v="105007.499"/>
    <n v="168012.00090000001"/>
    <n v="135009.6416"/>
    <n v="216015.42970000001"/>
    <n v="180012.8554"/>
    <n v="288020.57290000003"/>
    <n v="225016.0692"/>
    <n v="360025.71610000002"/>
    <n v="255018.21179999999"/>
    <n v="408029.14500000002"/>
    <n v="285020.35440000001"/>
    <n v="456032.57380000001"/>
  </r>
  <r>
    <s v="5"/>
    <s v="Region V - Midwest"/>
    <x v="30"/>
    <s v="IN"/>
    <x v="206"/>
    <s v="1"/>
    <x v="0"/>
    <n v="84808.289600000004"/>
    <n v="148414.5068"/>
    <n v="111034.8088"/>
    <n v="194310.91529999999"/>
    <n v="134768.29070000001"/>
    <n v="235844.50870000001"/>
    <n v="164799.84289999999"/>
    <n v="288399.72509999998"/>
    <n v="193922.09210000001"/>
    <n v="339363.66119999997"/>
    <n v="211771.54089999999"/>
    <n v="370600.19660000002"/>
    <n v="227669.48"/>
    <n v="398421.58990000002"/>
  </r>
  <r>
    <s v="5"/>
    <s v="Region V - Midwest"/>
    <x v="30"/>
    <s v="IN"/>
    <x v="206"/>
    <s v="2"/>
    <x v="1"/>
    <n v="77702.564499999993"/>
    <n v="135979.48790000001"/>
    <n v="101804.0487"/>
    <n v="178157.0851"/>
    <n v="123808.9906"/>
    <n v="216665.7335"/>
    <n v="152022.90280000001"/>
    <n v="266040.07980000001"/>
    <n v="180391.88570000001"/>
    <n v="315685.80009999999"/>
    <n v="198610.48079999999"/>
    <n v="347568.34139999998"/>
    <n v="215673.40229999999"/>
    <n v="377428.45409999997"/>
  </r>
  <r>
    <s v="5"/>
    <s v="Region V - Midwest"/>
    <x v="30"/>
    <s v="IN"/>
    <x v="206"/>
    <s v="3"/>
    <x v="2"/>
    <n v="67211.313200000004"/>
    <n v="117619.79790000001"/>
    <n v="92844.973400000003"/>
    <n v="162478.7034"/>
    <n v="117763.85370000001"/>
    <n v="206086.7438"/>
    <n v="153798.9915"/>
    <n v="269148.23509999999"/>
    <n v="191649.76449999999"/>
    <n v="335387.08799999999"/>
    <n v="215719.24960000001"/>
    <n v="377508.68670000002"/>
    <n v="239433.29980000001"/>
    <n v="419008.2746"/>
  </r>
  <r>
    <s v="5"/>
    <s v="Region V - Midwest"/>
    <x v="30"/>
    <s v="IN"/>
    <x v="206"/>
    <s v="4"/>
    <x v="3"/>
    <n v="75762.989700000006"/>
    <n v="121220.78539999999"/>
    <n v="106068.18550000001"/>
    <n v="169709.09950000001"/>
    <n v="136373.38140000001"/>
    <n v="218197.4136"/>
    <n v="181831.1753"/>
    <n v="290929.8848"/>
    <n v="227288.96909999999"/>
    <n v="363662.35590000002"/>
    <n v="257594.16500000001"/>
    <n v="412150.67009999999"/>
    <n v="287899.36080000002"/>
    <n v="460638.98420000001"/>
  </r>
  <r>
    <s v="5"/>
    <s v="Region V - Midwest"/>
    <x v="30"/>
    <s v="IN"/>
    <x v="207"/>
    <s v="1"/>
    <x v="0"/>
    <n v="82132.667199999996"/>
    <n v="143732.16759999999"/>
    <n v="107537.83590000001"/>
    <n v="188191.21290000001"/>
    <n v="130529.4281"/>
    <n v="228426.49909999999"/>
    <n v="159626.5203"/>
    <n v="279346.4106"/>
    <n v="187838.07399999999"/>
    <n v="328716.62959999999"/>
    <n v="205128.59710000001"/>
    <n v="358975.04479999997"/>
    <n v="220529.1127"/>
    <n v="385925.9473"/>
  </r>
  <r>
    <s v="5"/>
    <s v="Region V - Midwest"/>
    <x v="30"/>
    <s v="IN"/>
    <x v="207"/>
    <s v="2"/>
    <x v="1"/>
    <n v="75240.113700000002"/>
    <n v="131670.19899999999"/>
    <n v="98583.998300000007"/>
    <n v="172521.99720000001"/>
    <n v="119898.90670000001"/>
    <n v="209823.08670000001"/>
    <n v="147232.88810000001"/>
    <n v="257657.55410000001"/>
    <n v="174713.77350000001"/>
    <n v="305749.10350000003"/>
    <n v="192362.36840000001"/>
    <n v="336634.1446"/>
    <n v="208892.91709999999"/>
    <n v="365562.60489999998"/>
  </r>
  <r>
    <s v="5"/>
    <s v="Region V - Midwest"/>
    <x v="30"/>
    <s v="IN"/>
    <x v="207"/>
    <s v="3"/>
    <x v="2"/>
    <n v="65069.223899999997"/>
    <n v="113871.1418"/>
    <n v="89883.574399999998"/>
    <n v="157296.25520000001"/>
    <n v="114004.5883"/>
    <n v="199508.0295"/>
    <n v="148883.22200000001"/>
    <n v="260545.6384"/>
    <n v="185523.02189999999"/>
    <n v="324665.28830000001"/>
    <n v="208820.12229999999"/>
    <n v="365435.21409999998"/>
    <n v="231772.451"/>
    <n v="405601.7893"/>
  </r>
  <r>
    <s v="5"/>
    <s v="Region V - Midwest"/>
    <x v="30"/>
    <s v="IN"/>
    <x v="207"/>
    <s v="4"/>
    <x v="3"/>
    <n v="73380.416500000007"/>
    <n v="117408.6681"/>
    <n v="102732.5831"/>
    <n v="164372.1354"/>
    <n v="132084.74969999999"/>
    <n v="211335.60269999999"/>
    <n v="176112.99960000001"/>
    <n v="281780.80359999998"/>
    <n v="220141.24950000001"/>
    <n v="352226.00449999998"/>
    <n v="249493.4161"/>
    <n v="399189.4718"/>
    <n v="278845.58270000003"/>
    <n v="446152.93890000001"/>
  </r>
  <r>
    <s v="5"/>
    <s v="Region V - Midwest"/>
    <x v="30"/>
    <s v="IN"/>
    <x v="208"/>
    <s v="1"/>
    <x v="0"/>
    <n v="101428.8443"/>
    <n v="177500.47760000001"/>
    <n v="132928.53330000001"/>
    <n v="232624.9333"/>
    <n v="161464.3444"/>
    <n v="282562.60269999999"/>
    <n v="197667.09599999999"/>
    <n v="345917.41800000001"/>
    <n v="232674.21410000001"/>
    <n v="407179.87459999998"/>
    <n v="254114.1722"/>
    <n v="444699.80129999999"/>
    <n v="273218.72019999998"/>
    <n v="478132.76020000002"/>
  </r>
  <r>
    <s v="5"/>
    <s v="Region V - Midwest"/>
    <x v="30"/>
    <s v="IN"/>
    <x v="208"/>
    <s v="2"/>
    <x v="1"/>
    <n v="92688.8024"/>
    <n v="162205.40419999999"/>
    <n v="121574.69809999999"/>
    <n v="212755.7219"/>
    <n v="147984.4051"/>
    <n v="258972.70879999999"/>
    <n v="181951.45939999999"/>
    <n v="318415.054"/>
    <n v="216032.05989999999"/>
    <n v="378056.10489999998"/>
    <n v="237926.06789999999"/>
    <n v="416370.6189"/>
    <n v="258463.54440000001"/>
    <n v="452311.20280000003"/>
  </r>
  <r>
    <s v="5"/>
    <s v="Region V - Midwest"/>
    <x v="30"/>
    <s v="IN"/>
    <x v="208"/>
    <s v="3"/>
    <x v="2"/>
    <n v="79908.088099999994"/>
    <n v="139839.15419999999"/>
    <n v="110332.7594"/>
    <n v="193082.329"/>
    <n v="139878.2513"/>
    <n v="244786.93969999999"/>
    <n v="182544.37460000001"/>
    <n v="319452.65549999999"/>
    <n v="227443.7292"/>
    <n v="398026.52600000001"/>
    <n v="255944.46479999999"/>
    <n v="447902.81349999999"/>
    <n v="284008.01579999999"/>
    <n v="497014.02759999997"/>
  </r>
  <r>
    <s v="5"/>
    <s v="Region V - Midwest"/>
    <x v="30"/>
    <s v="IN"/>
    <x v="208"/>
    <s v="4"/>
    <x v="3"/>
    <n v="90779.502299999993"/>
    <n v="145247.2059"/>
    <n v="127091.30319999999"/>
    <n v="203346.08809999999"/>
    <n v="163403.1041"/>
    <n v="261444.9706"/>
    <n v="217870.80549999999"/>
    <n v="348593.29399999999"/>
    <n v="272338.50689999998"/>
    <n v="435741.61749999999"/>
    <n v="308650.30780000001"/>
    <n v="493840.4999"/>
    <n v="344962.10869999998"/>
    <n v="551939.38210000005"/>
  </r>
  <r>
    <s v="5"/>
    <s v="Region V - Midwest"/>
    <x v="30"/>
    <s v="IN"/>
    <x v="209"/>
    <s v="1"/>
    <x v="0"/>
    <n v="84889.551399999997"/>
    <n v="148556.71520000001"/>
    <n v="111098.2497"/>
    <n v="194421.93700000001"/>
    <n v="134805.80799999999"/>
    <n v="235910.16409999999"/>
    <n v="164774.12210000001"/>
    <n v="288354.71360000002"/>
    <n v="193867.08859999999"/>
    <n v="339267.40509999997"/>
    <n v="211703.87590000001"/>
    <n v="370481.78279999999"/>
    <n v="227587.74969999999"/>
    <n v="398278.56180000002"/>
  </r>
  <r>
    <s v="5"/>
    <s v="Region V - Midwest"/>
    <x v="30"/>
    <s v="IN"/>
    <x v="209"/>
    <s v="2"/>
    <x v="1"/>
    <n v="77854.883600000001"/>
    <n v="136246.04629999999"/>
    <n v="101959.7971"/>
    <n v="178429.64490000001"/>
    <n v="123956.1008"/>
    <n v="216923.1764"/>
    <n v="152124.95129999999"/>
    <n v="266218.66470000002"/>
    <n v="180472.18419999999"/>
    <n v="315826.3223"/>
    <n v="198674.42619999999"/>
    <n v="347680.24589999998"/>
    <n v="215711.63269999999"/>
    <n v="377495.35720000003"/>
  </r>
  <r>
    <s v="5"/>
    <s v="Region V - Midwest"/>
    <x v="30"/>
    <s v="IN"/>
    <x v="209"/>
    <s v="3"/>
    <x v="2"/>
    <n v="67428.758400000006"/>
    <n v="118000.3273"/>
    <n v="93161.905499999993"/>
    <n v="163033.3345"/>
    <n v="118187.42019999999"/>
    <n v="206827.98540000001"/>
    <n v="154395.9417"/>
    <n v="270192.89799999999"/>
    <n v="192401.94209999999"/>
    <n v="336703.39860000001"/>
    <n v="216586.55549999999"/>
    <n v="379026.47220000002"/>
    <n v="240419.2887"/>
    <n v="420733.75510000001"/>
  </r>
  <r>
    <s v="5"/>
    <s v="Region V - Midwest"/>
    <x v="30"/>
    <s v="IN"/>
    <x v="209"/>
    <s v="4"/>
    <x v="3"/>
    <n v="75781.268200000006"/>
    <n v="121250.0309"/>
    <n v="106093.7755"/>
    <n v="169750.04329999999"/>
    <n v="136406.28279999999"/>
    <n v="218250.05559999999"/>
    <n v="181875.04370000001"/>
    <n v="291000.07419999997"/>
    <n v="227343.8045"/>
    <n v="363750.09269999998"/>
    <n v="257656.3118"/>
    <n v="412250.10509999999"/>
    <n v="287968.81910000002"/>
    <n v="460750.11749999999"/>
  </r>
  <r>
    <s v="5"/>
    <s v="Region V - Midwest"/>
    <x v="30"/>
    <s v="IN"/>
    <x v="210"/>
    <s v="1"/>
    <x v="0"/>
    <n v="83997.678400000004"/>
    <n v="146995.93710000001"/>
    <n v="109932.59329999999"/>
    <n v="192382.03829999999"/>
    <n v="133392.85519999999"/>
    <n v="233437.49669999999"/>
    <n v="163049.68290000001"/>
    <n v="285336.94510000001"/>
    <n v="191839.0845"/>
    <n v="335718.39799999999"/>
    <n v="209489.56340000001"/>
    <n v="366606.73590000003"/>
    <n v="225207.62950000001"/>
    <n v="394113.35159999999"/>
  </r>
  <r>
    <s v="5"/>
    <s v="Region V - Midwest"/>
    <x v="30"/>
    <s v="IN"/>
    <x v="210"/>
    <s v="2"/>
    <x v="1"/>
    <n v="77034.067599999995"/>
    <n v="134809.61840000001"/>
    <n v="100886.4483"/>
    <n v="176551.2844"/>
    <n v="122652.74099999999"/>
    <n v="214642.29670000001"/>
    <n v="150528.28140000001"/>
    <n v="263424.49249999999"/>
    <n v="178579.48199999999"/>
    <n v="312514.09360000002"/>
    <n v="196591.7242"/>
    <n v="344035.51730000001"/>
    <n v="213451.47320000001"/>
    <n v="373540.07809999998"/>
  </r>
  <r>
    <s v="5"/>
    <s v="Region V - Midwest"/>
    <x v="30"/>
    <s v="IN"/>
    <x v="210"/>
    <s v="3"/>
    <x v="2"/>
    <n v="66714.729600000006"/>
    <n v="116750.77680000001"/>
    <n v="92174.773700000005"/>
    <n v="161305.85399999999"/>
    <n v="116934.33349999999"/>
    <n v="204635.08350000001"/>
    <n v="152757.35399999999"/>
    <n v="267325.36959999998"/>
    <n v="190359.6973"/>
    <n v="333129.47019999998"/>
    <n v="214286.84959999999"/>
    <n v="375001.98680000001"/>
    <n v="237865.6759"/>
    <n v="416264.93280000001"/>
  </r>
  <r>
    <s v="5"/>
    <s v="Region V - Midwest"/>
    <x v="30"/>
    <s v="IN"/>
    <x v="210"/>
    <s v="4"/>
    <x v="3"/>
    <n v="74987.077900000004"/>
    <n v="119979.3265"/>
    <n v="104981.9091"/>
    <n v="167971.05710000001"/>
    <n v="134976.7403"/>
    <n v="215962.78769999999"/>
    <n v="179968.98699999999"/>
    <n v="287950.3836"/>
    <n v="224961.23379999999"/>
    <n v="359937.97940000001"/>
    <n v="254956.0649"/>
    <n v="407929.71"/>
    <n v="284950.89610000001"/>
    <n v="455921.44050000003"/>
  </r>
  <r>
    <s v="5"/>
    <s v="Region V - Midwest"/>
    <x v="30"/>
    <s v="IN"/>
    <x v="211"/>
    <s v="1"/>
    <x v="0"/>
    <n v="83997.678400000004"/>
    <n v="146995.93710000001"/>
    <n v="109932.59329999999"/>
    <n v="192382.03829999999"/>
    <n v="133392.85519999999"/>
    <n v="233437.49669999999"/>
    <n v="163049.68290000001"/>
    <n v="285336.94510000001"/>
    <n v="191839.0845"/>
    <n v="335718.39799999999"/>
    <n v="209489.56340000001"/>
    <n v="366606.73590000003"/>
    <n v="225207.62950000001"/>
    <n v="394113.35159999999"/>
  </r>
  <r>
    <s v="5"/>
    <s v="Region V - Midwest"/>
    <x v="30"/>
    <s v="IN"/>
    <x v="211"/>
    <s v="2"/>
    <x v="1"/>
    <n v="77034.067599999995"/>
    <n v="134809.61840000001"/>
    <n v="100886.4483"/>
    <n v="176551.2844"/>
    <n v="122652.74099999999"/>
    <n v="214642.29670000001"/>
    <n v="150528.28140000001"/>
    <n v="263424.49249999999"/>
    <n v="178579.48199999999"/>
    <n v="312514.09360000002"/>
    <n v="196591.7242"/>
    <n v="344035.51730000001"/>
    <n v="213451.47320000001"/>
    <n v="373540.07809999998"/>
  </r>
  <r>
    <s v="5"/>
    <s v="Region V - Midwest"/>
    <x v="30"/>
    <s v="IN"/>
    <x v="211"/>
    <s v="3"/>
    <x v="2"/>
    <n v="66714.729600000006"/>
    <n v="116750.77680000001"/>
    <n v="92174.773700000005"/>
    <n v="161305.85399999999"/>
    <n v="116934.33349999999"/>
    <n v="204635.08350000001"/>
    <n v="152757.35399999999"/>
    <n v="267325.36959999998"/>
    <n v="190359.6973"/>
    <n v="333129.47019999998"/>
    <n v="214286.84959999999"/>
    <n v="375001.98680000001"/>
    <n v="237865.6759"/>
    <n v="416264.93280000001"/>
  </r>
  <r>
    <s v="5"/>
    <s v="Region V - Midwest"/>
    <x v="30"/>
    <s v="IN"/>
    <x v="211"/>
    <s v="4"/>
    <x v="3"/>
    <n v="74987.077900000004"/>
    <n v="119979.3265"/>
    <n v="104981.9091"/>
    <n v="167971.05710000001"/>
    <n v="134976.7403"/>
    <n v="215962.78769999999"/>
    <n v="179968.98699999999"/>
    <n v="287950.3836"/>
    <n v="224961.23379999999"/>
    <n v="359937.97940000001"/>
    <n v="254956.0649"/>
    <n v="407929.71"/>
    <n v="284950.89610000001"/>
    <n v="455921.44050000003"/>
  </r>
  <r>
    <s v="5"/>
    <s v="Region V - Midwest"/>
    <x v="30"/>
    <s v="IN"/>
    <x v="212"/>
    <s v="1"/>
    <x v="0"/>
    <n v="82781.759099999996"/>
    <n v="144868.0784"/>
    <n v="108279.2668"/>
    <n v="189488.717"/>
    <n v="131329.69810000001"/>
    <n v="229826.97159999999"/>
    <n v="160424.43780000001"/>
    <n v="280742.76620000001"/>
    <n v="188714.56709999999"/>
    <n v="330250.49239999999"/>
    <n v="206066.59030000001"/>
    <n v="360616.533"/>
    <n v="221514.84650000001"/>
    <n v="387650.98129999998"/>
  </r>
  <r>
    <s v="5"/>
    <s v="Region V - Midwest"/>
    <x v="30"/>
    <s v="IN"/>
    <x v="212"/>
    <s v="2"/>
    <x v="1"/>
    <n v="76031.320300000007"/>
    <n v="133054.8106"/>
    <n v="99510.044899999994"/>
    <n v="174142.5785"/>
    <n v="120918.3631"/>
    <n v="211607.1355"/>
    <n v="148286.34479999999"/>
    <n v="259501.1035"/>
    <n v="175860.87109999999"/>
    <n v="307756.5245"/>
    <n v="193563.5833"/>
    <n v="338736.2708"/>
    <n v="210118.57279999999"/>
    <n v="367707.5025"/>
  </r>
  <r>
    <s v="5"/>
    <s v="Region V - Midwest"/>
    <x v="30"/>
    <s v="IN"/>
    <x v="212"/>
    <s v="3"/>
    <x v="2"/>
    <n v="65969.852799999993"/>
    <n v="115447.24249999999"/>
    <n v="91169.472200000004"/>
    <n v="159546.57639999999"/>
    <n v="115690.05070000001"/>
    <n v="202457.58850000001"/>
    <n v="151194.89480000001"/>
    <n v="264591.06599999999"/>
    <n v="188424.5925"/>
    <n v="329743.0368"/>
    <n v="212138.24540000001"/>
    <n v="371241.92940000002"/>
    <n v="235514.23540000001"/>
    <n v="412149.9118"/>
  </r>
  <r>
    <s v="5"/>
    <s v="Region V - Midwest"/>
    <x v="30"/>
    <s v="IN"/>
    <x v="212"/>
    <s v="4"/>
    <x v="3"/>
    <n v="73823.207899999994"/>
    <n v="118117.1345"/>
    <n v="103352.4912"/>
    <n v="165363.9883"/>
    <n v="132881.77429999999"/>
    <n v="212610.84220000001"/>
    <n v="177175.6991"/>
    <n v="283481.12280000001"/>
    <n v="221469.62390000001"/>
    <n v="354351.40350000001"/>
    <n v="250998.90710000001"/>
    <n v="401598.2574"/>
    <n v="280528.19020000001"/>
    <n v="448845.11109999998"/>
  </r>
  <r>
    <s v="5"/>
    <s v="Region V - Midwest"/>
    <x v="30"/>
    <s v="IN"/>
    <x v="213"/>
    <s v="1"/>
    <x v="0"/>
    <n v="83511.107900000003"/>
    <n v="146144.43890000001"/>
    <n v="109318.04090000001"/>
    <n v="191306.5717"/>
    <n v="132667.6159"/>
    <n v="232168.3278"/>
    <n v="162200.3187"/>
    <n v="283850.5577"/>
    <n v="190852.57829999999"/>
    <n v="333992.0122"/>
    <n v="208416.23319999999"/>
    <n v="364728.40820000001"/>
    <n v="224058.4278"/>
    <n v="392102.24859999999"/>
  </r>
  <r>
    <s v="5"/>
    <s v="Region V - Midwest"/>
    <x v="30"/>
    <s v="IN"/>
    <x v="213"/>
    <s v="2"/>
    <x v="1"/>
    <n v="76547.497199999998"/>
    <n v="133958.1202"/>
    <n v="100271.8959"/>
    <n v="175475.81779999999"/>
    <n v="121927.5016"/>
    <n v="213373.12779999999"/>
    <n v="149678.91709999999"/>
    <n v="261938.10500000001"/>
    <n v="177592.97579999999"/>
    <n v="310787.70779999997"/>
    <n v="195518.3941"/>
    <n v="342157.18969999999"/>
    <n v="212302.2715"/>
    <n v="371528.97509999998"/>
  </r>
  <r>
    <s v="5"/>
    <s v="Region V - Midwest"/>
    <x v="30"/>
    <s v="IN"/>
    <x v="213"/>
    <s v="3"/>
    <x v="2"/>
    <n v="66248.989799999996"/>
    <n v="115935.73209999999"/>
    <n v="91522.737899999993"/>
    <n v="160164.79139999999"/>
    <n v="116096.00169999999"/>
    <n v="203168.003"/>
    <n v="151639.5785"/>
    <n v="265369.2623"/>
    <n v="188962.47779999999"/>
    <n v="330684.33610000001"/>
    <n v="212703.33429999999"/>
    <n v="372230.83490000002"/>
    <n v="236095.8645"/>
    <n v="413167.76299999998"/>
  </r>
  <r>
    <s v="5"/>
    <s v="Region V - Midwest"/>
    <x v="30"/>
    <s v="IN"/>
    <x v="213"/>
    <s v="4"/>
    <x v="3"/>
    <n v="74580.841100000005"/>
    <n v="119329.34759999999"/>
    <n v="104413.1776"/>
    <n v="167061.08670000001"/>
    <n v="134245.514"/>
    <n v="214792.82569999999"/>
    <n v="178994.01869999999"/>
    <n v="286390.43420000002"/>
    <n v="223742.52340000001"/>
    <n v="357988.0428"/>
    <n v="253574.85990000001"/>
    <n v="405719.7818"/>
    <n v="283407.19630000001"/>
    <n v="453451.5208"/>
  </r>
  <r>
    <s v="5"/>
    <s v="Region V - Midwest"/>
    <x v="30"/>
    <s v="IN"/>
    <x v="214"/>
    <s v="1"/>
    <x v="0"/>
    <n v="84402.983900000007"/>
    <n v="147705.22200000001"/>
    <n v="110483.70110000001"/>
    <n v="193346.4768"/>
    <n v="134080.573"/>
    <n v="234641.00279999999"/>
    <n v="163924.7629"/>
    <n v="286868.33510000003"/>
    <n v="192880.58840000001"/>
    <n v="337541.02960000001"/>
    <n v="210630.55220000001"/>
    <n v="368603.46620000002"/>
    <n v="226438.55480000001"/>
    <n v="396267.47070000001"/>
  </r>
  <r>
    <s v="5"/>
    <s v="Region V - Midwest"/>
    <x v="30"/>
    <s v="IN"/>
    <x v="214"/>
    <s v="2"/>
    <x v="1"/>
    <n v="77368.316099999996"/>
    <n v="135394.55309999999"/>
    <n v="101345.2485"/>
    <n v="177354.18479999999"/>
    <n v="123230.86569999999"/>
    <n v="215654.01509999999"/>
    <n v="151275.59210000001"/>
    <n v="264732.28610000003"/>
    <n v="179485.6839"/>
    <n v="314099.94689999998"/>
    <n v="197601.10260000001"/>
    <n v="345801.92940000002"/>
    <n v="214562.43780000001"/>
    <n v="375484.26610000001"/>
  </r>
  <r>
    <s v="5"/>
    <s v="Region V - Midwest"/>
    <x v="30"/>
    <s v="IN"/>
    <x v="214"/>
    <s v="3"/>
    <x v="2"/>
    <n v="66963.021299999993"/>
    <n v="117185.2874"/>
    <n v="92509.873600000006"/>
    <n v="161892.2787"/>
    <n v="117349.09359999999"/>
    <n v="205360.9137"/>
    <n v="153278.1727"/>
    <n v="268236.80239999999"/>
    <n v="191004.7309"/>
    <n v="334258.27909999999"/>
    <n v="215003.0496"/>
    <n v="376255.33679999999"/>
    <n v="238649.48790000001"/>
    <n v="417636.60379999998"/>
  </r>
  <r>
    <s v="5"/>
    <s v="Region V - Midwest"/>
    <x v="30"/>
    <s v="IN"/>
    <x v="214"/>
    <s v="4"/>
    <x v="3"/>
    <n v="75375.033800000005"/>
    <n v="120600.05590000001"/>
    <n v="105525.04730000001"/>
    <n v="168840.07829999999"/>
    <n v="135675.06090000001"/>
    <n v="217080.10070000001"/>
    <n v="180900.08119999999"/>
    <n v="289440.13410000002"/>
    <n v="226125.10140000001"/>
    <n v="361800.16769999999"/>
    <n v="256275.11489999999"/>
    <n v="410040.19"/>
    <n v="286425.12849999999"/>
    <n v="458280.21240000002"/>
  </r>
  <r>
    <s v="5"/>
    <s v="Region V - Midwest"/>
    <x v="31"/>
    <s v="MI"/>
    <x v="215"/>
    <s v="1"/>
    <x v="0"/>
    <n v="93645.766900000002"/>
    <n v="163880.09210000001"/>
    <n v="122627.942"/>
    <n v="214598.89850000001"/>
    <n v="148860.31340000001"/>
    <n v="260505.5485"/>
    <n v="182069.97080000001"/>
    <n v="318622.44890000002"/>
    <n v="214257.15460000001"/>
    <n v="374950.02059999999"/>
    <n v="233982.35089999999"/>
    <n v="409469.11410000001"/>
    <n v="251552.4333"/>
    <n v="440216.75819999998"/>
  </r>
  <r>
    <s v="5"/>
    <s v="Region V - Midwest"/>
    <x v="31"/>
    <s v="MI"/>
    <x v="215"/>
    <s v="2"/>
    <x v="1"/>
    <n v="85758.411999999997"/>
    <n v="150077.22099999999"/>
    <n v="112381.7982"/>
    <n v="196668.14679999999"/>
    <n v="136695.4901"/>
    <n v="239217.10769999999"/>
    <n v="167887.56709999999"/>
    <n v="293803.24239999999"/>
    <n v="199238.62530000001"/>
    <n v="348667.5943"/>
    <n v="219373.57399999999"/>
    <n v="383903.75459999999"/>
    <n v="238236.78690000001"/>
    <n v="416914.37709999998"/>
  </r>
  <r>
    <s v="5"/>
    <s v="Region V - Midwest"/>
    <x v="31"/>
    <s v="MI"/>
    <x v="215"/>
    <s v="3"/>
    <x v="2"/>
    <n v="74134.161699999997"/>
    <n v="129734.783"/>
    <n v="102399.36629999999"/>
    <n v="179198.8909"/>
    <n v="129871.16499999999"/>
    <n v="227274.5387"/>
    <n v="169587.93040000001"/>
    <n v="296778.87819999998"/>
    <n v="211320.05100000001"/>
    <n v="369810.08909999998"/>
    <n v="237849.0209"/>
    <n v="416235.78659999999"/>
    <n v="263983.4583"/>
    <n v="461971.05190000002"/>
  </r>
  <r>
    <s v="5"/>
    <s v="Region V - Midwest"/>
    <x v="31"/>
    <s v="MI"/>
    <x v="215"/>
    <s v="4"/>
    <x v="3"/>
    <n v="83686.620800000004"/>
    <n v="133898.59529999999"/>
    <n v="117161.2691"/>
    <n v="187458.03339999999"/>
    <n v="150635.91750000001"/>
    <n v="241017.47159999999"/>
    <n v="200847.89"/>
    <n v="321356.6287"/>
    <n v="251059.86240000001"/>
    <n v="401695.78590000002"/>
    <n v="284534.51079999999"/>
    <n v="455255.22409999999"/>
    <n v="318009.15919999999"/>
    <n v="508814.66220000002"/>
  </r>
  <r>
    <s v="5"/>
    <s v="Region V - Midwest"/>
    <x v="31"/>
    <s v="MI"/>
    <x v="216"/>
    <s v="1"/>
    <x v="0"/>
    <n v="84159.195300000007"/>
    <n v="147278.59179999999"/>
    <n v="110293.37450000001"/>
    <n v="193013.40549999999"/>
    <n v="133968.0166"/>
    <n v="234444.02900000001"/>
    <n v="164001.92019999999"/>
    <n v="287003.36040000001"/>
    <n v="193045.59280000001"/>
    <n v="337829.78749999998"/>
    <n v="210833.54089999999"/>
    <n v="368958.69660000002"/>
    <n v="226683.7389"/>
    <n v="396696.54300000001"/>
  </r>
  <r>
    <s v="5"/>
    <s v="Region V - Midwest"/>
    <x v="31"/>
    <s v="MI"/>
    <x v="216"/>
    <s v="2"/>
    <x v="1"/>
    <n v="76911.355899999995"/>
    <n v="134594.87280000001"/>
    <n v="100877.99950000001"/>
    <n v="176536.49909999999"/>
    <n v="122789.5307"/>
    <n v="214881.67869999999"/>
    <n v="150969.44149999999"/>
    <n v="264196.52269999997"/>
    <n v="179244.78260000001"/>
    <n v="313678.36959999998"/>
    <n v="197409.2598"/>
    <n v="345466.2047"/>
    <n v="214447.73989999999"/>
    <n v="375283.54489999998"/>
  </r>
  <r>
    <s v="5"/>
    <s v="Region V - Midwest"/>
    <x v="31"/>
    <s v="MI"/>
    <x v="216"/>
    <s v="3"/>
    <x v="2"/>
    <n v="66310.682799999995"/>
    <n v="116043.6948"/>
    <n v="91559.073600000003"/>
    <n v="160228.37880000001"/>
    <n v="116078.3888"/>
    <n v="203137.18049999999"/>
    <n v="151487.3155"/>
    <n v="265102.80209999997"/>
    <n v="188748.19010000001"/>
    <n v="330309.33270000003"/>
    <n v="212401.12220000001"/>
    <n v="371701.96380000003"/>
    <n v="235691.51079999999"/>
    <n v="412460.14399999997"/>
  </r>
  <r>
    <s v="5"/>
    <s v="Region V - Midwest"/>
    <x v="31"/>
    <s v="MI"/>
    <x v="216"/>
    <s v="4"/>
    <x v="3"/>
    <n v="75320.195900000006"/>
    <n v="120512.3153"/>
    <n v="105448.2743"/>
    <n v="168717.24129999999"/>
    <n v="135576.35260000001"/>
    <n v="216922.16759999999"/>
    <n v="180768.47020000001"/>
    <n v="289229.55660000001"/>
    <n v="225960.5877"/>
    <n v="361536.94579999999"/>
    <n v="256088.66620000001"/>
    <n v="409741.87199999997"/>
    <n v="286216.74449999997"/>
    <n v="457946.79800000001"/>
  </r>
  <r>
    <s v="5"/>
    <s v="Region V - Midwest"/>
    <x v="31"/>
    <s v="MI"/>
    <x v="217"/>
    <s v="1"/>
    <x v="0"/>
    <n v="86024.206399999995"/>
    <n v="150542.36120000001"/>
    <n v="112688.13189999999"/>
    <n v="197204.2309"/>
    <n v="136831.44380000001"/>
    <n v="239455.02669999999"/>
    <n v="167425.0828"/>
    <n v="292993.89490000001"/>
    <n v="197046.60339999999"/>
    <n v="344831.55599999998"/>
    <n v="215194.50719999999"/>
    <n v="376590.38770000002"/>
    <n v="231362.25570000001"/>
    <n v="404883.9474"/>
  </r>
  <r>
    <s v="5"/>
    <s v="Region V - Midwest"/>
    <x v="31"/>
    <s v="MI"/>
    <x v="217"/>
    <s v="2"/>
    <x v="1"/>
    <n v="78705.309899999993"/>
    <n v="137734.2922"/>
    <n v="103180.44929999999"/>
    <n v="180565.78630000001"/>
    <n v="125543.36500000001"/>
    <n v="219700.88879999999"/>
    <n v="154264.83489999999"/>
    <n v="269963.46100000001"/>
    <n v="183110.49119999999"/>
    <n v="320443.35960000003"/>
    <n v="201638.61569999999"/>
    <n v="352867.57740000001"/>
    <n v="219006.29610000001"/>
    <n v="383261.01809999999"/>
  </r>
  <r>
    <s v="5"/>
    <s v="Region V - Midwest"/>
    <x v="31"/>
    <s v="MI"/>
    <x v="217"/>
    <s v="3"/>
    <x v="2"/>
    <n v="67956.188500000004"/>
    <n v="118923.32980000001"/>
    <n v="93850.272800000006"/>
    <n v="164237.97760000001"/>
    <n v="119008.13400000001"/>
    <n v="208264.23439999999"/>
    <n v="155361.44760000001"/>
    <n v="271882.53330000001"/>
    <n v="193584.86550000001"/>
    <n v="338773.51459999999"/>
    <n v="217867.84950000001"/>
    <n v="381268.7365"/>
    <n v="241784.73569999999"/>
    <n v="423123.28749999998"/>
  </r>
  <r>
    <s v="5"/>
    <s v="Region V - Midwest"/>
    <x v="31"/>
    <s v="MI"/>
    <x v="217"/>
    <s v="4"/>
    <x v="3"/>
    <n v="76926.857300000003"/>
    <n v="123082.9736"/>
    <n v="107697.60030000001"/>
    <n v="172316.16310000001"/>
    <n v="138468.34330000001"/>
    <n v="221549.35250000001"/>
    <n v="184624.45759999999"/>
    <n v="295399.13660000003"/>
    <n v="230780.57199999999"/>
    <n v="369248.92080000002"/>
    <n v="261551.315"/>
    <n v="418482.1102"/>
    <n v="292322.05790000001"/>
    <n v="467715.29960000003"/>
  </r>
  <r>
    <s v="5"/>
    <s v="Region V - Midwest"/>
    <x v="31"/>
    <s v="MI"/>
    <x v="218"/>
    <s v="1"/>
    <x v="0"/>
    <n v="96321.386400000003"/>
    <n v="168562.42619999999"/>
    <n v="126124.9111"/>
    <n v="220718.59460000001"/>
    <n v="153099.17170000001"/>
    <n v="267923.55050000001"/>
    <n v="187243.28829999999"/>
    <n v="327675.75449999998"/>
    <n v="220341.16680000001"/>
    <n v="385597.04190000001"/>
    <n v="240625.28839999999"/>
    <n v="421094.2548"/>
    <n v="258692.79370000001"/>
    <n v="452712.38890000002"/>
  </r>
  <r>
    <s v="5"/>
    <s v="Region V - Midwest"/>
    <x v="31"/>
    <s v="MI"/>
    <x v="218"/>
    <s v="2"/>
    <x v="1"/>
    <n v="88220.859899999996"/>
    <n v="154386.5048"/>
    <n v="115601.84480000001"/>
    <n v="202303.22839999999"/>
    <n v="140605.56969999999"/>
    <n v="246059.74710000001"/>
    <n v="172677.57670000001"/>
    <n v="302185.75929999998"/>
    <n v="204916.7317"/>
    <n v="358604.2806"/>
    <n v="225621.68"/>
    <n v="394837.94010000001"/>
    <n v="245017.2654"/>
    <n v="428780.2144"/>
  </r>
  <r>
    <s v="5"/>
    <s v="Region V - Midwest"/>
    <x v="31"/>
    <s v="MI"/>
    <x v="218"/>
    <s v="3"/>
    <x v="2"/>
    <n v="76276.248099999997"/>
    <n v="133483.43419999999"/>
    <n v="105360.7614"/>
    <n v="184381.33240000001"/>
    <n v="133630.4253"/>
    <n v="233853.24429999999"/>
    <n v="174503.69330000001"/>
    <n v="305381.4632"/>
    <n v="217446.78520000001"/>
    <n v="380531.87420000002"/>
    <n v="244748.13870000001"/>
    <n v="428309.2427"/>
    <n v="271644.2965"/>
    <n v="475377.51880000002"/>
  </r>
  <r>
    <s v="5"/>
    <s v="Region V - Midwest"/>
    <x v="31"/>
    <s v="MI"/>
    <x v="218"/>
    <s v="4"/>
    <x v="3"/>
    <n v="86069.191600000006"/>
    <n v="137710.70860000001"/>
    <n v="120496.8682"/>
    <n v="192794.9921"/>
    <n v="154924.54490000001"/>
    <n v="247879.27549999999"/>
    <n v="206566.05979999999"/>
    <n v="330505.70069999999"/>
    <n v="258207.5747"/>
    <n v="413132.12579999998"/>
    <n v="292635.25140000001"/>
    <n v="468216.4093"/>
    <n v="327062.92800000001"/>
    <n v="523300.69270000001"/>
  </r>
  <r>
    <s v="5"/>
    <s v="Region V - Midwest"/>
    <x v="31"/>
    <s v="MI"/>
    <x v="219"/>
    <s v="1"/>
    <x v="0"/>
    <n v="87807.952699999994"/>
    <n v="153663.9173"/>
    <n v="115019.44469999999"/>
    <n v="201284.02830000001"/>
    <n v="139657.3493"/>
    <n v="244400.36129999999"/>
    <n v="170873.96109999999"/>
    <n v="299029.43199999997"/>
    <n v="201102.6116"/>
    <n v="351929.57020000002"/>
    <n v="219623.13219999999"/>
    <n v="384340.48149999999"/>
    <n v="236122.49600000001"/>
    <n v="413214.36790000001"/>
  </r>
  <r>
    <s v="5"/>
    <s v="Region V - Midwest"/>
    <x v="31"/>
    <s v="MI"/>
    <x v="219"/>
    <s v="2"/>
    <x v="1"/>
    <n v="80346.941699999996"/>
    <n v="140607.14799999999"/>
    <n v="105327.1471"/>
    <n v="184322.5073"/>
    <n v="128150.08470000001"/>
    <n v="224262.6482"/>
    <n v="157458.1746"/>
    <n v="275551.80560000002"/>
    <n v="186895.89550000001"/>
    <n v="327067.81709999999"/>
    <n v="205804.01980000001"/>
    <n v="360157.03450000001"/>
    <n v="223526.61499999999"/>
    <n v="391171.57630000002"/>
  </r>
  <r>
    <s v="5"/>
    <s v="Region V - Midwest"/>
    <x v="31"/>
    <s v="MI"/>
    <x v="219"/>
    <s v="3"/>
    <x v="2"/>
    <n v="69384.246100000004"/>
    <n v="121422.43060000001"/>
    <n v="95824.536300000007"/>
    <n v="167692.93849999999"/>
    <n v="121514.3075"/>
    <n v="212650.03820000001"/>
    <n v="158638.62289999999"/>
    <n v="277617.59000000003"/>
    <n v="197669.35509999999"/>
    <n v="345921.3713"/>
    <n v="222467.26130000001"/>
    <n v="389317.70740000001"/>
    <n v="246891.96109999999"/>
    <n v="432060.93199999997"/>
  </r>
  <r>
    <s v="5"/>
    <s v="Region V - Midwest"/>
    <x v="31"/>
    <s v="MI"/>
    <x v="219"/>
    <s v="4"/>
    <x v="3"/>
    <n v="78515.237899999993"/>
    <n v="125624.38250000001"/>
    <n v="109921.333"/>
    <n v="175874.1355"/>
    <n v="141327.42819999999"/>
    <n v="226123.8884"/>
    <n v="188436.57079999999"/>
    <n v="301498.51789999998"/>
    <n v="235545.71359999999"/>
    <n v="376873.14730000001"/>
    <n v="266951.8088"/>
    <n v="427122.90039999998"/>
    <n v="298357.90389999998"/>
    <n v="477372.65330000001"/>
  </r>
  <r>
    <s v="5"/>
    <s v="Region V - Midwest"/>
    <x v="31"/>
    <s v="MI"/>
    <x v="220"/>
    <s v="1"/>
    <x v="0"/>
    <n v="83024.540299999993"/>
    <n v="145292.94570000001"/>
    <n v="108703.4923"/>
    <n v="190231.1116"/>
    <n v="131942.38080000001"/>
    <n v="230899.16639999999"/>
    <n v="161350.9595"/>
    <n v="282364.17910000001"/>
    <n v="189866.07810000001"/>
    <n v="332265.63660000003"/>
    <n v="207342.90960000001"/>
    <n v="362850.09169999999"/>
    <n v="222909.2329"/>
    <n v="390091.15740000003"/>
  </r>
  <r>
    <s v="5"/>
    <s v="Region V - Midwest"/>
    <x v="31"/>
    <s v="MI"/>
    <x v="220"/>
    <s v="2"/>
    <x v="1"/>
    <n v="76060.929699999993"/>
    <n v="133106.62700000001"/>
    <n v="99657.347299999994"/>
    <n v="174400.35769999999"/>
    <n v="121202.2666"/>
    <n v="212103.9664"/>
    <n v="148829.55790000001"/>
    <n v="260451.72640000001"/>
    <n v="176606.47560000001"/>
    <n v="309061.3322"/>
    <n v="194445.0704"/>
    <n v="340278.87310000003"/>
    <n v="211153.0765"/>
    <n v="369517.88390000002"/>
  </r>
  <r>
    <s v="5"/>
    <s v="Region V - Midwest"/>
    <x v="31"/>
    <s v="MI"/>
    <x v="220"/>
    <s v="3"/>
    <x v="2"/>
    <n v="65783.252699999997"/>
    <n v="115120.6923"/>
    <n v="90870.706099999996"/>
    <n v="159023.73569999999"/>
    <n v="115257.67509999999"/>
    <n v="201700.9313"/>
    <n v="150521.80960000001"/>
    <n v="263413.1667"/>
    <n v="187565.26670000001"/>
    <n v="328239.21669999999"/>
    <n v="211119.82819999999"/>
    <n v="369459.69949999999"/>
    <n v="234326.0638"/>
    <n v="410070.6116"/>
  </r>
  <r>
    <s v="5"/>
    <s v="Region V - Midwest"/>
    <x v="31"/>
    <s v="MI"/>
    <x v="220"/>
    <s v="4"/>
    <x v="3"/>
    <n v="74174.606799999994"/>
    <n v="118679.3726"/>
    <n v="103844.4495"/>
    <n v="166151.12160000001"/>
    <n v="133514.2922"/>
    <n v="213622.8707"/>
    <n v="178019.05619999999"/>
    <n v="284830.49420000002"/>
    <n v="222523.82019999999"/>
    <n v="356038.1177"/>
    <n v="252193.6629"/>
    <n v="403509.86680000002"/>
    <n v="281863.50569999998"/>
    <n v="450981.61580000003"/>
  </r>
  <r>
    <s v="5"/>
    <s v="Region V - Midwest"/>
    <x v="31"/>
    <s v="MI"/>
    <x v="168"/>
    <s v="1"/>
    <x v="0"/>
    <n v="86348.247300000003"/>
    <n v="151109.4327"/>
    <n v="113175.7951"/>
    <n v="198057.64139999999"/>
    <n v="137481.6398"/>
    <n v="240592.86970000001"/>
    <n v="168325.87849999999"/>
    <n v="294570.28739999997"/>
    <n v="198143.1047"/>
    <n v="346750.43329999998"/>
    <n v="216403.15470000001"/>
    <n v="378705.52069999999"/>
    <n v="232674.9045"/>
    <n v="407181.08270000003"/>
  </r>
  <r>
    <s v="5"/>
    <s v="Region V - Midwest"/>
    <x v="31"/>
    <s v="MI"/>
    <x v="168"/>
    <s v="2"/>
    <x v="1"/>
    <n v="78887.236300000004"/>
    <n v="138052.66339999999"/>
    <n v="103483.49739999999"/>
    <n v="181096.12049999999"/>
    <n v="125974.37519999999"/>
    <n v="220455.15659999999"/>
    <n v="154910.092"/>
    <n v="271092.66100000002"/>
    <n v="183936.38870000001"/>
    <n v="321888.6802"/>
    <n v="202584.04209999999"/>
    <n v="354522.07380000001"/>
    <n v="220079.02350000001"/>
    <n v="385138.29109999997"/>
  </r>
  <r>
    <s v="5"/>
    <s v="Region V - Midwest"/>
    <x v="31"/>
    <s v="MI"/>
    <x v="168"/>
    <s v="3"/>
    <x v="2"/>
    <n v="67987.032099999997"/>
    <n v="118977.30620000001"/>
    <n v="93868.436799999996"/>
    <n v="164269.76439999999"/>
    <n v="118999.32249999999"/>
    <n v="208248.8144"/>
    <n v="155285.3095"/>
    <n v="271749.2916"/>
    <n v="193477.71340000001"/>
    <n v="338585.99829999998"/>
    <n v="217716.734"/>
    <n v="381004.28460000001"/>
    <n v="241582.54819999999"/>
    <n v="422769.4595"/>
  </r>
  <r>
    <s v="5"/>
    <s v="Region V - Midwest"/>
    <x v="31"/>
    <s v="MI"/>
    <x v="168"/>
    <s v="4"/>
    <x v="3"/>
    <n v="77296.532300000006"/>
    <n v="123674.45359999999"/>
    <n v="108215.1453"/>
    <n v="173144.23499999999"/>
    <n v="139133.75820000001"/>
    <n v="222614.01639999999"/>
    <n v="185511.67749999999"/>
    <n v="296818.68859999999"/>
    <n v="231889.59700000001"/>
    <n v="371023.36060000001"/>
    <n v="262808.20990000002"/>
    <n v="420493.1421"/>
    <n v="293726.82280000002"/>
    <n v="469962.92349999998"/>
  </r>
  <r>
    <s v="5"/>
    <s v="Region V - Midwest"/>
    <x v="31"/>
    <s v="MI"/>
    <x v="221"/>
    <s v="1"/>
    <x v="0"/>
    <n v="84564.501000000004"/>
    <n v="147987.87659999999"/>
    <n v="110844.4823"/>
    <n v="193977.84400000001"/>
    <n v="134655.73430000001"/>
    <n v="235647.535"/>
    <n v="164877.00020000001"/>
    <n v="288534.75030000001"/>
    <n v="194087.09659999999"/>
    <n v="339652.4191"/>
    <n v="211974.52970000001"/>
    <n v="370955.42690000002"/>
    <n v="227914.66409999999"/>
    <n v="398850.66220000002"/>
  </r>
  <r>
    <s v="5"/>
    <s v="Region V - Midwest"/>
    <x v="31"/>
    <s v="MI"/>
    <x v="221"/>
    <s v="2"/>
    <x v="1"/>
    <n v="77245.604300000006"/>
    <n v="135179.8075"/>
    <n v="101336.7997"/>
    <n v="177339.39939999999"/>
    <n v="123367.65549999999"/>
    <n v="215893.3971"/>
    <n v="151716.75219999999"/>
    <n v="265504.31640000001"/>
    <n v="180150.98439999999"/>
    <n v="315264.22279999999"/>
    <n v="198418.63810000001"/>
    <n v="347232.61670000001"/>
    <n v="215558.70449999999"/>
    <n v="377227.7329"/>
  </r>
  <r>
    <s v="5"/>
    <s v="Region V - Midwest"/>
    <x v="31"/>
    <s v="MI"/>
    <x v="221"/>
    <s v="3"/>
    <x v="2"/>
    <n v="66558.974499999997"/>
    <n v="116478.20540000001"/>
    <n v="91894.1734"/>
    <n v="160814.80350000001"/>
    <n v="116493.1489"/>
    <n v="203863.01060000001"/>
    <n v="152008.13430000001"/>
    <n v="266014.23489999998"/>
    <n v="189393.22380000001"/>
    <n v="331438.14159999997"/>
    <n v="213117.32209999999"/>
    <n v="372955.3137"/>
    <n v="236475.32279999999"/>
    <n v="413831.8149"/>
  </r>
  <r>
    <s v="5"/>
    <s v="Region V - Midwest"/>
    <x v="31"/>
    <s v="MI"/>
    <x v="221"/>
    <s v="4"/>
    <x v="3"/>
    <n v="75708.151800000007"/>
    <n v="121133.0447"/>
    <n v="105991.41250000001"/>
    <n v="169586.26259999999"/>
    <n v="136274.67319999999"/>
    <n v="218039.48050000001"/>
    <n v="181699.5643"/>
    <n v="290719.30729999999"/>
    <n v="227124.45540000001"/>
    <n v="363399.13410000002"/>
    <n v="257407.71609999999"/>
    <n v="411852.35190000001"/>
    <n v="287690.9768"/>
    <n v="460305.5698"/>
  </r>
  <r>
    <s v="5"/>
    <s v="Region V - Midwest"/>
    <x v="31"/>
    <s v="MI"/>
    <x v="222"/>
    <s v="1"/>
    <x v="0"/>
    <n v="86105.468299999993"/>
    <n v="150684.56959999999"/>
    <n v="112751.5729"/>
    <n v="197315.25260000001"/>
    <n v="136868.96109999999"/>
    <n v="239520.682"/>
    <n v="167399.36199999999"/>
    <n v="292948.8836"/>
    <n v="196991.6"/>
    <n v="344735.29989999998"/>
    <n v="215126.84220000001"/>
    <n v="376471.97389999998"/>
    <n v="231280.52540000001"/>
    <n v="404740.91930000001"/>
  </r>
  <r>
    <s v="5"/>
    <s v="Region V - Midwest"/>
    <x v="31"/>
    <s v="MI"/>
    <x v="222"/>
    <s v="2"/>
    <x v="1"/>
    <n v="78857.628899999996"/>
    <n v="138000.85070000001"/>
    <n v="103336.19779999999"/>
    <n v="180838.3461"/>
    <n v="125690.4752"/>
    <n v="219958.33170000001"/>
    <n v="154366.88329999999"/>
    <n v="270142.04580000002"/>
    <n v="183190.78969999999"/>
    <n v="320583.88199999998"/>
    <n v="201702.56109999999"/>
    <n v="352979.48190000001"/>
    <n v="219044.5264"/>
    <n v="383327.92119999998"/>
  </r>
  <r>
    <s v="5"/>
    <s v="Region V - Midwest"/>
    <x v="31"/>
    <s v="MI"/>
    <x v="222"/>
    <s v="3"/>
    <x v="2"/>
    <n v="68173.633700000006"/>
    <n v="119303.859"/>
    <n v="94167.204899999997"/>
    <n v="164792.60870000001"/>
    <n v="119431.70050000001"/>
    <n v="209005.47589999999"/>
    <n v="155958.39780000001"/>
    <n v="272927.1961"/>
    <n v="194337.04300000001"/>
    <n v="340089.82520000002"/>
    <n v="218735.15549999999"/>
    <n v="382786.5221"/>
    <n v="242770.72459999999"/>
    <n v="424848.76789999998"/>
  </r>
  <r>
    <s v="5"/>
    <s v="Region V - Midwest"/>
    <x v="31"/>
    <s v="MI"/>
    <x v="222"/>
    <s v="4"/>
    <x v="3"/>
    <n v="76945.135899999994"/>
    <n v="123112.21920000001"/>
    <n v="107723.1902"/>
    <n v="172357.10690000001"/>
    <n v="138501.2445"/>
    <n v="221601.99460000001"/>
    <n v="184668.326"/>
    <n v="295469.326"/>
    <n v="230835.4074"/>
    <n v="369336.65749999997"/>
    <n v="261613.46179999999"/>
    <n v="418581.54519999999"/>
    <n v="292391.51620000001"/>
    <n v="467826.43280000001"/>
  </r>
  <r>
    <s v="5"/>
    <s v="Region V - Midwest"/>
    <x v="31"/>
    <s v="MI"/>
    <x v="223"/>
    <s v="1"/>
    <x v="0"/>
    <n v="81970.143299999996"/>
    <n v="143447.75090000001"/>
    <n v="107410.9541"/>
    <n v="187969.16959999999"/>
    <n v="130454.3933"/>
    <n v="228295.18840000001"/>
    <n v="159677.96189999999"/>
    <n v="279436.43339999998"/>
    <n v="187948.08100000001"/>
    <n v="328909.14159999997"/>
    <n v="205263.92720000001"/>
    <n v="359211.8725"/>
    <n v="220692.57339999999"/>
    <n v="386212.00339999999"/>
  </r>
  <r>
    <s v="5"/>
    <s v="Region V - Midwest"/>
    <x v="31"/>
    <s v="MI"/>
    <x v="223"/>
    <s v="2"/>
    <x v="1"/>
    <n v="74935.4755"/>
    <n v="131137.0822"/>
    <n v="98272.501499999998"/>
    <n v="171976.87760000001"/>
    <n v="119604.68610000001"/>
    <n v="209308.20079999999"/>
    <n v="147028.7911"/>
    <n v="257300.38440000001"/>
    <n v="174553.1765"/>
    <n v="305468.0588"/>
    <n v="192234.47750000001"/>
    <n v="336410.33559999999"/>
    <n v="208816.4564"/>
    <n v="365428.79879999999"/>
  </r>
  <r>
    <s v="5"/>
    <s v="Region V - Midwest"/>
    <x v="31"/>
    <s v="MI"/>
    <x v="223"/>
    <s v="3"/>
    <x v="2"/>
    <n v="64634.333400000003"/>
    <n v="113110.0834"/>
    <n v="89249.710300000006"/>
    <n v="156186.99309999999"/>
    <n v="113157.45510000001"/>
    <n v="198025.54639999999"/>
    <n v="147689.32149999999"/>
    <n v="258456.31270000001"/>
    <n v="184018.66699999999"/>
    <n v="322032.66700000002"/>
    <n v="207085.51029999999"/>
    <n v="362399.64309999999"/>
    <n v="229800.47339999999"/>
    <n v="402150.8284"/>
  </r>
  <r>
    <s v="5"/>
    <s v="Region V - Midwest"/>
    <x v="31"/>
    <s v="MI"/>
    <x v="223"/>
    <s v="4"/>
    <x v="3"/>
    <n v="73343.859500000006"/>
    <n v="117350.177"/>
    <n v="102681.40330000001"/>
    <n v="164290.24780000001"/>
    <n v="132018.94709999999"/>
    <n v="211230.3186"/>
    <n v="176025.2628"/>
    <n v="281640.42479999998"/>
    <n v="220031.57860000001"/>
    <n v="352050.53090000001"/>
    <n v="249369.12229999999"/>
    <n v="398990.6017"/>
    <n v="278706.66619999998"/>
    <n v="445930.67259999999"/>
  </r>
  <r>
    <s v="5"/>
    <s v="Region V - Midwest"/>
    <x v="31"/>
    <s v="MI"/>
    <x v="224"/>
    <s v="1"/>
    <x v="0"/>
    <n v="84727.024699999994"/>
    <n v="148272.29329999999"/>
    <n v="110971.36410000001"/>
    <n v="194199.8873"/>
    <n v="134730.769"/>
    <n v="235778.84580000001"/>
    <n v="164825.55859999999"/>
    <n v="288444.72759999998"/>
    <n v="193977.08970000001"/>
    <n v="339459.9069"/>
    <n v="211839.19949999999"/>
    <n v="370718.5993"/>
    <n v="227751.2035"/>
    <n v="398564.60609999998"/>
  </r>
  <r>
    <s v="5"/>
    <s v="Region V - Midwest"/>
    <x v="31"/>
    <s v="MI"/>
    <x v="224"/>
    <s v="2"/>
    <x v="1"/>
    <n v="77550.242499999993"/>
    <n v="135712.92439999999"/>
    <n v="101648.2965"/>
    <n v="177884.519"/>
    <n v="123661.876"/>
    <n v="216408.283"/>
    <n v="151920.8492"/>
    <n v="265861.48619999998"/>
    <n v="180311.58129999999"/>
    <n v="315545.26740000001"/>
    <n v="198546.52900000001"/>
    <n v="347456.42570000002"/>
    <n v="215635.16519999999"/>
    <n v="377361.53909999999"/>
  </r>
  <r>
    <s v="5"/>
    <s v="Region V - Midwest"/>
    <x v="31"/>
    <s v="MI"/>
    <x v="224"/>
    <s v="3"/>
    <x v="2"/>
    <n v="66993.865099999995"/>
    <n v="117239.26390000001"/>
    <n v="92528.037500000006"/>
    <n v="161924.0655"/>
    <n v="117340.28200000001"/>
    <n v="205345.49359999999"/>
    <n v="153202.03460000001"/>
    <n v="268103.56050000002"/>
    <n v="190897.57870000001"/>
    <n v="334070.76280000003"/>
    <n v="214851.93410000001"/>
    <n v="375990.8848"/>
    <n v="238447.30040000001"/>
    <n v="417282.7757"/>
  </r>
  <r>
    <s v="5"/>
    <s v="Region V - Midwest"/>
    <x v="31"/>
    <s v="MI"/>
    <x v="224"/>
    <s v="4"/>
    <x v="3"/>
    <n v="75744.708799999993"/>
    <n v="121191.5359"/>
    <n v="106042.5923"/>
    <n v="169668.1502"/>
    <n v="136340.47579999999"/>
    <n v="218144.76449999999"/>
    <n v="181787.30110000001"/>
    <n v="290859.68609999999"/>
    <n v="227234.1263"/>
    <n v="363574.60759999999"/>
    <n v="257532.0099"/>
    <n v="412051.2219"/>
    <n v="287829.8934"/>
    <n v="460527.83620000002"/>
  </r>
  <r>
    <s v="5"/>
    <s v="Region V - Midwest"/>
    <x v="31"/>
    <s v="MI"/>
    <x v="225"/>
    <s v="1"/>
    <x v="0"/>
    <n v="80510.437900000004"/>
    <n v="140893.26629999999"/>
    <n v="105567.30439999999"/>
    <n v="184742.78270000001"/>
    <n v="128278.6839"/>
    <n v="224487.69680000001"/>
    <n v="157129.8792"/>
    <n v="274977.28879999998"/>
    <n v="184988.5742"/>
    <n v="323730.00469999999"/>
    <n v="202043.94959999999"/>
    <n v="353576.9118"/>
    <n v="217244.98180000001"/>
    <n v="380178.7181"/>
  </r>
  <r>
    <s v="5"/>
    <s v="Region V - Midwest"/>
    <x v="31"/>
    <s v="MI"/>
    <x v="225"/>
    <s v="2"/>
    <x v="1"/>
    <n v="73475.77"/>
    <n v="128582.5975"/>
    <n v="96428.851899999994"/>
    <n v="168750.49069999999"/>
    <n v="117428.97659999999"/>
    <n v="205500.70920000001"/>
    <n v="144480.70850000001"/>
    <n v="252841.23980000001"/>
    <n v="171593.6697"/>
    <n v="300288.92190000002"/>
    <n v="189014.4999"/>
    <n v="330775.3749"/>
    <n v="205368.86489999999"/>
    <n v="359395.5135"/>
  </r>
  <r>
    <s v="5"/>
    <s v="Region V - Midwest"/>
    <x v="31"/>
    <s v="MI"/>
    <x v="225"/>
    <s v="3"/>
    <x v="2"/>
    <n v="63237.119400000003"/>
    <n v="110664.95909999999"/>
    <n v="87293.610799999995"/>
    <n v="152763.81899999999"/>
    <n v="110642.47010000001"/>
    <n v="193624.32260000001"/>
    <n v="144336.00820000001"/>
    <n v="252588.01430000001"/>
    <n v="179827.0252"/>
    <n v="314697.29399999999"/>
    <n v="202334.98310000001"/>
    <n v="354086.22029999999"/>
    <n v="224491.06049999999"/>
    <n v="392859.35590000002"/>
  </r>
  <r>
    <s v="5"/>
    <s v="Region V - Midwest"/>
    <x v="31"/>
    <s v="MI"/>
    <x v="225"/>
    <s v="4"/>
    <x v="3"/>
    <n v="72125.153999999995"/>
    <n v="115400.2481"/>
    <n v="100975.2156"/>
    <n v="161560.34729999999"/>
    <n v="129825.2772"/>
    <n v="207720.4466"/>
    <n v="173100.36960000001"/>
    <n v="276960.59539999999"/>
    <n v="216375.46189999999"/>
    <n v="346200.74420000002"/>
    <n v="245225.52350000001"/>
    <n v="392360.84350000002"/>
    <n v="274075.58510000003"/>
    <n v="438520.94270000001"/>
  </r>
  <r>
    <s v="5"/>
    <s v="Region V - Midwest"/>
    <x v="32"/>
    <s v="MN"/>
    <x v="226"/>
    <s v="1"/>
    <x v="0"/>
    <n v="88213.258400000006"/>
    <n v="154373.20209999999"/>
    <n v="115570.55250000001"/>
    <n v="202248.46679999999"/>
    <n v="140345.06700000001"/>
    <n v="245603.86730000001"/>
    <n v="171749.0411"/>
    <n v="300560.82199999999"/>
    <n v="202144.1153"/>
    <n v="353752.20179999998"/>
    <n v="220764.12100000001"/>
    <n v="386337.21179999999"/>
    <n v="237353.42120000001"/>
    <n v="415368.48700000002"/>
  </r>
  <r>
    <s v="5"/>
    <s v="Region V - Midwest"/>
    <x v="32"/>
    <s v="MN"/>
    <x v="226"/>
    <s v="2"/>
    <x v="1"/>
    <n v="80681.190199999997"/>
    <n v="141192.08290000001"/>
    <n v="105785.9473"/>
    <n v="185125.40779999999"/>
    <n v="128728.2095"/>
    <n v="225274.36670000001"/>
    <n v="158205.4853"/>
    <n v="276859.5993"/>
    <n v="187802.09729999999"/>
    <n v="328653.6703"/>
    <n v="206813.39799999999"/>
    <n v="361923.44650000002"/>
    <n v="224637.5796"/>
    <n v="393115.76429999998"/>
  </r>
  <r>
    <s v="5"/>
    <s v="Region V - Midwest"/>
    <x v="32"/>
    <s v="MN"/>
    <x v="226"/>
    <s v="3"/>
    <x v="2"/>
    <n v="69632.537800000006"/>
    <n v="121856.9411"/>
    <n v="96159.636100000003"/>
    <n v="168279.36319999999"/>
    <n v="121929.06759999999"/>
    <n v="213375.86840000001"/>
    <n v="159159.44149999999"/>
    <n v="278529.02269999997"/>
    <n v="198314.38879999999"/>
    <n v="347050.1802"/>
    <n v="223183.4613"/>
    <n v="390571.05739999999"/>
    <n v="247675.77309999999"/>
    <n v="433432.6029"/>
  </r>
  <r>
    <s v="5"/>
    <s v="Region V - Midwest"/>
    <x v="32"/>
    <s v="MN"/>
    <x v="226"/>
    <s v="4"/>
    <x v="3"/>
    <n v="78903.193799999994"/>
    <n v="126245.1119"/>
    <n v="110464.4713"/>
    <n v="176743.15659999999"/>
    <n v="142025.7487"/>
    <n v="227241.20139999999"/>
    <n v="189367.66500000001"/>
    <n v="302988.26850000001"/>
    <n v="236709.58119999999"/>
    <n v="378735.33559999999"/>
    <n v="268270.85879999999"/>
    <n v="429233.38040000002"/>
    <n v="299832.13620000001"/>
    <n v="479731.4252"/>
  </r>
  <r>
    <s v="5"/>
    <s v="Region V - Midwest"/>
    <x v="32"/>
    <s v="MN"/>
    <x v="227"/>
    <s v="1"/>
    <x v="0"/>
    <n v="91537.976899999994"/>
    <n v="160191.4596"/>
    <n v="119808.9624"/>
    <n v="209665.68419999999"/>
    <n v="145384.20749999999"/>
    <n v="254422.36319999999"/>
    <n v="177720.2917"/>
    <n v="311010.51049999997"/>
    <n v="209104.63930000001"/>
    <n v="365933.11869999999"/>
    <n v="228345.07209999999"/>
    <n v="399603.8762"/>
    <n v="245479.5374"/>
    <n v="429589.19030000002"/>
  </r>
  <r>
    <s v="5"/>
    <s v="Region V - Midwest"/>
    <x v="32"/>
    <s v="MN"/>
    <x v="227"/>
    <s v="2"/>
    <x v="1"/>
    <n v="83934.850699999995"/>
    <n v="146885.98869999999"/>
    <n v="109932.04859999999"/>
    <n v="192381.0851"/>
    <n v="133657.75589999999"/>
    <n v="233901.07279999999"/>
    <n v="164048.9651"/>
    <n v="287085.68890000001"/>
    <n v="194627.31770000001"/>
    <n v="340597.80599999998"/>
    <n v="214262.7372"/>
    <n v="374959.79"/>
    <n v="232643.73370000001"/>
    <n v="407126.53399999999"/>
  </r>
  <r>
    <s v="5"/>
    <s v="Region V - Midwest"/>
    <x v="32"/>
    <s v="MN"/>
    <x v="227"/>
    <s v="3"/>
    <x v="2"/>
    <n v="72675.257599999997"/>
    <n v="127181.70080000001"/>
    <n v="100406.9351"/>
    <n v="175712.13630000001"/>
    <n v="127373.7978"/>
    <n v="222904.14619999999"/>
    <n v="166386.8866"/>
    <n v="291177.0515"/>
    <n v="207342.7052"/>
    <n v="362849.7341"/>
    <n v="233400.715"/>
    <n v="408451.2513"/>
    <n v="259078.40960000001"/>
    <n v="453387.2169"/>
  </r>
  <r>
    <s v="5"/>
    <s v="Region V - Midwest"/>
    <x v="32"/>
    <s v="MN"/>
    <x v="227"/>
    <s v="4"/>
    <x v="3"/>
    <n v="81728.562999999995"/>
    <n v="130765.70269999999"/>
    <n v="114419.9881"/>
    <n v="183071.98370000001"/>
    <n v="147111.41329999999"/>
    <n v="235378.2648"/>
    <n v="196148.55100000001"/>
    <n v="313837.6863"/>
    <n v="245185.6888"/>
    <n v="392297.1078"/>
    <n v="277877.114"/>
    <n v="444603.38890000002"/>
    <n v="310568.53909999999"/>
    <n v="496909.66989999998"/>
  </r>
  <r>
    <s v="5"/>
    <s v="Region V - Midwest"/>
    <x v="32"/>
    <s v="MN"/>
    <x v="228"/>
    <s v="1"/>
    <x v="0"/>
    <n v="88862.349700000006"/>
    <n v="155509.11199999999"/>
    <n v="116311.98299999999"/>
    <n v="203545.97029999999"/>
    <n v="141145.33670000001"/>
    <n v="247004.33929999999"/>
    <n v="172546.95869999999"/>
    <n v="301957.1777"/>
    <n v="203020.60870000001"/>
    <n v="355286.06520000001"/>
    <n v="221702.11470000001"/>
    <n v="387978.70069999999"/>
    <n v="238339.15539999999"/>
    <n v="417093.522"/>
  </r>
  <r>
    <s v="5"/>
    <s v="Region V - Midwest"/>
    <x v="32"/>
    <s v="MN"/>
    <x v="228"/>
    <s v="2"/>
    <x v="1"/>
    <n v="81472.395900000003"/>
    <n v="142576.69289999999"/>
    <n v="106711.99280000001"/>
    <n v="186745.98749999999"/>
    <n v="129747.66499999999"/>
    <n v="227058.41390000001"/>
    <n v="159258.94149999999"/>
    <n v="278703.14750000002"/>
    <n v="188949.19459999999"/>
    <n v="330661.09049999999"/>
    <n v="208014.61259999999"/>
    <n v="364025.57209999999"/>
    <n v="225863.2352"/>
    <n v="395260.66159999999"/>
  </r>
  <r>
    <s v="5"/>
    <s v="Region V - Midwest"/>
    <x v="32"/>
    <s v="MN"/>
    <x v="228"/>
    <s v="3"/>
    <x v="2"/>
    <n v="70533.165500000003"/>
    <n v="123433.0395"/>
    <n v="97445.532000000007"/>
    <n v="170529.68109999999"/>
    <n v="123614.5275"/>
    <n v="216325.42310000001"/>
    <n v="161471.1109"/>
    <n v="282574.44400000002"/>
    <n v="201215.95490000001"/>
    <n v="352127.92099999997"/>
    <n v="226501.57930000001"/>
    <n v="396377.76360000001"/>
    <n v="251417.55160000001"/>
    <n v="439980.71519999998"/>
  </r>
  <r>
    <s v="5"/>
    <s v="Region V - Midwest"/>
    <x v="32"/>
    <s v="MN"/>
    <x v="228"/>
    <s v="4"/>
    <x v="3"/>
    <n v="79345.985100000005"/>
    <n v="126953.5781"/>
    <n v="111084.37910000001"/>
    <n v="177735.00930000001"/>
    <n v="142822.7732"/>
    <n v="228516.4405"/>
    <n v="190430.36429999999"/>
    <n v="304688.58730000001"/>
    <n v="238037.9553"/>
    <n v="380860.7341"/>
    <n v="269776.3493"/>
    <n v="431642.1654"/>
    <n v="301514.74339999998"/>
    <n v="482423.59659999999"/>
  </r>
  <r>
    <s v="5"/>
    <s v="Region V - Midwest"/>
    <x v="32"/>
    <s v="MN"/>
    <x v="229"/>
    <s v="1"/>
    <x v="0"/>
    <n v="97781.089000000007"/>
    <n v="171116.9057"/>
    <n v="127968.55710000001"/>
    <n v="223944.97500000001"/>
    <n v="155274.8769"/>
    <n v="271731.03450000001"/>
    <n v="189791.3659"/>
    <n v="332134.89020000002"/>
    <n v="223300.66769999999"/>
    <n v="390776.16850000003"/>
    <n v="243845.25959999999"/>
    <n v="426729.20429999998"/>
    <n v="262140.37839999999"/>
    <n v="458745.66210000002"/>
  </r>
  <r>
    <s v="5"/>
    <s v="Region V - Midwest"/>
    <x v="32"/>
    <s v="MN"/>
    <x v="229"/>
    <s v="2"/>
    <x v="1"/>
    <n v="89680.5625"/>
    <n v="156940.98439999999"/>
    <n v="117445.49069999999"/>
    <n v="205529.60879999999"/>
    <n v="142781.27489999999"/>
    <n v="249867.2311"/>
    <n v="175225.65429999999"/>
    <n v="306644.89490000001"/>
    <n v="207876.23259999999"/>
    <n v="363783.40710000001"/>
    <n v="228841.65119999999"/>
    <n v="400472.8897"/>
    <n v="248464.85010000001"/>
    <n v="434813.48759999999"/>
  </r>
  <r>
    <s v="5"/>
    <s v="Region V - Midwest"/>
    <x v="32"/>
    <s v="MN"/>
    <x v="229"/>
    <s v="3"/>
    <x v="2"/>
    <n v="77673.459300000002"/>
    <n v="135928.55369999999"/>
    <n v="107316.857"/>
    <n v="187804.49969999999"/>
    <n v="136145.40530000001"/>
    <n v="238254.45939999999"/>
    <n v="177857"/>
    <n v="311249.75"/>
    <n v="221638.41870000001"/>
    <n v="387867.23269999999"/>
    <n v="249498.65659999999"/>
    <n v="436622.64899999998"/>
    <n v="276953.69880000001"/>
    <n v="484668.97289999999"/>
  </r>
  <r>
    <s v="5"/>
    <s v="Region V - Midwest"/>
    <x v="32"/>
    <s v="MN"/>
    <x v="229"/>
    <s v="4"/>
    <x v="3"/>
    <n v="87287.894700000004"/>
    <n v="139660.63370000001"/>
    <n v="122203.0526"/>
    <n v="195524.88709999999"/>
    <n v="157118.21049999999"/>
    <n v="251389.14060000001"/>
    <n v="209490.9474"/>
    <n v="335185.52069999999"/>
    <n v="261863.68410000001"/>
    <n v="418981.90090000001"/>
    <n v="296778.842"/>
    <n v="474846.1544"/>
    <n v="331693.9999"/>
    <n v="530710.40780000004"/>
  </r>
  <r>
    <s v="5"/>
    <s v="Region V - Midwest"/>
    <x v="32"/>
    <s v="MN"/>
    <x v="79"/>
    <s v="1"/>
    <x v="0"/>
    <n v="89835.487699999998"/>
    <n v="157212.1035"/>
    <n v="117541.084"/>
    <n v="205696.897"/>
    <n v="142595.8112"/>
    <n v="249542.66959999999"/>
    <n v="174245.68220000001"/>
    <n v="304929.94380000001"/>
    <n v="204993.6152"/>
    <n v="358738.82659999997"/>
    <n v="223848.76850000001"/>
    <n v="391735.34480000002"/>
    <n v="240637.5521"/>
    <n v="421115.71610000002"/>
  </r>
  <r>
    <s v="5"/>
    <s v="Region V - Midwest"/>
    <x v="32"/>
    <s v="MN"/>
    <x v="79"/>
    <s v="2"/>
    <x v="1"/>
    <n v="82445.533899999995"/>
    <n v="144279.68429999999"/>
    <n v="107941.09390000001"/>
    <n v="188896.9143"/>
    <n v="131198.13949999999"/>
    <n v="229596.74419999999"/>
    <n v="160957.6649"/>
    <n v="281675.91360000003"/>
    <n v="190922.20110000001"/>
    <n v="334113.85190000001"/>
    <n v="210161.26639999999"/>
    <n v="367782.21629999997"/>
    <n v="228161.63190000001"/>
    <n v="399282.85570000001"/>
  </r>
  <r>
    <s v="5"/>
    <s v="Region V - Midwest"/>
    <x v="32"/>
    <s v="MN"/>
    <x v="79"/>
    <s v="3"/>
    <x v="2"/>
    <n v="71464.642300000007"/>
    <n v="125063.124"/>
    <n v="98749.599700000006"/>
    <n v="172811.79939999999"/>
    <n v="125291.1859"/>
    <n v="219259.57519999999"/>
    <n v="163706.65530000001"/>
    <n v="286486.64689999999"/>
    <n v="204010.3855"/>
    <n v="357018.17450000002"/>
    <n v="229668.60070000001"/>
    <n v="401920.05109999998"/>
    <n v="254957.1637"/>
    <n v="446175.03639999998"/>
  </r>
  <r>
    <s v="5"/>
    <s v="Region V - Midwest"/>
    <x v="32"/>
    <s v="MN"/>
    <x v="79"/>
    <s v="4"/>
    <x v="3"/>
    <n v="80158.456300000005"/>
    <n v="128253.53200000001"/>
    <n v="112221.83869999999"/>
    <n v="179554.94469999999"/>
    <n v="144285.2213"/>
    <n v="230856.35750000001"/>
    <n v="192380.29500000001"/>
    <n v="307808.4767"/>
    <n v="240475.3688"/>
    <n v="384760.59580000001"/>
    <n v="272538.7513"/>
    <n v="436062.0086"/>
    <n v="304602.13380000001"/>
    <n v="487363.42139999999"/>
  </r>
  <r>
    <s v="5"/>
    <s v="Region V - Midwest"/>
    <x v="32"/>
    <s v="MN"/>
    <x v="230"/>
    <s v="1"/>
    <x v="0"/>
    <n v="97294.521399999998"/>
    <n v="170265.41260000001"/>
    <n v="127354.00840000001"/>
    <n v="222869.51490000001"/>
    <n v="154549.64180000001"/>
    <n v="270461.87319999997"/>
    <n v="188942.00659999999"/>
    <n v="330648.51169999997"/>
    <n v="222314.16750000001"/>
    <n v="389049.79300000001"/>
    <n v="242771.93590000001"/>
    <n v="424850.88780000003"/>
    <n v="260991.18350000001"/>
    <n v="456734.5711"/>
  </r>
  <r>
    <s v="5"/>
    <s v="Region V - Midwest"/>
    <x v="32"/>
    <s v="MN"/>
    <x v="230"/>
    <s v="2"/>
    <x v="1"/>
    <n v="89193.994900000005"/>
    <n v="156089.49119999999"/>
    <n v="116830.9421"/>
    <n v="204454.14869999999"/>
    <n v="142056.0399"/>
    <n v="248598.06969999999"/>
    <n v="174376.29509999999"/>
    <n v="305158.51640000002"/>
    <n v="206889.73240000001"/>
    <n v="362057.03169999999"/>
    <n v="227768.32750000001"/>
    <n v="398594.57319999998"/>
    <n v="247315.65520000001"/>
    <n v="432802.39649999997"/>
  </r>
  <r>
    <s v="5"/>
    <s v="Region V - Midwest"/>
    <x v="32"/>
    <s v="MN"/>
    <x v="230"/>
    <s v="3"/>
    <x v="2"/>
    <n v="77207.722299999994"/>
    <n v="135113.51389999999"/>
    <n v="106664.8251"/>
    <n v="186663.44390000001"/>
    <n v="135307.07870000001"/>
    <n v="236787.38769999999"/>
    <n v="176739.2311"/>
    <n v="309293.6544"/>
    <n v="220241.20749999999"/>
    <n v="385422.11320000002"/>
    <n v="247915.15059999999"/>
    <n v="433851.5135"/>
    <n v="275183.89809999999"/>
    <n v="481571.82150000002"/>
  </r>
  <r>
    <s v="5"/>
    <s v="Region V - Midwest"/>
    <x v="32"/>
    <s v="MN"/>
    <x v="230"/>
    <s v="4"/>
    <x v="3"/>
    <n v="86881.660300000003"/>
    <n v="139010.6586"/>
    <n v="121634.3245"/>
    <n v="194614.9221"/>
    <n v="156386.98860000001"/>
    <n v="250219.18549999999"/>
    <n v="208515.98490000001"/>
    <n v="333625.58069999999"/>
    <n v="260644.981"/>
    <n v="417031.97580000001"/>
    <n v="295397.64510000002"/>
    <n v="472636.23930000002"/>
    <n v="330150.30930000002"/>
    <n v="528240.50269999995"/>
  </r>
  <r>
    <s v="5"/>
    <s v="Region V - Midwest"/>
    <x v="32"/>
    <s v="MN"/>
    <x v="231"/>
    <s v="1"/>
    <x v="0"/>
    <n v="91456.714999999997"/>
    <n v="160049.2513"/>
    <n v="119745.5215"/>
    <n v="209554.66260000001"/>
    <n v="145346.69020000001"/>
    <n v="254356.70790000001"/>
    <n v="177746.01250000001"/>
    <n v="311055.52189999999"/>
    <n v="209159.6427"/>
    <n v="366029.37469999999"/>
    <n v="228412.7372"/>
    <n v="399722.29009999998"/>
    <n v="245561.2677"/>
    <n v="429732.21850000002"/>
  </r>
  <r>
    <s v="5"/>
    <s v="Region V - Midwest"/>
    <x v="32"/>
    <s v="MN"/>
    <x v="231"/>
    <s v="2"/>
    <x v="1"/>
    <n v="83782.531700000007"/>
    <n v="146619.43040000001"/>
    <n v="109776.3002"/>
    <n v="192108.52540000001"/>
    <n v="133510.64559999999"/>
    <n v="233643.6298"/>
    <n v="163946.9166"/>
    <n v="286907.1041"/>
    <n v="194547.01930000001"/>
    <n v="340457.28360000002"/>
    <n v="214198.7917"/>
    <n v="374847.88540000003"/>
    <n v="232605.50339999999"/>
    <n v="407059.63089999999"/>
  </r>
  <r>
    <s v="5"/>
    <s v="Region V - Midwest"/>
    <x v="32"/>
    <s v="MN"/>
    <x v="231"/>
    <s v="3"/>
    <x v="2"/>
    <n v="72457.812300000005"/>
    <n v="126801.1715"/>
    <n v="100090.003"/>
    <n v="175157.50520000001"/>
    <n v="126950.23119999999"/>
    <n v="222162.90470000001"/>
    <n v="165789.93640000001"/>
    <n v="290132.38870000001"/>
    <n v="206590.52770000001"/>
    <n v="361533.42349999998"/>
    <n v="232533.40900000001"/>
    <n v="406933.46580000001"/>
    <n v="258092.42079999999"/>
    <n v="451661.7365"/>
  </r>
  <r>
    <s v="5"/>
    <s v="Region V - Midwest"/>
    <x v="32"/>
    <s v="MN"/>
    <x v="231"/>
    <s v="4"/>
    <x v="3"/>
    <n v="81710.284400000004"/>
    <n v="130736.4571"/>
    <n v="114394.3982"/>
    <n v="183031.0399"/>
    <n v="147078.51190000001"/>
    <n v="235325.62270000001"/>
    <n v="196104.6826"/>
    <n v="313767.49680000002"/>
    <n v="245130.85320000001"/>
    <n v="392209.37109999999"/>
    <n v="277814.967"/>
    <n v="444503.95390000002"/>
    <n v="310499.0808"/>
    <n v="496798.5367"/>
  </r>
  <r>
    <s v="5"/>
    <s v="Region V - Midwest"/>
    <x v="33"/>
    <s v="OH"/>
    <x v="232"/>
    <s v="1"/>
    <x v="0"/>
    <n v="88943.614499999996"/>
    <n v="155651.32550000001"/>
    <n v="116375.42750000001"/>
    <n v="203656.99830000001"/>
    <n v="141182.8584"/>
    <n v="247070.00229999999"/>
    <n v="172521.24299999999"/>
    <n v="301912.1752"/>
    <n v="202965.61120000001"/>
    <n v="355189.81949999998"/>
    <n v="221634.45600000001"/>
    <n v="387860.29800000001"/>
    <n v="238257.4319"/>
    <n v="416950.50589999999"/>
  </r>
  <r>
    <s v="5"/>
    <s v="Region V - Midwest"/>
    <x v="33"/>
    <s v="OH"/>
    <x v="232"/>
    <s v="2"/>
    <x v="1"/>
    <n v="81624.717999999993"/>
    <n v="142843.25640000001"/>
    <n v="106867.74490000001"/>
    <n v="187018.55360000001"/>
    <n v="129894.77959999999"/>
    <n v="227315.86439999999"/>
    <n v="159360.995"/>
    <n v="278881.74129999999"/>
    <n v="189029.49900000001"/>
    <n v="330801.62310000003"/>
    <n v="208078.56450000001"/>
    <n v="364137.4877"/>
    <n v="225901.47229999999"/>
    <n v="395327.57650000002"/>
  </r>
  <r>
    <s v="5"/>
    <s v="Region V - Midwest"/>
    <x v="33"/>
    <s v="OH"/>
    <x v="232"/>
    <s v="3"/>
    <x v="2"/>
    <n v="70750.613500000007"/>
    <n v="123813.5736"/>
    <n v="97762.467999999993"/>
    <n v="171084.31890000001"/>
    <n v="124038.09910000001"/>
    <n v="217066.67329999999"/>
    <n v="162068.06770000001"/>
    <n v="283619.11859999999"/>
    <n v="201968.14069999999"/>
    <n v="353444.24619999999"/>
    <n v="227368.8947"/>
    <n v="397895.56569999998"/>
    <n v="252403.5509"/>
    <n v="441706.21409999998"/>
  </r>
  <r>
    <s v="5"/>
    <s v="Region V - Midwest"/>
    <x v="33"/>
    <s v="OH"/>
    <x v="232"/>
    <s v="4"/>
    <x v="3"/>
    <n v="79364.266000000003"/>
    <n v="126982.8276"/>
    <n v="111109.9725"/>
    <n v="177775.95850000001"/>
    <n v="142855.67879999999"/>
    <n v="228569.08960000001"/>
    <n v="190474.2384"/>
    <n v="304758.78600000002"/>
    <n v="238092.79800000001"/>
    <n v="380948.48259999999"/>
    <n v="269838.50449999998"/>
    <n v="431741.61349999998"/>
    <n v="301584.2108"/>
    <n v="482534.74449999997"/>
  </r>
  <r>
    <s v="5"/>
    <s v="Region V - Midwest"/>
    <x v="33"/>
    <s v="OH"/>
    <x v="233"/>
    <s v="1"/>
    <x v="0"/>
    <n v="84889.551399999997"/>
    <n v="148556.71520000001"/>
    <n v="111098.2497"/>
    <n v="194421.93700000001"/>
    <n v="134805.80799999999"/>
    <n v="235910.16409999999"/>
    <n v="164774.12210000001"/>
    <n v="288354.71360000002"/>
    <n v="193867.08859999999"/>
    <n v="339267.40509999997"/>
    <n v="211703.87590000001"/>
    <n v="370481.78279999999"/>
    <n v="227587.74969999999"/>
    <n v="398278.56180000002"/>
  </r>
  <r>
    <s v="5"/>
    <s v="Region V - Midwest"/>
    <x v="33"/>
    <s v="OH"/>
    <x v="233"/>
    <s v="2"/>
    <x v="1"/>
    <n v="77854.883600000001"/>
    <n v="136246.04629999999"/>
    <n v="101959.7971"/>
    <n v="178429.64490000001"/>
    <n v="123956.1008"/>
    <n v="216923.1764"/>
    <n v="152124.95129999999"/>
    <n v="266218.66470000002"/>
    <n v="180472.18419999999"/>
    <n v="315826.3223"/>
    <n v="198674.42619999999"/>
    <n v="347680.24589999998"/>
    <n v="215711.63269999999"/>
    <n v="377495.35720000003"/>
  </r>
  <r>
    <s v="5"/>
    <s v="Region V - Midwest"/>
    <x v="33"/>
    <s v="OH"/>
    <x v="233"/>
    <s v="3"/>
    <x v="2"/>
    <n v="67428.758400000006"/>
    <n v="118000.3273"/>
    <n v="93161.905499999993"/>
    <n v="163033.3345"/>
    <n v="118187.42019999999"/>
    <n v="206827.98540000001"/>
    <n v="154395.9417"/>
    <n v="270192.89799999999"/>
    <n v="192401.94209999999"/>
    <n v="336703.39860000001"/>
    <n v="216586.55549999999"/>
    <n v="379026.47220000002"/>
    <n v="240419.2887"/>
    <n v="420733.75510000001"/>
  </r>
  <r>
    <s v="5"/>
    <s v="Region V - Midwest"/>
    <x v="33"/>
    <s v="OH"/>
    <x v="233"/>
    <s v="4"/>
    <x v="3"/>
    <n v="75781.268200000006"/>
    <n v="121250.0309"/>
    <n v="106093.7755"/>
    <n v="169750.04329999999"/>
    <n v="136406.28279999999"/>
    <n v="218250.05559999999"/>
    <n v="181875.04370000001"/>
    <n v="291000.07419999997"/>
    <n v="227343.8045"/>
    <n v="363750.09269999998"/>
    <n v="257656.3118"/>
    <n v="412250.10509999999"/>
    <n v="287968.81910000002"/>
    <n v="460750.11749999999"/>
  </r>
  <r>
    <s v="5"/>
    <s v="Region V - Midwest"/>
    <x v="33"/>
    <s v="OH"/>
    <x v="234"/>
    <s v="1"/>
    <x v="0"/>
    <n v="83835.151599999997"/>
    <n v="146711.5154"/>
    <n v="109805.7078"/>
    <n v="192159.98869999999"/>
    <n v="133317.81630000001"/>
    <n v="233306.1784"/>
    <n v="163101.1194"/>
    <n v="285426.95909999998"/>
    <n v="191949.08559999999"/>
    <n v="335910.89980000001"/>
    <n v="209624.88709999999"/>
    <n v="366843.55239999999"/>
    <n v="225371.0834"/>
    <n v="394399.3958"/>
  </r>
  <r>
    <s v="5"/>
    <s v="Region V - Midwest"/>
    <x v="33"/>
    <s v="OH"/>
    <x v="234"/>
    <s v="2"/>
    <x v="1"/>
    <n v="76729.426500000001"/>
    <n v="134276.49650000001"/>
    <n v="100574.9477"/>
    <n v="176006.15839999999"/>
    <n v="122358.51609999999"/>
    <n v="214127.4032"/>
    <n v="150324.17929999999"/>
    <n v="263067.3138"/>
    <n v="178418.8792"/>
    <n v="312233.03869999998"/>
    <n v="196463.82689999999"/>
    <n v="343811.6972"/>
    <n v="213375.00570000001"/>
    <n v="373406.2599"/>
  </r>
  <r>
    <s v="5"/>
    <s v="Region V - Midwest"/>
    <x v="33"/>
    <s v="OH"/>
    <x v="234"/>
    <s v="3"/>
    <x v="2"/>
    <n v="66279.836299999995"/>
    <n v="115989.71339999999"/>
    <n v="91540.905799999993"/>
    <n v="160196.5851"/>
    <n v="116087.19530000001"/>
    <n v="203152.59169999999"/>
    <n v="151563.44699999999"/>
    <n v="265236.03220000002"/>
    <n v="188855.334"/>
    <n v="330496.83439999999"/>
    <n v="212552.22820000001"/>
    <n v="371966.39939999999"/>
    <n v="235893.68770000001"/>
    <n v="412813.9534"/>
  </r>
  <r>
    <s v="5"/>
    <s v="Region V - Midwest"/>
    <x v="33"/>
    <s v="OH"/>
    <x v="234"/>
    <s v="4"/>
    <x v="3"/>
    <n v="74950.518500000006"/>
    <n v="119920.8314"/>
    <n v="104930.7259"/>
    <n v="167889.16399999999"/>
    <n v="134910.93340000001"/>
    <n v="215857.49660000001"/>
    <n v="179881.2444"/>
    <n v="287809.99540000001"/>
    <n v="224851.55549999999"/>
    <n v="359762.49420000002"/>
    <n v="254831.76300000001"/>
    <n v="407730.82689999999"/>
    <n v="284811.97039999999"/>
    <n v="455699.1594"/>
  </r>
  <r>
    <s v="5"/>
    <s v="Region V - Midwest"/>
    <x v="33"/>
    <s v="OH"/>
    <x v="235"/>
    <s v="1"/>
    <x v="0"/>
    <n v="90646.098899999997"/>
    <n v="158630.67310000001"/>
    <n v="118643.29949999999"/>
    <n v="207625.77410000001"/>
    <n v="143971.24660000001"/>
    <n v="251949.68160000001"/>
    <n v="175995.84210000001"/>
    <n v="307992.72369999997"/>
    <n v="207076.62280000001"/>
    <n v="362384.08980000002"/>
    <n v="226130.74600000001"/>
    <n v="395728.80550000002"/>
    <n v="243099.4025"/>
    <n v="425423.95449999999"/>
  </r>
  <r>
    <s v="5"/>
    <s v="Region V - Midwest"/>
    <x v="33"/>
    <s v="OH"/>
    <x v="235"/>
    <s v="2"/>
    <x v="1"/>
    <n v="83114.030799999993"/>
    <n v="145449.5539"/>
    <n v="108858.6943"/>
    <n v="190502.715"/>
    <n v="132354.38920000001"/>
    <n v="231620.18100000001"/>
    <n v="162452.28630000001"/>
    <n v="284291.50109999999"/>
    <n v="192734.6047"/>
    <n v="337285.55839999998"/>
    <n v="212180.02299999999"/>
    <n v="371315.04029999999"/>
    <n v="230383.56099999999"/>
    <n v="403171.2317"/>
  </r>
  <r>
    <s v="5"/>
    <s v="Region V - Midwest"/>
    <x v="33"/>
    <s v="OH"/>
    <x v="235"/>
    <s v="3"/>
    <x v="2"/>
    <n v="71961.225900000005"/>
    <n v="125932.1452"/>
    <n v="99419.799299999999"/>
    <n v="173984.6488"/>
    <n v="126120.7061"/>
    <n v="220711.23560000001"/>
    <n v="164748.29269999999"/>
    <n v="288309.5123"/>
    <n v="205300.45269999999"/>
    <n v="359275.79229999997"/>
    <n v="231101.0006"/>
    <n v="404426.75099999999"/>
    <n v="256524.78760000001"/>
    <n v="448918.37829999998"/>
  </r>
  <r>
    <s v="5"/>
    <s v="Region V - Midwest"/>
    <x v="33"/>
    <s v="OH"/>
    <x v="235"/>
    <s v="4"/>
    <x v="3"/>
    <n v="80934.368100000007"/>
    <n v="129494.9909"/>
    <n v="113308.1153"/>
    <n v="181292.9872"/>
    <n v="145681.86240000001"/>
    <n v="233090.9834"/>
    <n v="194242.48319999999"/>
    <n v="310787.9779"/>
    <n v="242803.1041"/>
    <n v="388484.97230000002"/>
    <n v="275176.85129999998"/>
    <n v="440282.96870000003"/>
    <n v="307550.59850000002"/>
    <n v="492080.96500000003"/>
  </r>
  <r>
    <s v="5"/>
    <s v="Region V - Midwest"/>
    <x v="33"/>
    <s v="OH"/>
    <x v="154"/>
    <s v="1"/>
    <x v="0"/>
    <n v="84402.983900000007"/>
    <n v="147705.22200000001"/>
    <n v="110483.70110000001"/>
    <n v="193346.4768"/>
    <n v="134080.573"/>
    <n v="234641.00279999999"/>
    <n v="163924.7629"/>
    <n v="286868.33510000003"/>
    <n v="192880.58840000001"/>
    <n v="337541.02960000001"/>
    <n v="210630.55220000001"/>
    <n v="368603.46620000002"/>
    <n v="226438.55480000001"/>
    <n v="396267.47070000001"/>
  </r>
  <r>
    <s v="5"/>
    <s v="Region V - Midwest"/>
    <x v="33"/>
    <s v="OH"/>
    <x v="154"/>
    <s v="2"/>
    <x v="1"/>
    <n v="77368.316099999996"/>
    <n v="135394.55309999999"/>
    <n v="101345.2485"/>
    <n v="177354.18479999999"/>
    <n v="123230.86569999999"/>
    <n v="215654.01509999999"/>
    <n v="151275.59210000001"/>
    <n v="264732.28610000003"/>
    <n v="179485.6839"/>
    <n v="314099.94689999998"/>
    <n v="197601.10260000001"/>
    <n v="345801.92940000002"/>
    <n v="214562.43780000001"/>
    <n v="375484.26610000001"/>
  </r>
  <r>
    <s v="5"/>
    <s v="Region V - Midwest"/>
    <x v="33"/>
    <s v="OH"/>
    <x v="154"/>
    <s v="3"/>
    <x v="2"/>
    <n v="66963.021299999993"/>
    <n v="117185.2874"/>
    <n v="92509.873600000006"/>
    <n v="161892.2787"/>
    <n v="117349.09359999999"/>
    <n v="205360.9137"/>
    <n v="153278.1727"/>
    <n v="268236.80239999999"/>
    <n v="191004.7309"/>
    <n v="334258.27909999999"/>
    <n v="215003.0496"/>
    <n v="376255.33679999999"/>
    <n v="238649.48790000001"/>
    <n v="417636.60379999998"/>
  </r>
  <r>
    <s v="5"/>
    <s v="Region V - Midwest"/>
    <x v="33"/>
    <s v="OH"/>
    <x v="154"/>
    <s v="4"/>
    <x v="3"/>
    <n v="75375.033800000005"/>
    <n v="120600.05590000001"/>
    <n v="105525.04730000001"/>
    <n v="168840.07829999999"/>
    <n v="135675.06090000001"/>
    <n v="217080.10070000001"/>
    <n v="180900.08119999999"/>
    <n v="289440.13410000002"/>
    <n v="226125.10140000001"/>
    <n v="361800.16769999999"/>
    <n v="256275.11489999999"/>
    <n v="410040.19"/>
    <n v="286425.12849999999"/>
    <n v="458280.21240000002"/>
  </r>
  <r>
    <s v="5"/>
    <s v="Region V - Midwest"/>
    <x v="33"/>
    <s v="OH"/>
    <x v="236"/>
    <s v="1"/>
    <x v="0"/>
    <n v="83429.846000000005"/>
    <n v="146002.23050000001"/>
    <n v="109254.6"/>
    <n v="191195.55009999999"/>
    <n v="132630.09849999999"/>
    <n v="232102.67249999999"/>
    <n v="162226.03950000001"/>
    <n v="283895.56900000002"/>
    <n v="190907.58180000001"/>
    <n v="334088.26819999999"/>
    <n v="208483.89840000001"/>
    <n v="364846.82209999999"/>
    <n v="224140.1581"/>
    <n v="392245.27659999998"/>
  </r>
  <r>
    <s v="5"/>
    <s v="Region V - Midwest"/>
    <x v="33"/>
    <s v="OH"/>
    <x v="236"/>
    <s v="2"/>
    <x v="1"/>
    <n v="76395.178100000005"/>
    <n v="133691.56169999999"/>
    <n v="100116.14750000001"/>
    <n v="175203.25810000001"/>
    <n v="121780.39139999999"/>
    <n v="213115.68479999999"/>
    <n v="149576.86859999999"/>
    <n v="261759.52009999999"/>
    <n v="177512.67739999999"/>
    <n v="310647.18540000002"/>
    <n v="195454.44870000001"/>
    <n v="342045.28519999998"/>
    <n v="212264.04120000001"/>
    <n v="371462.07199999999"/>
  </r>
  <r>
    <s v="5"/>
    <s v="Region V - Midwest"/>
    <x v="33"/>
    <s v="OH"/>
    <x v="236"/>
    <s v="3"/>
    <x v="2"/>
    <n v="66031.544500000004"/>
    <n v="115555.2029"/>
    <n v="91205.805900000007"/>
    <n v="159610.16039999999"/>
    <n v="115672.43520000001"/>
    <n v="202426.76149999999"/>
    <n v="151042.62830000001"/>
    <n v="264324.59950000001"/>
    <n v="188210.30040000001"/>
    <n v="329368.02559999999"/>
    <n v="211836.0282"/>
    <n v="370713.04940000002"/>
    <n v="235109.87580000001"/>
    <n v="411442.28259999998"/>
  </r>
  <r>
    <s v="5"/>
    <s v="Region V - Midwest"/>
    <x v="33"/>
    <s v="OH"/>
    <x v="236"/>
    <s v="4"/>
    <x v="3"/>
    <n v="74562.562699999995"/>
    <n v="119300.102"/>
    <n v="104387.5877"/>
    <n v="167020.14290000001"/>
    <n v="134212.6128"/>
    <n v="214740.18359999999"/>
    <n v="178950.15040000001"/>
    <n v="286320.24479999999"/>
    <n v="223687.68789999999"/>
    <n v="357900.30599999998"/>
    <n v="253512.71290000001"/>
    <n v="405620.3468"/>
    <n v="283337.73800000001"/>
    <n v="453340.38760000002"/>
  </r>
  <r>
    <s v="5"/>
    <s v="Region V - Midwest"/>
    <x v="33"/>
    <s v="OH"/>
    <x v="237"/>
    <s v="1"/>
    <x v="0"/>
    <n v="82213.926699999996"/>
    <n v="143874.37179999999"/>
    <n v="107601.2736"/>
    <n v="188302.22880000001"/>
    <n v="130566.94130000001"/>
    <n v="228492.14739999999"/>
    <n v="159600.79440000001"/>
    <n v="279301.39010000002"/>
    <n v="187783.0644"/>
    <n v="328620.36259999999"/>
    <n v="205060.9252"/>
    <n v="358856.61910000001"/>
    <n v="220447.3751"/>
    <n v="385782.90620000003"/>
  </r>
  <r>
    <s v="5"/>
    <s v="Region V - Midwest"/>
    <x v="33"/>
    <s v="OH"/>
    <x v="237"/>
    <s v="2"/>
    <x v="1"/>
    <n v="75392.430800000002"/>
    <n v="131936.75399999999"/>
    <n v="98739.744099999996"/>
    <n v="172794.55220000001"/>
    <n v="120046.0135"/>
    <n v="210080.52359999999"/>
    <n v="147334.93210000001"/>
    <n v="257836.1312"/>
    <n v="174794.06649999999"/>
    <n v="305889.6164"/>
    <n v="192426.30780000001"/>
    <n v="336746.03860000003"/>
    <n v="208931.14079999999"/>
    <n v="365629.4963"/>
  </r>
  <r>
    <s v="5"/>
    <s v="Region V - Midwest"/>
    <x v="33"/>
    <s v="OH"/>
    <x v="237"/>
    <s v="3"/>
    <x v="2"/>
    <n v="65286.667800000003"/>
    <n v="114251.6685"/>
    <n v="90200.504400000005"/>
    <n v="157850.88279999999"/>
    <n v="114428.15240000001"/>
    <n v="200249.26670000001"/>
    <n v="149480.16899999999"/>
    <n v="261590.29579999999"/>
    <n v="186275.19560000001"/>
    <n v="325981.59220000001"/>
    <n v="209687.4241"/>
    <n v="366952.99209999997"/>
    <n v="232758.43520000001"/>
    <n v="407327.26160000003"/>
  </r>
  <r>
    <s v="5"/>
    <s v="Region V - Midwest"/>
    <x v="33"/>
    <s v="OH"/>
    <x v="237"/>
    <s v="4"/>
    <x v="3"/>
    <n v="73398.6927"/>
    <n v="117437.91009999999"/>
    <n v="102758.1698"/>
    <n v="164413.07399999999"/>
    <n v="132117.64679999999"/>
    <n v="211388.23809999999"/>
    <n v="176156.86240000001"/>
    <n v="281850.9841"/>
    <n v="220196.07810000001"/>
    <n v="352313.73009999999"/>
    <n v="249555.5551"/>
    <n v="399288.89419999998"/>
    <n v="278915.03220000002"/>
    <n v="446264.05810000002"/>
  </r>
  <r>
    <s v="5"/>
    <s v="Region V - Midwest"/>
    <x v="33"/>
    <s v="OH"/>
    <x v="238"/>
    <s v="1"/>
    <x v="0"/>
    <n v="81403.315400000007"/>
    <n v="142455.8021"/>
    <n v="106499.05809999999"/>
    <n v="186373.3517"/>
    <n v="129191.50599999999"/>
    <n v="226085.1354"/>
    <n v="157850.63440000001"/>
    <n v="276238.6102"/>
    <n v="185700.05679999999"/>
    <n v="324975.09940000001"/>
    <n v="202778.94760000001"/>
    <n v="354863.15840000001"/>
    <n v="217985.5246"/>
    <n v="381474.6679"/>
  </r>
  <r>
    <s v="5"/>
    <s v="Region V - Midwest"/>
    <x v="33"/>
    <s v="OH"/>
    <x v="238"/>
    <s v="2"/>
    <x v="1"/>
    <n v="74723.933900000004"/>
    <n v="130766.8844"/>
    <n v="97822.143599999996"/>
    <n v="171188.75140000001"/>
    <n v="118889.76390000001"/>
    <n v="208057.08670000001"/>
    <n v="145840.3107"/>
    <n v="255220.54370000001"/>
    <n v="172981.66279999999"/>
    <n v="302717.90999999997"/>
    <n v="190407.55119999999"/>
    <n v="333213.2145"/>
    <n v="206709.21170000001"/>
    <n v="361741.12030000001"/>
  </r>
  <r>
    <s v="5"/>
    <s v="Region V - Midwest"/>
    <x v="33"/>
    <s v="OH"/>
    <x v="238"/>
    <s v="3"/>
    <x v="2"/>
    <n v="64790.084199999998"/>
    <n v="113382.6473"/>
    <n v="89530.304699999993"/>
    <n v="156678.03339999999"/>
    <n v="113598.63219999999"/>
    <n v="198797.60630000001"/>
    <n v="148438.53159999999"/>
    <n v="259767.43040000001"/>
    <n v="184985.12830000001"/>
    <n v="323723.97440000001"/>
    <n v="208255.02410000001"/>
    <n v="364446.29210000002"/>
    <n v="231190.8112"/>
    <n v="404583.91970000003"/>
  </r>
  <r>
    <s v="5"/>
    <s v="Region V - Midwest"/>
    <x v="33"/>
    <s v="OH"/>
    <x v="238"/>
    <s v="4"/>
    <x v="3"/>
    <n v="72622.780899999998"/>
    <n v="116196.4512"/>
    <n v="101671.89320000001"/>
    <n v="162675.03169999999"/>
    <n v="130721.00569999999"/>
    <n v="209153.6122"/>
    <n v="174294.67420000001"/>
    <n v="278871.4828"/>
    <n v="217868.34280000001"/>
    <n v="348589.35350000003"/>
    <n v="246917.45509999999"/>
    <n v="395067.93410000001"/>
    <n v="275966.5675"/>
    <n v="441546.51459999999"/>
  </r>
  <r>
    <s v="5"/>
    <s v="Region V - Midwest"/>
    <x v="33"/>
    <s v="OH"/>
    <x v="239"/>
    <s v="1"/>
    <x v="0"/>
    <n v="87889.214600000007"/>
    <n v="153806.1257"/>
    <n v="115082.88559999999"/>
    <n v="201395.04990000001"/>
    <n v="139694.86670000001"/>
    <n v="244466.01670000001"/>
    <n v="170848.24040000001"/>
    <n v="298984.42060000001"/>
    <n v="201047.60810000001"/>
    <n v="351833.31410000002"/>
    <n v="219555.46720000001"/>
    <n v="384222.06760000001"/>
    <n v="236040.76560000001"/>
    <n v="413071.33980000002"/>
  </r>
  <r>
    <s v="5"/>
    <s v="Region V - Midwest"/>
    <x v="33"/>
    <s v="OH"/>
    <x v="239"/>
    <s v="2"/>
    <x v="1"/>
    <n v="80499.260899999994"/>
    <n v="140873.7065"/>
    <n v="105482.8955"/>
    <n v="184595.06719999999"/>
    <n v="128297.19500000001"/>
    <n v="224520.0912"/>
    <n v="157560.2231"/>
    <n v="275730.39039999997"/>
    <n v="186976.19399999999"/>
    <n v="327208.3395"/>
    <n v="205867.96520000001"/>
    <n v="360268.93900000001"/>
    <n v="223564.84539999999"/>
    <n v="391238.47940000001"/>
  </r>
  <r>
    <s v="5"/>
    <s v="Region V - Midwest"/>
    <x v="33"/>
    <s v="OH"/>
    <x v="239"/>
    <s v="3"/>
    <x v="2"/>
    <n v="69601.691300000006"/>
    <n v="121802.9598"/>
    <n v="96141.468299999993"/>
    <n v="168247.56950000001"/>
    <n v="121937.87420000001"/>
    <n v="213391.27970000001"/>
    <n v="159235.57310000001"/>
    <n v="278662.25280000002"/>
    <n v="198421.53260000001"/>
    <n v="347237.68199999997"/>
    <n v="223334.5673"/>
    <n v="390835.49280000001"/>
    <n v="247877.95"/>
    <n v="433786.41249999998"/>
  </r>
  <r>
    <s v="5"/>
    <s v="Region V - Midwest"/>
    <x v="33"/>
    <s v="OH"/>
    <x v="239"/>
    <s v="4"/>
    <x v="3"/>
    <n v="78533.516399999993"/>
    <n v="125653.6281"/>
    <n v="109946.92290000001"/>
    <n v="175915.07930000001"/>
    <n v="141360.32939999999"/>
    <n v="226176.53049999999"/>
    <n v="188480.43919999999"/>
    <n v="301568.70730000001"/>
    <n v="235600.5491"/>
    <n v="376960.88410000002"/>
    <n v="267013.95559999999"/>
    <n v="427222.33539999998"/>
    <n v="298427.36219999997"/>
    <n v="477483.78649999999"/>
  </r>
  <r>
    <s v="5"/>
    <s v="Region V - Midwest"/>
    <x v="33"/>
    <s v="OH"/>
    <x v="240"/>
    <s v="1"/>
    <x v="0"/>
    <n v="83105.802299999996"/>
    <n v="145435.15410000001"/>
    <n v="108766.9333"/>
    <n v="190342.13320000001"/>
    <n v="131979.8982"/>
    <n v="230964.82190000001"/>
    <n v="161325.23869999999"/>
    <n v="282319.1678"/>
    <n v="189811.07459999999"/>
    <n v="332169.38059999997"/>
    <n v="207275.2445"/>
    <n v="362731.6778"/>
    <n v="222827.5025"/>
    <n v="389948.12939999998"/>
  </r>
  <r>
    <s v="5"/>
    <s v="Region V - Midwest"/>
    <x v="33"/>
    <s v="OH"/>
    <x v="240"/>
    <s v="2"/>
    <x v="1"/>
    <n v="76213.248699999996"/>
    <n v="133373.18539999999"/>
    <n v="99813.095700000005"/>
    <n v="174672.91750000001"/>
    <n v="121349.3768"/>
    <n v="212361.4094"/>
    <n v="148931.60639999999"/>
    <n v="260630.3112"/>
    <n v="176686.77410000001"/>
    <n v="309201.85450000002"/>
    <n v="194509.01579999999"/>
    <n v="340390.77769999998"/>
    <n v="211191.3069"/>
    <n v="369584.78700000001"/>
  </r>
  <r>
    <s v="5"/>
    <s v="Region V - Midwest"/>
    <x v="33"/>
    <s v="OH"/>
    <x v="240"/>
    <s v="3"/>
    <x v="2"/>
    <n v="66000.698099999994"/>
    <n v="115501.2215"/>
    <n v="91187.638099999996"/>
    <n v="159578.36670000001"/>
    <n v="115681.24159999999"/>
    <n v="202442.17290000001"/>
    <n v="151118.7598"/>
    <n v="264457.8296"/>
    <n v="188317.4442"/>
    <n v="329555.52730000002"/>
    <n v="211987.13430000001"/>
    <n v="370977.48499999999"/>
    <n v="235312.05249999999"/>
    <n v="411796.092"/>
  </r>
  <r>
    <s v="5"/>
    <s v="Region V - Midwest"/>
    <x v="33"/>
    <s v="OH"/>
    <x v="240"/>
    <s v="4"/>
    <x v="3"/>
    <n v="74192.885200000004"/>
    <n v="118708.6182"/>
    <n v="103870.03939999999"/>
    <n v="166192.06539999999"/>
    <n v="133547.19339999999"/>
    <n v="213675.51269999999"/>
    <n v="178062.9246"/>
    <n v="284900.68359999999"/>
    <n v="222578.6557"/>
    <n v="356125.85450000002"/>
    <n v="252255.80979999999"/>
    <n v="403609.30180000002"/>
    <n v="281932.96399999998"/>
    <n v="451092.74900000001"/>
  </r>
  <r>
    <s v="5"/>
    <s v="Region V - Midwest"/>
    <x v="33"/>
    <s v="OH"/>
    <x v="241"/>
    <s v="1"/>
    <x v="0"/>
    <n v="83105.802299999996"/>
    <n v="145435.15410000001"/>
    <n v="108766.9333"/>
    <n v="190342.13320000001"/>
    <n v="131979.8982"/>
    <n v="230964.82190000001"/>
    <n v="161325.23869999999"/>
    <n v="282319.1678"/>
    <n v="189811.07459999999"/>
    <n v="332169.38059999997"/>
    <n v="207275.2445"/>
    <n v="362731.6778"/>
    <n v="222827.5025"/>
    <n v="389948.12939999998"/>
  </r>
  <r>
    <s v="5"/>
    <s v="Region V - Midwest"/>
    <x v="33"/>
    <s v="OH"/>
    <x v="241"/>
    <s v="2"/>
    <x v="1"/>
    <n v="76213.248699999996"/>
    <n v="133373.18539999999"/>
    <n v="99813.095700000005"/>
    <n v="174672.91750000001"/>
    <n v="121349.3768"/>
    <n v="212361.4094"/>
    <n v="148931.60639999999"/>
    <n v="260630.3112"/>
    <n v="176686.77410000001"/>
    <n v="309201.85450000002"/>
    <n v="194509.01579999999"/>
    <n v="340390.77769999998"/>
    <n v="211191.3069"/>
    <n v="369584.78700000001"/>
  </r>
  <r>
    <s v="5"/>
    <s v="Region V - Midwest"/>
    <x v="33"/>
    <s v="OH"/>
    <x v="241"/>
    <s v="3"/>
    <x v="2"/>
    <n v="66000.698099999994"/>
    <n v="115501.2215"/>
    <n v="91187.638099999996"/>
    <n v="159578.36670000001"/>
    <n v="115681.24159999999"/>
    <n v="202442.17290000001"/>
    <n v="151118.7598"/>
    <n v="264457.8296"/>
    <n v="188317.4442"/>
    <n v="329555.52730000002"/>
    <n v="211987.13430000001"/>
    <n v="370977.48499999999"/>
    <n v="235312.05249999999"/>
    <n v="411796.092"/>
  </r>
  <r>
    <s v="5"/>
    <s v="Region V - Midwest"/>
    <x v="33"/>
    <s v="OH"/>
    <x v="241"/>
    <s v="4"/>
    <x v="3"/>
    <n v="74192.885200000004"/>
    <n v="118708.6182"/>
    <n v="103870.03939999999"/>
    <n v="166192.06539999999"/>
    <n v="133547.19339999999"/>
    <n v="213675.51269999999"/>
    <n v="178062.9246"/>
    <n v="284900.68359999999"/>
    <n v="222578.6557"/>
    <n v="356125.85450000002"/>
    <n v="252255.80979999999"/>
    <n v="403609.30180000002"/>
    <n v="281932.96399999998"/>
    <n v="451092.74900000001"/>
  </r>
  <r>
    <s v="5"/>
    <s v="Region V - Midwest"/>
    <x v="33"/>
    <s v="OH"/>
    <x v="18"/>
    <s v="1"/>
    <x v="0"/>
    <n v="83997.678400000004"/>
    <n v="146995.93710000001"/>
    <n v="109932.59329999999"/>
    <n v="192382.03829999999"/>
    <n v="133392.85519999999"/>
    <n v="233437.49669999999"/>
    <n v="163049.68290000001"/>
    <n v="285336.94510000001"/>
    <n v="191839.0845"/>
    <n v="335718.39799999999"/>
    <n v="209489.56340000001"/>
    <n v="366606.73590000003"/>
    <n v="225207.62950000001"/>
    <n v="394113.35159999999"/>
  </r>
  <r>
    <s v="5"/>
    <s v="Region V - Midwest"/>
    <x v="33"/>
    <s v="OH"/>
    <x v="18"/>
    <s v="2"/>
    <x v="1"/>
    <n v="77034.067599999995"/>
    <n v="134809.61840000001"/>
    <n v="100886.4483"/>
    <n v="176551.2844"/>
    <n v="122652.74099999999"/>
    <n v="214642.29670000001"/>
    <n v="150528.28140000001"/>
    <n v="263424.49249999999"/>
    <n v="178579.48199999999"/>
    <n v="312514.09360000002"/>
    <n v="196591.7242"/>
    <n v="344035.51730000001"/>
    <n v="213451.47320000001"/>
    <n v="373540.07809999998"/>
  </r>
  <r>
    <s v="5"/>
    <s v="Region V - Midwest"/>
    <x v="33"/>
    <s v="OH"/>
    <x v="18"/>
    <s v="3"/>
    <x v="2"/>
    <n v="66714.729600000006"/>
    <n v="116750.77680000001"/>
    <n v="92174.773700000005"/>
    <n v="161305.85399999999"/>
    <n v="116934.33349999999"/>
    <n v="204635.08350000001"/>
    <n v="152757.35399999999"/>
    <n v="267325.36959999998"/>
    <n v="190359.6973"/>
    <n v="333129.47019999998"/>
    <n v="214286.84959999999"/>
    <n v="375001.98680000001"/>
    <n v="237865.6759"/>
    <n v="416264.93280000001"/>
  </r>
  <r>
    <s v="5"/>
    <s v="Region V - Midwest"/>
    <x v="33"/>
    <s v="OH"/>
    <x v="18"/>
    <s v="4"/>
    <x v="3"/>
    <n v="74987.077900000004"/>
    <n v="119979.3265"/>
    <n v="104981.9091"/>
    <n v="167971.05710000001"/>
    <n v="134976.7403"/>
    <n v="215962.78769999999"/>
    <n v="179968.98699999999"/>
    <n v="287950.3836"/>
    <n v="224961.23379999999"/>
    <n v="359937.97940000001"/>
    <n v="254956.0649"/>
    <n v="407929.71"/>
    <n v="284950.89610000001"/>
    <n v="455921.44050000003"/>
  </r>
  <r>
    <s v="5"/>
    <s v="Region V - Midwest"/>
    <x v="33"/>
    <s v="OH"/>
    <x v="242"/>
    <s v="1"/>
    <x v="0"/>
    <n v="90078.271399999998"/>
    <n v="157636.97500000001"/>
    <n v="117965.31269999999"/>
    <n v="206439.29730000001"/>
    <n v="143208.49799999999"/>
    <n v="250614.87160000001"/>
    <n v="175172.20910000001"/>
    <n v="306551.36589999998"/>
    <n v="206145.13250000001"/>
    <n v="360753.9817"/>
    <n v="225125.09460000001"/>
    <n v="393968.9155"/>
    <n v="242031.94579999999"/>
    <n v="423555.90519999998"/>
  </r>
  <r>
    <s v="5"/>
    <s v="Region V - Midwest"/>
    <x v="33"/>
    <s v="OH"/>
    <x v="242"/>
    <s v="2"/>
    <x v="1"/>
    <n v="82475.145199999999"/>
    <n v="144331.50409999999"/>
    <n v="108088.399"/>
    <n v="189154.69820000001"/>
    <n v="131482.04639999999"/>
    <n v="230093.58119999999"/>
    <n v="161500.88250000001"/>
    <n v="282626.54430000001"/>
    <n v="191667.81090000001"/>
    <n v="335418.6691"/>
    <n v="211042.75949999999"/>
    <n v="369324.82919999998"/>
    <n v="229196.1421"/>
    <n v="401093.2488"/>
  </r>
  <r>
    <s v="5"/>
    <s v="Region V - Midwest"/>
    <x v="33"/>
    <s v="OH"/>
    <x v="242"/>
    <s v="3"/>
    <x v="2"/>
    <n v="71278.043699999995"/>
    <n v="124736.57640000001"/>
    <n v="98450.835600000006"/>
    <n v="172288.96220000001"/>
    <n v="124858.81269999999"/>
    <n v="218502.92240000001"/>
    <n v="163033.57320000001"/>
    <n v="285308.75309999997"/>
    <n v="203151.06340000001"/>
    <n v="355514.36109999998"/>
    <n v="228650.18770000001"/>
    <n v="400137.8285"/>
    <n v="253768.99669999999"/>
    <n v="444095.74430000002"/>
  </r>
  <r>
    <s v="5"/>
    <s v="Region V - Midwest"/>
    <x v="33"/>
    <s v="OH"/>
    <x v="242"/>
    <s v="4"/>
    <x v="3"/>
    <n v="80509.857399999994"/>
    <n v="128815.77370000001"/>
    <n v="112713.8003"/>
    <n v="180342.08319999999"/>
    <n v="144917.7433"/>
    <n v="231868.3927"/>
    <n v="193223.65770000001"/>
    <n v="309157.85690000001"/>
    <n v="241529.57209999999"/>
    <n v="386447.3211"/>
    <n v="273733.51510000002"/>
    <n v="437973.63069999998"/>
    <n v="305937.45799999998"/>
    <n v="489499.94010000001"/>
  </r>
  <r>
    <s v="5"/>
    <s v="Region V - Midwest"/>
    <x v="33"/>
    <s v="OH"/>
    <x v="243"/>
    <s v="1"/>
    <x v="0"/>
    <n v="87889.214600000007"/>
    <n v="153806.1257"/>
    <n v="115082.88559999999"/>
    <n v="201395.04990000001"/>
    <n v="139694.86670000001"/>
    <n v="244466.01670000001"/>
    <n v="170848.24040000001"/>
    <n v="298984.42060000001"/>
    <n v="201047.60810000001"/>
    <n v="351833.31410000002"/>
    <n v="219555.46720000001"/>
    <n v="384222.06760000001"/>
    <n v="236040.76560000001"/>
    <n v="413071.33980000002"/>
  </r>
  <r>
    <s v="5"/>
    <s v="Region V - Midwest"/>
    <x v="33"/>
    <s v="OH"/>
    <x v="243"/>
    <s v="2"/>
    <x v="1"/>
    <n v="80499.260899999994"/>
    <n v="140873.7065"/>
    <n v="105482.8955"/>
    <n v="184595.06719999999"/>
    <n v="128297.19500000001"/>
    <n v="224520.0912"/>
    <n v="157560.2231"/>
    <n v="275730.39039999997"/>
    <n v="186976.19399999999"/>
    <n v="327208.3395"/>
    <n v="205867.96520000001"/>
    <n v="360268.93900000001"/>
    <n v="223564.84539999999"/>
    <n v="391238.47940000001"/>
  </r>
  <r>
    <s v="5"/>
    <s v="Region V - Midwest"/>
    <x v="33"/>
    <s v="OH"/>
    <x v="243"/>
    <s v="3"/>
    <x v="2"/>
    <n v="69601.691300000006"/>
    <n v="121802.9598"/>
    <n v="96141.468299999993"/>
    <n v="168247.56950000001"/>
    <n v="121937.87420000001"/>
    <n v="213391.27970000001"/>
    <n v="159235.57310000001"/>
    <n v="278662.25280000002"/>
    <n v="198421.53260000001"/>
    <n v="347237.68199999997"/>
    <n v="223334.5673"/>
    <n v="390835.49280000001"/>
    <n v="247877.95"/>
    <n v="433786.41249999998"/>
  </r>
  <r>
    <s v="5"/>
    <s v="Region V - Midwest"/>
    <x v="33"/>
    <s v="OH"/>
    <x v="243"/>
    <s v="4"/>
    <x v="3"/>
    <n v="78533.516399999993"/>
    <n v="125653.6281"/>
    <n v="109946.92290000001"/>
    <n v="175915.07930000001"/>
    <n v="141360.32939999999"/>
    <n v="226176.53049999999"/>
    <n v="188480.43919999999"/>
    <n v="301568.70730000001"/>
    <n v="235600.5491"/>
    <n v="376960.88410000002"/>
    <n v="267013.95559999999"/>
    <n v="427222.33539999998"/>
    <n v="298427.36219999997"/>
    <n v="477483.78649999999"/>
  </r>
  <r>
    <s v="5"/>
    <s v="Region V - Midwest"/>
    <x v="34"/>
    <s v="WI"/>
    <x v="244"/>
    <s v="1"/>
    <x v="0"/>
    <n v="92753.893800000005"/>
    <n v="162319.31409999999"/>
    <n v="121462.2856"/>
    <n v="212558.99979999999"/>
    <n v="147447.36060000001"/>
    <n v="258032.8812"/>
    <n v="180345.53159999999"/>
    <n v="315604.68030000001"/>
    <n v="212229.15049999999"/>
    <n v="371401.0134"/>
    <n v="231768.0385"/>
    <n v="405594.0673"/>
    <n v="249172.3131"/>
    <n v="436051.5478"/>
  </r>
  <r>
    <s v="5"/>
    <s v="Region V - Midwest"/>
    <x v="34"/>
    <s v="WI"/>
    <x v="244"/>
    <s v="2"/>
    <x v="1"/>
    <n v="84937.596000000005"/>
    <n v="148640.79310000001"/>
    <n v="111308.44929999999"/>
    <n v="194789.78630000001"/>
    <n v="135392.13029999999"/>
    <n v="236936.228"/>
    <n v="166290.89720000001"/>
    <n v="291009.07"/>
    <n v="197345.92319999999"/>
    <n v="345355.36550000001"/>
    <n v="217290.87210000001"/>
    <n v="380259.02600000001"/>
    <n v="235976.6274"/>
    <n v="412959.098"/>
  </r>
  <r>
    <s v="5"/>
    <s v="Region V - Midwest"/>
    <x v="34"/>
    <s v="WI"/>
    <x v="244"/>
    <s v="3"/>
    <x v="2"/>
    <n v="73420.132899999997"/>
    <n v="128485.2326"/>
    <n v="101412.23450000001"/>
    <n v="177471.41039999999"/>
    <n v="128618.0782"/>
    <n v="225081.63680000001"/>
    <n v="167949.34280000001"/>
    <n v="293911.34980000003"/>
    <n v="209277.80609999999"/>
    <n v="366236.16070000001"/>
    <n v="235549.3149"/>
    <n v="412211.30119999999"/>
    <n v="261429.8455"/>
    <n v="457502.22960000002"/>
  </r>
  <r>
    <s v="5"/>
    <s v="Region V - Midwest"/>
    <x v="34"/>
    <s v="WI"/>
    <x v="244"/>
    <s v="4"/>
    <x v="3"/>
    <n v="82892.430600000007"/>
    <n v="132627.8909"/>
    <n v="116049.4028"/>
    <n v="185679.04730000001"/>
    <n v="149206.3751"/>
    <n v="238730.20370000001"/>
    <n v="198941.8334"/>
    <n v="318306.93819999998"/>
    <n v="248677.2917"/>
    <n v="397883.6727"/>
    <n v="281834.26390000002"/>
    <n v="450934.82900000003"/>
    <n v="314991.23619999998"/>
    <n v="503985.9853"/>
  </r>
  <r>
    <s v="5"/>
    <s v="Region V - Midwest"/>
    <x v="34"/>
    <s v="WI"/>
    <x v="245"/>
    <s v="1"/>
    <x v="0"/>
    <n v="92105.801600000006"/>
    <n v="161185.15270000001"/>
    <n v="120486.9454"/>
    <n v="210852.1545"/>
    <n v="146146.95180000001"/>
    <n v="255757.16560000001"/>
    <n v="178543.9197"/>
    <n v="312451.85940000002"/>
    <n v="210036.12359999999"/>
    <n v="367563.21639999998"/>
    <n v="229350.71720000001"/>
    <n v="401363.75510000001"/>
    <n v="246546.98730000001"/>
    <n v="431457.22769999999"/>
  </r>
  <r>
    <s v="5"/>
    <s v="Region V - Midwest"/>
    <x v="34"/>
    <s v="WI"/>
    <x v="245"/>
    <s v="2"/>
    <x v="1"/>
    <n v="84573.733399999997"/>
    <n v="148004.03339999999"/>
    <n v="110702.34020000001"/>
    <n v="193729.09539999999"/>
    <n v="134530.0943"/>
    <n v="235427.66500000001"/>
    <n v="165000.3639"/>
    <n v="288750.63679999998"/>
    <n v="195694.10569999999"/>
    <n v="342464.685"/>
    <n v="215399.99419999999"/>
    <n v="376949.98989999999"/>
    <n v="233831.14569999999"/>
    <n v="409204.5049"/>
  </r>
  <r>
    <s v="5"/>
    <s v="Region V - Midwest"/>
    <x v="34"/>
    <s v="WI"/>
    <x v="245"/>
    <s v="3"/>
    <x v="2"/>
    <n v="73358.437000000005"/>
    <n v="128377.2647"/>
    <n v="101375.8949"/>
    <n v="177407.8161"/>
    <n v="128635.68610000001"/>
    <n v="225112.45069999999"/>
    <n v="168101.59950000001"/>
    <n v="294177.7991"/>
    <n v="209492.08619999999"/>
    <n v="366611.1508"/>
    <n v="235851.51850000001"/>
    <n v="412740.15730000002"/>
    <n v="261834.1899"/>
    <n v="458209.83230000001"/>
  </r>
  <r>
    <s v="5"/>
    <s v="Region V - Midwest"/>
    <x v="34"/>
    <s v="WI"/>
    <x v="245"/>
    <s v="4"/>
    <x v="3"/>
    <n v="82153.071200000006"/>
    <n v="131444.91579999999"/>
    <n v="115014.2996"/>
    <n v="184022.88209999999"/>
    <n v="147875.52799999999"/>
    <n v="236600.84849999999"/>
    <n v="197167.3708"/>
    <n v="315467.79790000001"/>
    <n v="246459.21350000001"/>
    <n v="394334.74739999999"/>
    <n v="279320.44189999998"/>
    <n v="446912.71380000003"/>
    <n v="312181.6703"/>
    <n v="499490.6801"/>
  </r>
  <r>
    <s v="5"/>
    <s v="Region V - Midwest"/>
    <x v="34"/>
    <s v="WI"/>
    <x v="246"/>
    <s v="1"/>
    <x v="0"/>
    <n v="92754.892900000006"/>
    <n v="162321.0626"/>
    <n v="121228.376"/>
    <n v="212149.65789999999"/>
    <n v="146947.22150000001"/>
    <n v="257157.63769999999"/>
    <n v="179341.83730000001"/>
    <n v="313848.21529999998"/>
    <n v="210912.6171"/>
    <n v="369097.07980000001"/>
    <n v="230288.71090000001"/>
    <n v="403005.2439"/>
    <n v="247532.72150000001"/>
    <n v="433182.26260000002"/>
  </r>
  <r>
    <s v="5"/>
    <s v="Region V - Midwest"/>
    <x v="34"/>
    <s v="WI"/>
    <x v="246"/>
    <s v="2"/>
    <x v="1"/>
    <n v="85364.939100000003"/>
    <n v="149388.64350000001"/>
    <n v="111628.3858"/>
    <n v="195349.6752"/>
    <n v="135549.54990000001"/>
    <n v="237211.71230000001"/>
    <n v="166053.82010000001"/>
    <n v="290594.185"/>
    <n v="196841.20300000001"/>
    <n v="344472.10509999999"/>
    <n v="216601.20879999999"/>
    <n v="379052.11540000001"/>
    <n v="235056.80119999999"/>
    <n v="411349.40210000001"/>
  </r>
  <r>
    <s v="5"/>
    <s v="Region V - Midwest"/>
    <x v="34"/>
    <s v="WI"/>
    <x v="246"/>
    <s v="3"/>
    <x v="2"/>
    <n v="74259.064599999998"/>
    <n v="129953.363"/>
    <n v="102661.79090000001"/>
    <n v="179658.13399999999"/>
    <n v="130321.14599999999"/>
    <n v="228062.00539999999"/>
    <n v="170413.26879999999"/>
    <n v="298223.2205"/>
    <n v="212393.65229999999"/>
    <n v="371688.89159999997"/>
    <n v="239169.63639999999"/>
    <n v="418546.86359999998"/>
    <n v="265575.96830000001"/>
    <n v="464757.94459999999"/>
  </r>
  <r>
    <s v="5"/>
    <s v="Region V - Midwest"/>
    <x v="34"/>
    <s v="WI"/>
    <x v="246"/>
    <s v="4"/>
    <x v="3"/>
    <n v="82595.862500000003"/>
    <n v="132153.38200000001"/>
    <n v="115634.2075"/>
    <n v="185014.73480000001"/>
    <n v="148672.55249999999"/>
    <n v="237876.0876"/>
    <n v="198230.07010000001"/>
    <n v="317168.11670000001"/>
    <n v="247787.58749999999"/>
    <n v="396460.1459"/>
    <n v="280825.9326"/>
    <n v="449321.4988"/>
    <n v="313864.27750000003"/>
    <n v="502182.85149999999"/>
  </r>
  <r>
    <s v="5"/>
    <s v="Region V - Midwest"/>
    <x v="34"/>
    <s v="WI"/>
    <x v="247"/>
    <s v="1"/>
    <x v="0"/>
    <n v="96970.477799999993"/>
    <n v="169698.33609999999"/>
    <n v="126866.3417"/>
    <n v="222016.09789999999"/>
    <n v="153899.44149999999"/>
    <n v="269324.02250000002"/>
    <n v="188041.2059"/>
    <n v="329072.1103"/>
    <n v="221217.66020000001"/>
    <n v="387130.90539999999"/>
    <n v="241563.28210000001"/>
    <n v="422735.74359999999"/>
    <n v="259678.52789999999"/>
    <n v="454437.42379999999"/>
  </r>
  <r>
    <s v="5"/>
    <s v="Region V - Midwest"/>
    <x v="34"/>
    <s v="WI"/>
    <x v="247"/>
    <s v="2"/>
    <x v="1"/>
    <n v="89012.065600000002"/>
    <n v="155771.11489999999"/>
    <n v="116527.8903"/>
    <n v="203923.80809999999"/>
    <n v="141625.02530000001"/>
    <n v="247843.79430000001"/>
    <n v="173731.03289999999"/>
    <n v="304029.3076"/>
    <n v="206063.829"/>
    <n v="360611.70069999999"/>
    <n v="226822.8947"/>
    <n v="396940.06569999998"/>
    <n v="246242.9209"/>
    <n v="430925.1115"/>
  </r>
  <r>
    <s v="5"/>
    <s v="Region V - Midwest"/>
    <x v="34"/>
    <s v="WI"/>
    <x v="247"/>
    <s v="3"/>
    <x v="2"/>
    <n v="77176.875799999994"/>
    <n v="135059.53260000001"/>
    <n v="106646.65730000001"/>
    <n v="186631.6502"/>
    <n v="135315.88510000001"/>
    <n v="236802.7991"/>
    <n v="176815.36249999999"/>
    <n v="309426.88449999999"/>
    <n v="220348.35140000001"/>
    <n v="385609.61499999999"/>
    <n v="248066.25659999999"/>
    <n v="434115.94900000002"/>
    <n v="275386.0748"/>
    <n v="481925.6311"/>
  </r>
  <r>
    <s v="5"/>
    <s v="Region V - Midwest"/>
    <x v="34"/>
    <s v="WI"/>
    <x v="247"/>
    <s v="4"/>
    <x v="3"/>
    <n v="86511.982999999993"/>
    <n v="138419.17480000001"/>
    <n v="121116.77619999999"/>
    <n v="193786.84469999999"/>
    <n v="155721.56940000001"/>
    <n v="249154.51459999999"/>
    <n v="207628.7591"/>
    <n v="332206.01949999999"/>
    <n v="259535.94880000001"/>
    <n v="415257.52439999999"/>
    <n v="294140.74200000003"/>
    <n v="470625.19429999997"/>
    <n v="328745.53519999998"/>
    <n v="525992.86419999995"/>
  </r>
  <r>
    <s v="5"/>
    <s v="Region V - Midwest"/>
    <x v="34"/>
    <s v="WI"/>
    <x v="248"/>
    <s v="1"/>
    <x v="0"/>
    <n v="90646.098899999997"/>
    <n v="158630.67310000001"/>
    <n v="118643.29949999999"/>
    <n v="207625.77410000001"/>
    <n v="143971.24660000001"/>
    <n v="251949.68160000001"/>
    <n v="175995.84210000001"/>
    <n v="307992.72369999997"/>
    <n v="207076.62280000001"/>
    <n v="362384.08980000002"/>
    <n v="226130.74600000001"/>
    <n v="395728.80550000002"/>
    <n v="243099.4025"/>
    <n v="425423.95449999999"/>
  </r>
  <r>
    <s v="5"/>
    <s v="Region V - Midwest"/>
    <x v="34"/>
    <s v="WI"/>
    <x v="248"/>
    <s v="2"/>
    <x v="1"/>
    <n v="83114.030799999993"/>
    <n v="145449.5539"/>
    <n v="108858.6943"/>
    <n v="190502.715"/>
    <n v="132354.38920000001"/>
    <n v="231620.18100000001"/>
    <n v="162452.28630000001"/>
    <n v="284291.50109999999"/>
    <n v="192734.6047"/>
    <n v="337285.55839999998"/>
    <n v="212180.02299999999"/>
    <n v="371315.04029999999"/>
    <n v="230383.56099999999"/>
    <n v="403171.2317"/>
  </r>
  <r>
    <s v="5"/>
    <s v="Region V - Midwest"/>
    <x v="34"/>
    <s v="WI"/>
    <x v="248"/>
    <s v="3"/>
    <x v="2"/>
    <n v="71961.225900000005"/>
    <n v="125932.1452"/>
    <n v="99419.799299999999"/>
    <n v="173984.6488"/>
    <n v="126120.7061"/>
    <n v="220711.23560000001"/>
    <n v="164748.29269999999"/>
    <n v="288309.5123"/>
    <n v="205300.45269999999"/>
    <n v="359275.79229999997"/>
    <n v="231101.0006"/>
    <n v="404426.75099999999"/>
    <n v="256524.78760000001"/>
    <n v="448918.37829999998"/>
  </r>
  <r>
    <s v="5"/>
    <s v="Region V - Midwest"/>
    <x v="34"/>
    <s v="WI"/>
    <x v="248"/>
    <s v="4"/>
    <x v="3"/>
    <n v="80934.368100000007"/>
    <n v="129494.9909"/>
    <n v="113308.1153"/>
    <n v="181292.9872"/>
    <n v="145681.86240000001"/>
    <n v="233090.9834"/>
    <n v="194242.48319999999"/>
    <n v="310787.9779"/>
    <n v="242803.1041"/>
    <n v="388484.97230000002"/>
    <n v="275176.85129999998"/>
    <n v="440282.96870000003"/>
    <n v="307550.59850000002"/>
    <n v="492080.96500000003"/>
  </r>
  <r>
    <s v="5"/>
    <s v="Region V - Midwest"/>
    <x v="34"/>
    <s v="WI"/>
    <x v="249"/>
    <s v="1"/>
    <x v="0"/>
    <n v="93240.461299999995"/>
    <n v="163170.80729999999"/>
    <n v="122076.8342"/>
    <n v="213634.45989999999"/>
    <n v="148172.59570000001"/>
    <n v="259302.04250000001"/>
    <n v="181194.89079999999"/>
    <n v="317091.0589"/>
    <n v="213215.65090000001"/>
    <n v="373127.38890000002"/>
    <n v="232841.3622"/>
    <n v="407472.38380000001"/>
    <n v="250321.508"/>
    <n v="438062.63890000002"/>
  </r>
  <r>
    <s v="5"/>
    <s v="Region V - Midwest"/>
    <x v="34"/>
    <s v="WI"/>
    <x v="249"/>
    <s v="2"/>
    <x v="1"/>
    <n v="85424.163499999995"/>
    <n v="149492.28630000001"/>
    <n v="111922.99800000001"/>
    <n v="195865.2464"/>
    <n v="136117.36540000001"/>
    <n v="238205.38939999999"/>
    <n v="167140.25640000001"/>
    <n v="292495.4486"/>
    <n v="198332.4235"/>
    <n v="347081.74109999998"/>
    <n v="218364.19579999999"/>
    <n v="382137.34250000003"/>
    <n v="237125.8224"/>
    <n v="414970.18900000001"/>
  </r>
  <r>
    <s v="5"/>
    <s v="Region V - Midwest"/>
    <x v="34"/>
    <s v="WI"/>
    <x v="249"/>
    <s v="3"/>
    <x v="2"/>
    <n v="73885.869900000005"/>
    <n v="129300.2724"/>
    <n v="102064.26639999999"/>
    <n v="178612.4662"/>
    <n v="129456.40489999999"/>
    <n v="226548.70850000001"/>
    <n v="169067.11170000001"/>
    <n v="295867.44540000003"/>
    <n v="210675.01730000001"/>
    <n v="368681.28029999998"/>
    <n v="237132.82089999999"/>
    <n v="414982.43660000002"/>
    <n v="263199.64630000002"/>
    <n v="460599.38099999999"/>
  </r>
  <r>
    <s v="5"/>
    <s v="Region V - Midwest"/>
    <x v="34"/>
    <s v="WI"/>
    <x v="249"/>
    <s v="4"/>
    <x v="3"/>
    <n v="83298.664999999994"/>
    <n v="133277.8659"/>
    <n v="116618.1309"/>
    <n v="186589.0122"/>
    <n v="149937.5969"/>
    <n v="239900.1586"/>
    <n v="199916.79579999999"/>
    <n v="319866.87819999998"/>
    <n v="249895.99479999999"/>
    <n v="399833.59769999998"/>
    <n v="283215.4608"/>
    <n v="453144.74400000001"/>
    <n v="316534.92680000002"/>
    <n v="506455.89039999997"/>
  </r>
  <r>
    <s v="5"/>
    <s v="Region V - Midwest"/>
    <x v="34"/>
    <s v="WI"/>
    <x v="250"/>
    <s v="1"/>
    <x v="0"/>
    <n v="96565.172099999996"/>
    <n v="168989.05119999999"/>
    <n v="126315.23390000001"/>
    <n v="221051.6594"/>
    <n v="153211.72380000001"/>
    <n v="268120.51659999997"/>
    <n v="187166.12590000001"/>
    <n v="327540.72039999999"/>
    <n v="220176.15650000001"/>
    <n v="385308.27370000002"/>
    <n v="240422.29329999999"/>
    <n v="420739.01329999999"/>
    <n v="258447.60260000001"/>
    <n v="452283.30459999997"/>
  </r>
  <r>
    <s v="5"/>
    <s v="Region V - Midwest"/>
    <x v="34"/>
    <s v="WI"/>
    <x v="250"/>
    <s v="2"/>
    <x v="1"/>
    <n v="88677.817200000005"/>
    <n v="155186.1801"/>
    <n v="116069.0901"/>
    <n v="203120.90770000001"/>
    <n v="141046.90049999999"/>
    <n v="246832.07579999999"/>
    <n v="172983.72219999999"/>
    <n v="302721.51380000002"/>
    <n v="205157.62719999999"/>
    <n v="359025.84749999997"/>
    <n v="225813.51629999999"/>
    <n v="395173.65360000002"/>
    <n v="245131.95629999999"/>
    <n v="428980.92349999998"/>
  </r>
  <r>
    <s v="5"/>
    <s v="Region V - Midwest"/>
    <x v="34"/>
    <s v="WI"/>
    <x v="250"/>
    <s v="3"/>
    <x v="2"/>
    <n v="76928.584000000003"/>
    <n v="134625.022"/>
    <n v="106311.55740000001"/>
    <n v="186045.2255"/>
    <n v="134901.1251"/>
    <n v="236076.96890000001"/>
    <n v="176294.54380000001"/>
    <n v="308515.45179999998"/>
    <n v="219703.31779999999"/>
    <n v="384480.80609999999"/>
    <n v="247350.05669999999"/>
    <n v="432862.59909999999"/>
    <n v="274602.26289999997"/>
    <n v="480553.96010000003"/>
  </r>
  <r>
    <s v="5"/>
    <s v="Region V - Midwest"/>
    <x v="34"/>
    <s v="WI"/>
    <x v="250"/>
    <s v="4"/>
    <x v="3"/>
    <n v="86124.027100000007"/>
    <n v="137798.4454"/>
    <n v="120573.6379"/>
    <n v="192917.8235"/>
    <n v="155023.2487"/>
    <n v="248037.20170000001"/>
    <n v="206697.66500000001"/>
    <n v="330716.26880000002"/>
    <n v="258372.08119999999"/>
    <n v="413395.33610000001"/>
    <n v="292821.69199999998"/>
    <n v="468514.71429999999"/>
    <n v="327271.3028"/>
    <n v="523634.09230000002"/>
  </r>
  <r>
    <s v="5"/>
    <s v="Region V - Midwest"/>
    <x v="34"/>
    <s v="WI"/>
    <x v="251"/>
    <s v="1"/>
    <x v="0"/>
    <n v="88294.520300000004"/>
    <n v="154515.4105"/>
    <n v="115633.99340000001"/>
    <n v="202359.48850000001"/>
    <n v="140382.58429999999"/>
    <n v="245669.5226"/>
    <n v="171723.32029999999"/>
    <n v="300515.81050000002"/>
    <n v="202089.11189999999"/>
    <n v="353655.94579999999"/>
    <n v="220696.45600000001"/>
    <n v="386218.79790000001"/>
    <n v="237271.69089999999"/>
    <n v="415225.45899999997"/>
  </r>
  <r>
    <s v="5"/>
    <s v="Region V - Midwest"/>
    <x v="34"/>
    <s v="WI"/>
    <x v="251"/>
    <s v="2"/>
    <x v="1"/>
    <n v="80833.509300000005"/>
    <n v="141458.64120000001"/>
    <n v="105941.6957"/>
    <n v="185397.9676"/>
    <n v="128875.3198"/>
    <n v="225531.80960000001"/>
    <n v="158307.5338"/>
    <n v="277038.18410000001"/>
    <n v="187882.3959"/>
    <n v="328794.19260000001"/>
    <n v="206877.34340000001"/>
    <n v="362035.35100000002"/>
    <n v="224675.80989999999"/>
    <n v="393182.66739999998"/>
  </r>
  <r>
    <s v="5"/>
    <s v="Region V - Midwest"/>
    <x v="34"/>
    <s v="WI"/>
    <x v="251"/>
    <s v="3"/>
    <x v="2"/>
    <n v="69849.983099999998"/>
    <n v="122237.47040000001"/>
    <n v="96476.568199999994"/>
    <n v="168833.99419999999"/>
    <n v="122352.63430000001"/>
    <n v="214117.10990000001"/>
    <n v="159756.39180000001"/>
    <n v="279573.68560000003"/>
    <n v="199066.56630000001"/>
    <n v="348366.49089999998"/>
    <n v="224050.76730000001"/>
    <n v="392088.84279999998"/>
    <n v="248661.76190000001"/>
    <n v="435158.0833"/>
  </r>
  <r>
    <s v="5"/>
    <s v="Region V - Midwest"/>
    <x v="34"/>
    <s v="WI"/>
    <x v="251"/>
    <s v="4"/>
    <x v="3"/>
    <n v="78921.472299999994"/>
    <n v="126274.3575"/>
    <n v="110490.06110000001"/>
    <n v="176784.1004"/>
    <n v="142058.65"/>
    <n v="227293.84340000001"/>
    <n v="189411.53339999999"/>
    <n v="303058.45789999998"/>
    <n v="236764.4167"/>
    <n v="378823.0723"/>
    <n v="268333.00559999997"/>
    <n v="429332.81540000002"/>
    <n v="299901.59450000001"/>
    <n v="479842.55839999998"/>
  </r>
  <r>
    <s v="5"/>
    <s v="Region V - Midwest"/>
    <x v="34"/>
    <s v="WI"/>
    <x v="252"/>
    <s v="1"/>
    <x v="0"/>
    <n v="94781.425799999997"/>
    <n v="165867.4952"/>
    <n v="123983.92110000001"/>
    <n v="216971.86199999999"/>
    <n v="150385.81830000001"/>
    <n v="263175.18190000003"/>
    <n v="183717.2476"/>
    <n v="321505.18329999998"/>
    <n v="216120.1483"/>
    <n v="378210.25949999999"/>
    <n v="235993.66829999999"/>
    <n v="412988.91950000002"/>
    <n v="253687.36240000001"/>
    <n v="443952.88410000002"/>
  </r>
  <r>
    <s v="5"/>
    <s v="Region V - Midwest"/>
    <x v="34"/>
    <s v="WI"/>
    <x v="252"/>
    <s v="2"/>
    <x v="1"/>
    <n v="87036.185200000007"/>
    <n v="152313.32430000001"/>
    <n v="113922.39230000001"/>
    <n v="199364.18659999999"/>
    <n v="138440.1808"/>
    <n v="242270.31640000001"/>
    <n v="169790.38250000001"/>
    <n v="297133.1692"/>
    <n v="201372.22289999999"/>
    <n v="352401.39"/>
    <n v="221648.11240000001"/>
    <n v="387884.19650000002"/>
    <n v="240611.63740000001"/>
    <n v="421070.3653"/>
  </r>
  <r>
    <s v="5"/>
    <s v="Region V - Midwest"/>
    <x v="34"/>
    <s v="WI"/>
    <x v="252"/>
    <s v="3"/>
    <x v="2"/>
    <n v="75500.526400000002"/>
    <n v="132125.92120000001"/>
    <n v="104337.29399999999"/>
    <n v="182590.26449999999"/>
    <n v="132394.95139999999"/>
    <n v="231691.16510000001"/>
    <n v="173017.36859999999"/>
    <n v="302780.39500000002"/>
    <n v="215618.82819999999"/>
    <n v="377332.94939999998"/>
    <n v="242750.64480000001"/>
    <n v="424813.62839999999"/>
    <n v="269495.03749999998"/>
    <n v="471616.31550000003"/>
  </r>
  <r>
    <s v="5"/>
    <s v="Region V - Midwest"/>
    <x v="34"/>
    <s v="WI"/>
    <x v="252"/>
    <s v="4"/>
    <x v="3"/>
    <n v="84535.646599999993"/>
    <n v="135257.03649999999"/>
    <n v="118349.90519999999"/>
    <n v="189359.8511"/>
    <n v="152164.16380000001"/>
    <n v="243462.66570000001"/>
    <n v="202885.55179999999"/>
    <n v="324616.88750000001"/>
    <n v="253606.93960000001"/>
    <n v="405771.10950000002"/>
    <n v="287421.19829999999"/>
    <n v="459873.9241"/>
    <n v="321235.45689999999"/>
    <n v="513976.73869999999"/>
  </r>
  <r>
    <s v="5"/>
    <s v="Region V - Midwest"/>
    <x v="34"/>
    <s v="WI"/>
    <x v="253"/>
    <s v="1"/>
    <x v="0"/>
    <n v="88862.349700000006"/>
    <n v="155509.11199999999"/>
    <n v="116311.98299999999"/>
    <n v="203545.97029999999"/>
    <n v="141145.33670000001"/>
    <n v="247004.33929999999"/>
    <n v="172546.95869999999"/>
    <n v="301957.1777"/>
    <n v="203020.60870000001"/>
    <n v="355286.06520000001"/>
    <n v="221702.11470000001"/>
    <n v="387978.70069999999"/>
    <n v="238339.15539999999"/>
    <n v="417093.522"/>
  </r>
  <r>
    <s v="5"/>
    <s v="Region V - Midwest"/>
    <x v="34"/>
    <s v="WI"/>
    <x v="253"/>
    <s v="2"/>
    <x v="1"/>
    <n v="81472.395900000003"/>
    <n v="142576.69289999999"/>
    <n v="106711.99280000001"/>
    <n v="186745.98749999999"/>
    <n v="129747.66499999999"/>
    <n v="227058.41390000001"/>
    <n v="159258.94149999999"/>
    <n v="278703.14750000002"/>
    <n v="188949.19459999999"/>
    <n v="330661.09049999999"/>
    <n v="208014.61259999999"/>
    <n v="364025.57209999999"/>
    <n v="225863.2352"/>
    <n v="395260.66159999999"/>
  </r>
  <r>
    <s v="5"/>
    <s v="Region V - Midwest"/>
    <x v="34"/>
    <s v="WI"/>
    <x v="253"/>
    <s v="3"/>
    <x v="2"/>
    <n v="70533.165500000003"/>
    <n v="123433.0395"/>
    <n v="97445.532000000007"/>
    <n v="170529.68109999999"/>
    <n v="123614.5275"/>
    <n v="216325.42310000001"/>
    <n v="161471.1109"/>
    <n v="282574.44400000002"/>
    <n v="201215.95490000001"/>
    <n v="352127.92099999997"/>
    <n v="226501.57930000001"/>
    <n v="396377.76360000001"/>
    <n v="251417.55160000001"/>
    <n v="439980.71519999998"/>
  </r>
  <r>
    <s v="5"/>
    <s v="Region V - Midwest"/>
    <x v="34"/>
    <s v="WI"/>
    <x v="253"/>
    <s v="4"/>
    <x v="3"/>
    <n v="79345.985100000005"/>
    <n v="126953.5781"/>
    <n v="111084.37910000001"/>
    <n v="177735.00930000001"/>
    <n v="142822.7732"/>
    <n v="228516.4405"/>
    <n v="190430.36429999999"/>
    <n v="304688.58730000001"/>
    <n v="238037.9553"/>
    <n v="380860.7341"/>
    <n v="269776.3493"/>
    <n v="431642.1654"/>
    <n v="301514.74339999998"/>
    <n v="482423.59659999999"/>
  </r>
  <r>
    <s v="5"/>
    <s v="Region V - Midwest"/>
    <x v="34"/>
    <s v="WI"/>
    <x v="254"/>
    <s v="1"/>
    <x v="0"/>
    <n v="89835.487699999998"/>
    <n v="157212.1035"/>
    <n v="117541.084"/>
    <n v="205696.897"/>
    <n v="142595.8112"/>
    <n v="249542.66959999999"/>
    <n v="174245.68220000001"/>
    <n v="304929.94380000001"/>
    <n v="204993.6152"/>
    <n v="358738.82659999997"/>
    <n v="223848.76850000001"/>
    <n v="391735.34480000002"/>
    <n v="240637.5521"/>
    <n v="421115.71610000002"/>
  </r>
  <r>
    <s v="5"/>
    <s v="Region V - Midwest"/>
    <x v="34"/>
    <s v="WI"/>
    <x v="254"/>
    <s v="2"/>
    <x v="1"/>
    <n v="82445.533899999995"/>
    <n v="144279.68429999999"/>
    <n v="107941.09390000001"/>
    <n v="188896.9143"/>
    <n v="131198.13949999999"/>
    <n v="229596.74419999999"/>
    <n v="160957.6649"/>
    <n v="281675.91360000003"/>
    <n v="190922.20110000001"/>
    <n v="334113.85190000001"/>
    <n v="210161.26639999999"/>
    <n v="367782.21629999997"/>
    <n v="228161.63190000001"/>
    <n v="399282.85570000001"/>
  </r>
  <r>
    <s v="5"/>
    <s v="Region V - Midwest"/>
    <x v="34"/>
    <s v="WI"/>
    <x v="254"/>
    <s v="3"/>
    <x v="2"/>
    <n v="71464.642300000007"/>
    <n v="125063.124"/>
    <n v="98749.599700000006"/>
    <n v="172811.79939999999"/>
    <n v="125291.1859"/>
    <n v="219259.57519999999"/>
    <n v="163706.65530000001"/>
    <n v="286486.64689999999"/>
    <n v="204010.3855"/>
    <n v="357018.17450000002"/>
    <n v="229668.60070000001"/>
    <n v="401920.05109999998"/>
    <n v="254957.1637"/>
    <n v="446175.03639999998"/>
  </r>
  <r>
    <s v="5"/>
    <s v="Region V - Midwest"/>
    <x v="34"/>
    <s v="WI"/>
    <x v="254"/>
    <s v="4"/>
    <x v="3"/>
    <n v="80158.456300000005"/>
    <n v="128253.53200000001"/>
    <n v="112221.83869999999"/>
    <n v="179554.94469999999"/>
    <n v="144285.2213"/>
    <n v="230856.35750000001"/>
    <n v="192380.29500000001"/>
    <n v="307808.4767"/>
    <n v="240475.3688"/>
    <n v="384760.59580000001"/>
    <n v="272538.7513"/>
    <n v="436062.0086"/>
    <n v="304602.13380000001"/>
    <n v="487363.42139999999"/>
  </r>
  <r>
    <s v="6"/>
    <s v="Region VI - Midsouth"/>
    <x v="35"/>
    <s v="AR"/>
    <x v="175"/>
    <s v="1"/>
    <x v="0"/>
    <n v="74591.364100000006"/>
    <n v="130534.88740000001"/>
    <n v="97895.369500000001"/>
    <n v="171316.89670000001"/>
    <n v="119038.2065"/>
    <n v="208316.86139999999"/>
    <n v="145959.59570000001"/>
    <n v="255429.29240000001"/>
    <n v="171889.04070000001"/>
    <n v="300805.82130000001"/>
    <n v="187752.40270000001"/>
    <n v="328566.7047"/>
    <n v="201896.78219999999"/>
    <n v="353319.3689"/>
  </r>
  <r>
    <s v="6"/>
    <s v="Region VI - Midsouth"/>
    <x v="35"/>
    <s v="AR"/>
    <x v="175"/>
    <s v="2"/>
    <x v="1"/>
    <n v="67911.982600000003"/>
    <n v="118845.9696"/>
    <n v="89218.455100000006"/>
    <n v="156132.29629999999"/>
    <n v="108736.4644"/>
    <n v="190288.81280000001"/>
    <n v="133949.27189999999"/>
    <n v="234411.22589999999"/>
    <n v="159170.64679999999"/>
    <n v="278548.63189999998"/>
    <n v="175381.0062"/>
    <n v="306916.76089999999"/>
    <n v="190620.4693"/>
    <n v="333585.82120000001"/>
  </r>
  <r>
    <s v="6"/>
    <s v="Region VI - Midsouth"/>
    <x v="35"/>
    <s v="AR"/>
    <x v="175"/>
    <s v="3"/>
    <x v="2"/>
    <n v="58269.759899999997"/>
    <n v="101972.0799"/>
    <n v="80401.850900000005"/>
    <n v="140703.23910000001"/>
    <n v="101862.04859999999"/>
    <n v="178258.58499999999"/>
    <n v="132789.75349999999"/>
    <n v="232382.0687"/>
    <n v="165424.1556"/>
    <n v="289492.27230000001"/>
    <n v="186085.92180000001"/>
    <n v="325650.36310000002"/>
    <n v="206413.57930000001"/>
    <n v="361223.76370000001"/>
  </r>
  <r>
    <s v="6"/>
    <s v="Region VI - Midsouth"/>
    <x v="35"/>
    <s v="AR"/>
    <x v="175"/>
    <s v="4"/>
    <x v="3"/>
    <n v="66935.4948"/>
    <n v="107096.7934"/>
    <n v="93709.692800000004"/>
    <n v="149935.51070000001"/>
    <n v="120483.8907"/>
    <n v="192774.22810000001"/>
    <n v="160645.1876"/>
    <n v="257032.304"/>
    <n v="200806.48449999999"/>
    <n v="321290.38"/>
    <n v="227580.68239999999"/>
    <n v="364129.09740000003"/>
    <n v="254354.88039999999"/>
    <n v="406967.81469999999"/>
  </r>
  <r>
    <s v="6"/>
    <s v="Region VI - Midsouth"/>
    <x v="35"/>
    <s v="AR"/>
    <x v="255"/>
    <s v="1"/>
    <x v="0"/>
    <n v="73781.757400000002"/>
    <n v="129118.07550000001"/>
    <n v="96559.251399999994"/>
    <n v="168978.6899"/>
    <n v="117162.6404"/>
    <n v="205034.6207"/>
    <n v="143205.75159999999"/>
    <n v="250610.06529999999"/>
    <n v="168489.51190000001"/>
    <n v="294856.64569999999"/>
    <n v="183991.11079999999"/>
    <n v="321984.44380000001"/>
    <n v="197795.35440000001"/>
    <n v="346141.8701"/>
  </r>
  <r>
    <s v="6"/>
    <s v="Region VI - Midsouth"/>
    <x v="35"/>
    <s v="AR"/>
    <x v="255"/>
    <s v="2"/>
    <x v="1"/>
    <n v="67670.833799999993"/>
    <n v="118423.95909999999"/>
    <n v="88620.797600000005"/>
    <n v="155086.39569999999"/>
    <n v="107737.6421"/>
    <n v="188540.8737"/>
    <n v="132217.58300000001"/>
    <n v="231380.77009999999"/>
    <n v="156853.53409999999"/>
    <n v="274493.68479999999"/>
    <n v="172672.59890000001"/>
    <n v="302177.04800000001"/>
    <n v="187478.7274"/>
    <n v="328087.77299999999"/>
  </r>
  <r>
    <s v="6"/>
    <s v="Region VI - Midsouth"/>
    <x v="35"/>
    <s v="AR"/>
    <x v="255"/>
    <s v="3"/>
    <x v="2"/>
    <n v="58612.112399999998"/>
    <n v="102571.1967"/>
    <n v="80981.213399999993"/>
    <n v="141717.12349999999"/>
    <n v="102735.60370000001"/>
    <n v="179787.3064"/>
    <n v="134212.052"/>
    <n v="234871.09099999999"/>
    <n v="167249.9466"/>
    <n v="292687.40669999999"/>
    <n v="188273.85690000001"/>
    <n v="329479.24969999999"/>
    <n v="208992.09340000001"/>
    <n v="365736.16340000002"/>
  </r>
  <r>
    <s v="6"/>
    <s v="Region VI - Midsouth"/>
    <x v="35"/>
    <s v="AR"/>
    <x v="255"/>
    <s v="4"/>
    <x v="3"/>
    <n v="65863.019799999995"/>
    <n v="105380.83319999999"/>
    <n v="92208.227700000003"/>
    <n v="147533.16639999999"/>
    <n v="118553.43550000001"/>
    <n v="189685.49969999999"/>
    <n v="158071.24739999999"/>
    <n v="252913.99960000001"/>
    <n v="197589.05919999999"/>
    <n v="316142.49949999998"/>
    <n v="223934.2671"/>
    <n v="358294.83279999997"/>
    <n v="250279.47510000001"/>
    <n v="400447.16600000003"/>
  </r>
  <r>
    <s v="6"/>
    <s v="Region VI - Midsouth"/>
    <x v="35"/>
    <s v="AR"/>
    <x v="256"/>
    <s v="1"/>
    <x v="0"/>
    <n v="71348.916800000006"/>
    <n v="124860.6045"/>
    <n v="93486.504400000005"/>
    <n v="163601.38269999999"/>
    <n v="113536.4608"/>
    <n v="198688.8064"/>
    <n v="138958.95069999999"/>
    <n v="243178.1636"/>
    <n v="163557.00440000001"/>
    <n v="286224.75770000002"/>
    <n v="178624.48569999999"/>
    <n v="312592.85009999998"/>
    <n v="192049.37299999999"/>
    <n v="336086.40269999998"/>
  </r>
  <r>
    <s v="6"/>
    <s v="Region VI - Midsouth"/>
    <x v="35"/>
    <s v="AR"/>
    <x v="256"/>
    <s v="2"/>
    <x v="1"/>
    <n v="65237.993199999997"/>
    <n v="114166.4881"/>
    <n v="85548.050600000002"/>
    <n v="149709.08850000001"/>
    <n v="104111.46249999999"/>
    <n v="182195.0595"/>
    <n v="127970.78200000001"/>
    <n v="223948.86840000001"/>
    <n v="151921.02669999999"/>
    <n v="265861.79670000001"/>
    <n v="167305.97390000001"/>
    <n v="292785.45419999998"/>
    <n v="181732.74600000001"/>
    <n v="318032.30560000002"/>
  </r>
  <r>
    <s v="6"/>
    <s v="Region VI - Midsouth"/>
    <x v="35"/>
    <s v="AR"/>
    <x v="256"/>
    <s v="3"/>
    <x v="2"/>
    <n v="56283.424400000004"/>
    <n v="98495.992700000003"/>
    <n v="77721.050199999998"/>
    <n v="136011.83790000001"/>
    <n v="98543.965200000006"/>
    <n v="172451.93919999999"/>
    <n v="128623.20080000001"/>
    <n v="225090.60140000001"/>
    <n v="160263.88260000001"/>
    <n v="280461.79460000002"/>
    <n v="180356.31770000001"/>
    <n v="315623.55599999998"/>
    <n v="200143.07889999999"/>
    <n v="350250.38809999998"/>
  </r>
  <r>
    <s v="6"/>
    <s v="Region VI - Midsouth"/>
    <x v="35"/>
    <s v="AR"/>
    <x v="256"/>
    <s v="4"/>
    <x v="3"/>
    <n v="63831.845500000003"/>
    <n v="102130.95419999999"/>
    <n v="89364.583700000003"/>
    <n v="142983.33600000001"/>
    <n v="114897.32180000001"/>
    <n v="183835.71770000001"/>
    <n v="153196.42910000001"/>
    <n v="245114.29019999999"/>
    <n v="191495.53640000001"/>
    <n v="306392.8627"/>
    <n v="217028.2746"/>
    <n v="347245.24449999997"/>
    <n v="242561.01269999999"/>
    <n v="388097.6262"/>
  </r>
  <r>
    <s v="6"/>
    <s v="Region VI - Midsouth"/>
    <x v="35"/>
    <s v="AR"/>
    <x v="257"/>
    <s v="1"/>
    <x v="0"/>
    <n v="69971.477799999993"/>
    <n v="122450.086"/>
    <n v="91472.392900000006"/>
    <n v="160076.68770000001"/>
    <n v="110898.13800000001"/>
    <n v="194071.7415"/>
    <n v="135381.46309999999"/>
    <n v="236917.56049999999"/>
    <n v="159225.97279999999"/>
    <n v="278645.4523"/>
    <n v="173857.5287"/>
    <n v="304250.6752"/>
    <n v="186880.4737"/>
    <n v="327040.82890000002"/>
  </r>
  <r>
    <s v="6"/>
    <s v="Region VI - Midsouth"/>
    <x v="35"/>
    <s v="AR"/>
    <x v="257"/>
    <s v="2"/>
    <x v="1"/>
    <n v="64357.954700000002"/>
    <n v="112626.42080000001"/>
    <n v="84180.092300000004"/>
    <n v="147315.16149999999"/>
    <n v="102240.29059999999"/>
    <n v="178920.50870000001"/>
    <n v="125287.6802"/>
    <n v="219253.44029999999"/>
    <n v="148537.10939999999"/>
    <n v="259939.94149999999"/>
    <n v="163460.29089999999"/>
    <n v="286055.50910000002"/>
    <n v="177403.57209999999"/>
    <n v="310456.2512"/>
  </r>
  <r>
    <s v="6"/>
    <s v="Region VI - Midsouth"/>
    <x v="35"/>
    <s v="AR"/>
    <x v="257"/>
    <s v="3"/>
    <x v="2"/>
    <n v="55942.591699999997"/>
    <n v="97899.535399999993"/>
    <n v="77331.445000000007"/>
    <n v="135330.0287"/>
    <n v="98155.622099999993"/>
    <n v="171772.33859999999"/>
    <n v="128330.77340000001"/>
    <n v="224578.8535"/>
    <n v="159940.27669999999"/>
    <n v="279895.48420000001"/>
    <n v="180093.43160000001"/>
    <n v="315163.50510000001"/>
    <n v="199965.7929"/>
    <n v="349940.13750000001"/>
  </r>
  <r>
    <s v="6"/>
    <s v="Region VI - Midsouth"/>
    <x v="35"/>
    <s v="AR"/>
    <x v="257"/>
    <s v="4"/>
    <x v="3"/>
    <n v="62334.855100000001"/>
    <n v="99735.769700000004"/>
    <n v="87268.797099999996"/>
    <n v="139630.07750000001"/>
    <n v="112202.73910000001"/>
    <n v="179524.38529999999"/>
    <n v="149603.65220000001"/>
    <n v="239365.84710000001"/>
    <n v="187004.56529999999"/>
    <n v="299207.3088"/>
    <n v="211938.50719999999"/>
    <n v="339101.61670000001"/>
    <n v="236872.44930000001"/>
    <n v="378995.92450000002"/>
  </r>
  <r>
    <s v="6"/>
    <s v="Region VI - Midsouth"/>
    <x v="35"/>
    <s v="AR"/>
    <x v="258"/>
    <s v="1"/>
    <x v="0"/>
    <n v="74592.368700000006"/>
    <n v="130536.64509999999"/>
    <n v="97661.466799999995"/>
    <n v="170907.56700000001"/>
    <n v="118538.07580000001"/>
    <n v="207441.63269999999"/>
    <n v="144955.91149999999"/>
    <n v="253672.84529999999"/>
    <n v="170572.51939999999"/>
    <n v="298501.90889999998"/>
    <n v="186273.0883"/>
    <n v="325977.9045"/>
    <n v="200257.20480000001"/>
    <n v="350450.10840000003"/>
  </r>
  <r>
    <s v="6"/>
    <s v="Region VI - Midsouth"/>
    <x v="35"/>
    <s v="AR"/>
    <x v="258"/>
    <s v="2"/>
    <x v="1"/>
    <n v="68339.330600000001"/>
    <n v="119593.82859999999"/>
    <n v="89538.397899999996"/>
    <n v="156692.19649999999"/>
    <n v="108893.89169999999"/>
    <n v="190564.3106"/>
    <n v="133712.20439999999"/>
    <n v="233996.35759999999"/>
    <n v="158665.93780000001"/>
    <n v="277665.39110000001"/>
    <n v="174691.35550000001"/>
    <n v="305709.87209999998"/>
    <n v="189700.65659999999"/>
    <n v="331976.14899999998"/>
  </r>
  <r>
    <s v="6"/>
    <s v="Region VI - Midsouth"/>
    <x v="35"/>
    <s v="AR"/>
    <x v="258"/>
    <s v="3"/>
    <x v="2"/>
    <n v="59108.696000000004"/>
    <n v="103440.2179"/>
    <n v="81651.413100000005"/>
    <n v="142889.97289999999"/>
    <n v="103565.12390000001"/>
    <n v="181238.96669999999"/>
    <n v="135253.6894"/>
    <n v="236693.9565"/>
    <n v="168540.01389999999"/>
    <n v="294945.02439999999"/>
    <n v="189706.25690000001"/>
    <n v="331985.94959999999"/>
    <n v="210559.71729999999"/>
    <n v="368479.50520000001"/>
  </r>
  <r>
    <s v="6"/>
    <s v="Region VI - Midsouth"/>
    <x v="35"/>
    <s v="AR"/>
    <x v="258"/>
    <s v="4"/>
    <x v="3"/>
    <n v="66638.931500000006"/>
    <n v="106622.292"/>
    <n v="93294.504100000006"/>
    <n v="149271.20879999999"/>
    <n v="119950.07670000001"/>
    <n v="191920.1257"/>
    <n v="159933.4356"/>
    <n v="255893.50080000001"/>
    <n v="199916.79449999999"/>
    <n v="319866.87609999999"/>
    <n v="226572.36720000001"/>
    <n v="362515.7928"/>
    <n v="253227.93969999999"/>
    <n v="405164.7096"/>
  </r>
  <r>
    <s v="6"/>
    <s v="Region VI - Midsouth"/>
    <x v="35"/>
    <s v="AR"/>
    <x v="259"/>
    <s v="1"/>
    <x v="0"/>
    <n v="72079.270600000003"/>
    <n v="126138.7236"/>
    <n v="94291.376199999999"/>
    <n v="165009.90839999999"/>
    <n v="114374.2481"/>
    <n v="200154.93419999999"/>
    <n v="139731.14730000001"/>
    <n v="244529.50769999999"/>
    <n v="164378.49400000001"/>
    <n v="287662.36450000003"/>
    <n v="179494.81390000001"/>
    <n v="314115.92430000001"/>
    <n v="192953.37640000001"/>
    <n v="337668.40870000003"/>
  </r>
  <r>
    <s v="6"/>
    <s v="Region VI - Midsouth"/>
    <x v="35"/>
    <s v="AR"/>
    <x v="259"/>
    <s v="2"/>
    <x v="1"/>
    <n v="66181.518899999995"/>
    <n v="115817.65820000001"/>
    <n v="86629.845499999996"/>
    <n v="151602.22959999999"/>
    <n v="105278.02929999999"/>
    <n v="184236.55119999999"/>
    <n v="129126.28720000001"/>
    <n v="225971.00260000001"/>
    <n v="153148.42290000001"/>
    <n v="268009.7402"/>
    <n v="168571.1342"/>
    <n v="294999.48489999998"/>
    <n v="182996.63209999999"/>
    <n v="320244.10629999998"/>
  </r>
  <r>
    <s v="6"/>
    <s v="Region VI - Midsouth"/>
    <x v="35"/>
    <s v="AR"/>
    <x v="259"/>
    <s v="3"/>
    <x v="2"/>
    <n v="57401.498599999999"/>
    <n v="100452.62239999999"/>
    <n v="79323.880099999995"/>
    <n v="138816.79010000001"/>
    <n v="100652.9942"/>
    <n v="176142.73980000001"/>
    <n v="131531.82380000001"/>
    <n v="230180.6917"/>
    <n v="163917.63080000001"/>
    <n v="286855.85379999998"/>
    <n v="184541.74679999999"/>
    <n v="322948.05690000003"/>
    <n v="204870.85200000001"/>
    <n v="358523.99109999998"/>
  </r>
  <r>
    <s v="6"/>
    <s v="Region VI - Midsouth"/>
    <x v="35"/>
    <s v="AR"/>
    <x v="259"/>
    <s v="4"/>
    <x v="3"/>
    <n v="64292.915399999998"/>
    <n v="102868.66620000001"/>
    <n v="90010.081600000005"/>
    <n v="144016.13269999999"/>
    <n v="115727.24770000001"/>
    <n v="185163.5992"/>
    <n v="154302.997"/>
    <n v="246884.79879999999"/>
    <n v="192878.74619999999"/>
    <n v="308605.99859999999"/>
    <n v="218595.9124"/>
    <n v="349753.46500000003"/>
    <n v="244313.07860000001"/>
    <n v="390900.93150000001"/>
  </r>
  <r>
    <s v="6"/>
    <s v="Region VI - Midsouth"/>
    <x v="35"/>
    <s v="AR"/>
    <x v="260"/>
    <s v="1"/>
    <x v="0"/>
    <n v="74511.106700000004"/>
    <n v="130394.4368"/>
    <n v="97598.025899999993"/>
    <n v="170796.5453"/>
    <n v="118500.55839999999"/>
    <n v="207375.97719999999"/>
    <n v="144981.6323"/>
    <n v="253717.8566"/>
    <n v="170627.52280000001"/>
    <n v="298598.16489999997"/>
    <n v="186340.75339999999"/>
    <n v="326096.31839999999"/>
    <n v="200338.93520000001"/>
    <n v="350593.13650000002"/>
  </r>
  <r>
    <s v="6"/>
    <s v="Region VI - Midsouth"/>
    <x v="35"/>
    <s v="AR"/>
    <x v="260"/>
    <s v="2"/>
    <x v="1"/>
    <n v="68187.011499999993"/>
    <n v="119327.2702"/>
    <n v="89382.649600000004"/>
    <n v="156419.6367"/>
    <n v="108746.7815"/>
    <n v="190306.8677"/>
    <n v="133610.15580000001"/>
    <n v="233817.7727"/>
    <n v="158585.63930000001"/>
    <n v="277524.8688"/>
    <n v="174627.41"/>
    <n v="305597.96759999997"/>
    <n v="189662.42619999999"/>
    <n v="331909.24599999998"/>
  </r>
  <r>
    <s v="6"/>
    <s v="Region VI - Midsouth"/>
    <x v="35"/>
    <s v="AR"/>
    <x v="260"/>
    <s v="3"/>
    <x v="2"/>
    <n v="58891.250699999997"/>
    <n v="103059.68859999999"/>
    <n v="81334.481100000005"/>
    <n v="142335.3419"/>
    <n v="103141.5573"/>
    <n v="180497.72519999999"/>
    <n v="134656.73920000001"/>
    <n v="235649.29370000001"/>
    <n v="167787.8365"/>
    <n v="293628.71380000003"/>
    <n v="188838.9509"/>
    <n v="330468.16409999999"/>
    <n v="209573.72839999999"/>
    <n v="366754.02480000001"/>
  </r>
  <r>
    <s v="6"/>
    <s v="Region VI - Midsouth"/>
    <x v="35"/>
    <s v="AR"/>
    <x v="260"/>
    <s v="4"/>
    <x v="3"/>
    <n v="66620.653000000006"/>
    <n v="106593.04640000001"/>
    <n v="93268.914300000004"/>
    <n v="149230.26500000001"/>
    <n v="119917.17539999999"/>
    <n v="191867.48360000001"/>
    <n v="159889.56719999999"/>
    <n v="255823.31150000001"/>
    <n v="199861.95910000001"/>
    <n v="319779.13929999998"/>
    <n v="226510.22029999999"/>
    <n v="362416.3578"/>
    <n v="253158.48149999999"/>
    <n v="405053.57640000002"/>
  </r>
  <r>
    <s v="6"/>
    <s v="Region VI - Midsouth"/>
    <x v="36"/>
    <s v="LA"/>
    <x v="112"/>
    <s v="1"/>
    <x v="0"/>
    <n v="75565.503700000001"/>
    <n v="132239.63149999999"/>
    <n v="98890.564199999993"/>
    <n v="173058.48730000001"/>
    <n v="119988.5459"/>
    <n v="209979.95540000001"/>
    <n v="146654.63"/>
    <n v="256645.6024"/>
    <n v="172545.52"/>
    <n v="301954.65999999997"/>
    <n v="188419.73569999999"/>
    <n v="329734.53759999998"/>
    <n v="202555.59460000001"/>
    <n v="354472.29060000001"/>
  </r>
  <r>
    <s v="6"/>
    <s v="Region VI - Midsouth"/>
    <x v="36"/>
    <s v="LA"/>
    <x v="112"/>
    <s v="2"/>
    <x v="1"/>
    <n v="69312.465599999996"/>
    <n v="121296.8149"/>
    <n v="90767.495299999995"/>
    <n v="158843.11679999999"/>
    <n v="110344.3619"/>
    <n v="193102.63329999999"/>
    <n v="135410.9227"/>
    <n v="236969.11480000001"/>
    <n v="160638.93840000001"/>
    <n v="281118.1422"/>
    <n v="176838.00289999999"/>
    <n v="309466.505"/>
    <n v="191999.04629999999"/>
    <n v="335998.33110000001"/>
  </r>
  <r>
    <s v="6"/>
    <s v="Region VI - Midsouth"/>
    <x v="36"/>
    <s v="LA"/>
    <x v="112"/>
    <s v="3"/>
    <x v="2"/>
    <n v="60040.170100000003"/>
    <n v="105070.2975"/>
    <n v="82955.476800000004"/>
    <n v="145172.08439999999"/>
    <n v="105241.7772"/>
    <n v="184173.11009999999"/>
    <n v="137489.22719999999"/>
    <n v="240606.1477"/>
    <n v="171334.4362"/>
    <n v="299835.2634"/>
    <n v="192873.26879999999"/>
    <n v="337528.2205"/>
    <n v="214099.31890000001"/>
    <n v="374673.80790000001"/>
  </r>
  <r>
    <s v="6"/>
    <s v="Region VI - Midsouth"/>
    <x v="36"/>
    <s v="LA"/>
    <x v="112"/>
    <s v="4"/>
    <x v="3"/>
    <n v="67451.400299999994"/>
    <n v="107922.2421"/>
    <n v="94431.960300000006"/>
    <n v="151091.13879999999"/>
    <n v="121412.52039999999"/>
    <n v="194260.03570000001"/>
    <n v="161883.36060000001"/>
    <n v="259013.38080000001"/>
    <n v="202354.20079999999"/>
    <n v="323766.72610000003"/>
    <n v="229334.76089999999"/>
    <n v="366935.62290000002"/>
    <n v="256315.321"/>
    <n v="410104.5196"/>
  </r>
  <r>
    <s v="6"/>
    <s v="Region VI - Midsouth"/>
    <x v="36"/>
    <s v="LA"/>
    <x v="261"/>
    <s v="1"/>
    <x v="0"/>
    <n v="77106.471099999995"/>
    <n v="134936.32449999999"/>
    <n v="100797.6547"/>
    <n v="176395.8958"/>
    <n v="122201.77280000001"/>
    <n v="213853.1024"/>
    <n v="149176.99179999999"/>
    <n v="261059.73560000001"/>
    <n v="175450.0233"/>
    <n v="307037.54080000002"/>
    <n v="191572.04819999999"/>
    <n v="335251.0845"/>
    <n v="205921.4558"/>
    <n v="360362.5478"/>
  </r>
  <r>
    <s v="6"/>
    <s v="Region VI - Midsouth"/>
    <x v="36"/>
    <s v="LA"/>
    <x v="261"/>
    <s v="2"/>
    <x v="1"/>
    <n v="70924.490300000005"/>
    <n v="124117.85799999999"/>
    <n v="92766.893400000001"/>
    <n v="162342.06340000001"/>
    <n v="112667.1816"/>
    <n v="197167.56779999999"/>
    <n v="138061.05379999999"/>
    <n v="241606.84419999999"/>
    <n v="163678.74369999999"/>
    <n v="286437.8015"/>
    <n v="180121.9259"/>
    <n v="315213.37030000001"/>
    <n v="195484.8683"/>
    <n v="342098.51949999999"/>
  </r>
  <r>
    <s v="6"/>
    <s v="Region VI - Midsouth"/>
    <x v="36"/>
    <s v="LA"/>
    <x v="261"/>
    <s v="3"/>
    <x v="2"/>
    <n v="61654.829299999998"/>
    <n v="107895.95110000001"/>
    <n v="85228.508400000006"/>
    <n v="149149.88959999999"/>
    <n v="108180.32889999999"/>
    <n v="189315.57560000001"/>
    <n v="141439.4909"/>
    <n v="247519.10889999999"/>
    <n v="176278.2555"/>
    <n v="308486.94709999999"/>
    <n v="198491.10209999999"/>
    <n v="347359.42869999999"/>
    <n v="220394.7205"/>
    <n v="385690.761"/>
  </r>
  <r>
    <s v="6"/>
    <s v="Region VI - Midsouth"/>
    <x v="36"/>
    <s v="LA"/>
    <x v="261"/>
    <s v="4"/>
    <x v="3"/>
    <n v="68688.384300000005"/>
    <n v="109901.41650000001"/>
    <n v="96163.737999999998"/>
    <n v="153861.98310000001"/>
    <n v="123639.0917"/>
    <n v="197822.54980000001"/>
    <n v="164852.12220000001"/>
    <n v="263763.3996"/>
    <n v="206065.15289999999"/>
    <n v="329704.24949999998"/>
    <n v="233540.50659999999"/>
    <n v="373664.8162"/>
    <n v="261015.8603"/>
    <n v="417625.38270000002"/>
  </r>
  <r>
    <s v="6"/>
    <s v="Region VI - Midsouth"/>
    <x v="36"/>
    <s v="LA"/>
    <x v="211"/>
    <s v="1"/>
    <x v="0"/>
    <n v="77917.082299999995"/>
    <n v="136354.89420000001"/>
    <n v="101899.8702"/>
    <n v="178324.77290000001"/>
    <n v="123577.20819999999"/>
    <n v="216260.11429999999"/>
    <n v="150927.15169999999"/>
    <n v="264122.51559999998"/>
    <n v="177533.03090000001"/>
    <n v="310682.8039"/>
    <n v="193854.0258"/>
    <n v="339244.54519999999"/>
    <n v="208383.3063"/>
    <n v="364670.78600000002"/>
  </r>
  <r>
    <s v="6"/>
    <s v="Region VI - Midsouth"/>
    <x v="36"/>
    <s v="LA"/>
    <x v="211"/>
    <s v="2"/>
    <x v="1"/>
    <n v="71592.987200000003"/>
    <n v="125287.7276"/>
    <n v="93684.493799999997"/>
    <n v="163947.86429999999"/>
    <n v="113823.43120000001"/>
    <n v="199191.00469999999"/>
    <n v="139555.6752"/>
    <n v="244222.43169999999"/>
    <n v="165491.14739999999"/>
    <n v="289609.50780000002"/>
    <n v="182140.68239999999"/>
    <n v="318746.19439999998"/>
    <n v="197706.79749999999"/>
    <n v="345986.89549999998"/>
  </r>
  <r>
    <s v="6"/>
    <s v="Region VI - Midsouth"/>
    <x v="36"/>
    <s v="LA"/>
    <x v="211"/>
    <s v="3"/>
    <x v="2"/>
    <n v="62151.412799999998"/>
    <n v="108764.97229999999"/>
    <n v="85898.707999999999"/>
    <n v="150322.73910000001"/>
    <n v="109009.84910000001"/>
    <n v="190767.2359"/>
    <n v="142481.12830000001"/>
    <n v="249341.97450000001"/>
    <n v="177568.32279999999"/>
    <n v="310744.5649"/>
    <n v="199923.50210000001"/>
    <n v="349866.1286"/>
    <n v="221962.34450000001"/>
    <n v="388434.10279999999"/>
  </r>
  <r>
    <s v="6"/>
    <s v="Region VI - Midsouth"/>
    <x v="36"/>
    <s v="LA"/>
    <x v="211"/>
    <s v="4"/>
    <x v="3"/>
    <n v="69464.296100000007"/>
    <n v="111142.8754"/>
    <n v="97250.014500000005"/>
    <n v="155600.02549999999"/>
    <n v="125035.7329"/>
    <n v="200057.17559999999"/>
    <n v="166714.31049999999"/>
    <n v="266742.9008"/>
    <n v="208392.88819999999"/>
    <n v="333428.62609999999"/>
    <n v="236178.6066"/>
    <n v="377885.77620000002"/>
    <n v="263964.32500000001"/>
    <n v="422342.9264"/>
  </r>
  <r>
    <s v="6"/>
    <s v="Region VI - Midsouth"/>
    <x v="36"/>
    <s v="LA"/>
    <x v="262"/>
    <s v="1"/>
    <x v="0"/>
    <n v="76377.119399999996"/>
    <n v="133659.959"/>
    <n v="99758.876900000003"/>
    <n v="174578.03460000001"/>
    <n v="120863.85060000001"/>
    <n v="211511.73860000001"/>
    <n v="147401.10579999999"/>
    <n v="257951.93520000001"/>
    <n v="173312.0061"/>
    <n v="303296.01069999998"/>
    <n v="189222.3989"/>
    <n v="331139.19809999998"/>
    <n v="203377.8677"/>
    <n v="355911.2684"/>
  </r>
  <r>
    <s v="6"/>
    <s v="Region VI - Midsouth"/>
    <x v="36"/>
    <s v="LA"/>
    <x v="262"/>
    <s v="2"/>
    <x v="1"/>
    <n v="70408.310500000007"/>
    <n v="123214.5435"/>
    <n v="92005.038700000005"/>
    <n v="161008.81770000001"/>
    <n v="111658.03879999999"/>
    <n v="195401.56789999999"/>
    <n v="136668.47649999999"/>
    <n v="239169.83379999999"/>
    <n v="161946.63310000001"/>
    <n v="283406.6079"/>
    <n v="178167.10870000001"/>
    <n v="311792.44020000001"/>
    <n v="193301.16279999999"/>
    <n v="338277.03490000003"/>
  </r>
  <r>
    <s v="6"/>
    <s v="Region VI - Midsouth"/>
    <x v="36"/>
    <s v="LA"/>
    <x v="262"/>
    <s v="3"/>
    <x v="2"/>
    <n v="61375.6895"/>
    <n v="107407.4566"/>
    <n v="84875.238700000002"/>
    <n v="148531.66769999999"/>
    <n v="107774.37270000001"/>
    <n v="188605.15229999999"/>
    <n v="140994.80050000001"/>
    <n v="246740.90090000001"/>
    <n v="175740.36180000001"/>
    <n v="307545.63319999998"/>
    <n v="197926.00390000001"/>
    <n v="346370.50689999998"/>
    <n v="219813.0808"/>
    <n v="384672.89130000002"/>
  </r>
  <r>
    <s v="6"/>
    <s v="Region VI - Midsouth"/>
    <x v="36"/>
    <s v="LA"/>
    <x v="262"/>
    <s v="4"/>
    <x v="3"/>
    <n v="67930.748699999996"/>
    <n v="108689.19960000001"/>
    <n v="95103.048200000005"/>
    <n v="152164.87940000001"/>
    <n v="122275.3477"/>
    <n v="195640.55919999999"/>
    <n v="163033.79689999999"/>
    <n v="260854.07879999999"/>
    <n v="203792.24609999999"/>
    <n v="326067.59860000003"/>
    <n v="230964.54560000001"/>
    <n v="369543.27840000001"/>
    <n v="258136.84510000001"/>
    <n v="413018.9583"/>
  </r>
  <r>
    <s v="6"/>
    <s v="Region VI - Midsouth"/>
    <x v="36"/>
    <s v="LA"/>
    <x v="263"/>
    <s v="1"/>
    <x v="0"/>
    <n v="74592.368700000006"/>
    <n v="130536.64509999999"/>
    <n v="97661.466799999995"/>
    <n v="170907.56700000001"/>
    <n v="118538.07580000001"/>
    <n v="207441.63269999999"/>
    <n v="144955.91149999999"/>
    <n v="253672.84529999999"/>
    <n v="170572.51939999999"/>
    <n v="298501.90889999998"/>
    <n v="186273.0883"/>
    <n v="325977.9045"/>
    <n v="200257.20480000001"/>
    <n v="350450.10840000003"/>
  </r>
  <r>
    <s v="6"/>
    <s v="Region VI - Midsouth"/>
    <x v="36"/>
    <s v="LA"/>
    <x v="263"/>
    <s v="2"/>
    <x v="1"/>
    <n v="68339.330600000001"/>
    <n v="119593.82859999999"/>
    <n v="89538.397899999996"/>
    <n v="156692.19649999999"/>
    <n v="108893.89169999999"/>
    <n v="190564.3106"/>
    <n v="133712.20439999999"/>
    <n v="233996.35759999999"/>
    <n v="158665.93780000001"/>
    <n v="277665.39110000001"/>
    <n v="174691.35550000001"/>
    <n v="305709.87209999998"/>
    <n v="189700.65659999999"/>
    <n v="331976.14899999998"/>
  </r>
  <r>
    <s v="6"/>
    <s v="Region VI - Midsouth"/>
    <x v="36"/>
    <s v="LA"/>
    <x v="263"/>
    <s v="3"/>
    <x v="2"/>
    <n v="59108.696000000004"/>
    <n v="103440.2179"/>
    <n v="81651.413100000005"/>
    <n v="142889.97289999999"/>
    <n v="103565.12390000001"/>
    <n v="181238.96669999999"/>
    <n v="135253.6894"/>
    <n v="236693.9565"/>
    <n v="168540.01389999999"/>
    <n v="294945.02439999999"/>
    <n v="189706.25690000001"/>
    <n v="331985.94959999999"/>
    <n v="210559.71729999999"/>
    <n v="368479.50520000001"/>
  </r>
  <r>
    <s v="6"/>
    <s v="Region VI - Midsouth"/>
    <x v="36"/>
    <s v="LA"/>
    <x v="263"/>
    <s v="4"/>
    <x v="3"/>
    <n v="66638.931500000006"/>
    <n v="106622.292"/>
    <n v="93294.504100000006"/>
    <n v="149271.20879999999"/>
    <n v="119950.07670000001"/>
    <n v="191920.1257"/>
    <n v="159933.4356"/>
    <n v="255893.50080000001"/>
    <n v="199916.79449999999"/>
    <n v="319866.87609999999"/>
    <n v="226572.36720000001"/>
    <n v="362515.7928"/>
    <n v="253227.93969999999"/>
    <n v="405164.7096"/>
  </r>
  <r>
    <s v="6"/>
    <s v="Region VI - Midsouth"/>
    <x v="36"/>
    <s v="LA"/>
    <x v="264"/>
    <s v="1"/>
    <x v="0"/>
    <n v="78727.695999999996"/>
    <n v="137773.4681"/>
    <n v="103002.08900000001"/>
    <n v="180253.6557"/>
    <n v="124952.6476"/>
    <n v="218667.13339999999"/>
    <n v="152677.31690000001"/>
    <n v="267185.30459999997"/>
    <n v="179616.04459999999"/>
    <n v="314328.07799999998"/>
    <n v="196136.01010000001"/>
    <n v="343238.01770000003"/>
    <n v="210845.16409999999"/>
    <n v="368979.03720000002"/>
  </r>
  <r>
    <s v="6"/>
    <s v="Region VI - Midsouth"/>
    <x v="36"/>
    <s v="LA"/>
    <x v="264"/>
    <s v="2"/>
    <x v="1"/>
    <n v="72261.486000000004"/>
    <n v="126457.60060000001"/>
    <n v="94602.096999999994"/>
    <n v="165553.6698"/>
    <n v="114979.68429999999"/>
    <n v="201214.44760000001"/>
    <n v="141050.30110000001"/>
    <n v="246838.0269"/>
    <n v="167303.55650000001"/>
    <n v="292781.22379999998"/>
    <n v="184159.44510000001"/>
    <n v="322279.02889999998"/>
    <n v="199928.73319999999"/>
    <n v="349875.2831"/>
  </r>
  <r>
    <s v="6"/>
    <s v="Region VI - Midsouth"/>
    <x v="36"/>
    <s v="LA"/>
    <x v="264"/>
    <s v="3"/>
    <x v="2"/>
    <n v="62647.997799999997"/>
    <n v="109633.9961"/>
    <n v="86568.909700000004"/>
    <n v="151495.592"/>
    <n v="109839.37179999999"/>
    <n v="192218.90059999999"/>
    <n v="143522.76869999999"/>
    <n v="251164.84529999999"/>
    <n v="178858.3939"/>
    <n v="313002.18930000003"/>
    <n v="201355.9063"/>
    <n v="352372.83600000001"/>
    <n v="223529.9731"/>
    <n v="391177.45280000003"/>
  </r>
  <r>
    <s v="6"/>
    <s v="Region VI - Midsouth"/>
    <x v="36"/>
    <s v="LA"/>
    <x v="264"/>
    <s v="4"/>
    <x v="3"/>
    <n v="70240.210099999997"/>
    <n v="112384.338"/>
    <n v="98336.294200000004"/>
    <n v="157338.07310000001"/>
    <n v="126432.37820000001"/>
    <n v="202291.8083"/>
    <n v="168576.5043"/>
    <n v="269722.41090000002"/>
    <n v="210720.63039999999"/>
    <n v="337153.01370000001"/>
    <n v="238816.7144"/>
    <n v="382106.7488"/>
    <n v="266912.79849999998"/>
    <n v="427060.484"/>
  </r>
  <r>
    <s v="6"/>
    <s v="Region VI - Midsouth"/>
    <x v="36"/>
    <s v="LA"/>
    <x v="265"/>
    <s v="1"/>
    <x v="0"/>
    <n v="73619.2307"/>
    <n v="128833.6537"/>
    <n v="96432.3658"/>
    <n v="168756.64019999999"/>
    <n v="117087.60129999999"/>
    <n v="204903.30239999999"/>
    <n v="143257.1881"/>
    <n v="250700.07920000001"/>
    <n v="168599.5129"/>
    <n v="295049.14750000002"/>
    <n v="184126.4345"/>
    <n v="322221.26030000002"/>
    <n v="197958.80809999999"/>
    <n v="346427.9143"/>
  </r>
  <r>
    <s v="6"/>
    <s v="Region VI - Midsouth"/>
    <x v="36"/>
    <s v="LA"/>
    <x v="265"/>
    <s v="2"/>
    <x v="1"/>
    <n v="67366.192599999995"/>
    <n v="117890.83719999999"/>
    <n v="88309.297000000006"/>
    <n v="154541.26980000001"/>
    <n v="107443.4173"/>
    <n v="188025.9803"/>
    <n v="132013.4809"/>
    <n v="231023.59160000001"/>
    <n v="156692.9313"/>
    <n v="274212.6298"/>
    <n v="172544.7016"/>
    <n v="301953.22779999999"/>
    <n v="187402.2599"/>
    <n v="327953.95480000001"/>
  </r>
  <r>
    <s v="6"/>
    <s v="Region VI - Midsouth"/>
    <x v="36"/>
    <s v="LA"/>
    <x v="265"/>
    <s v="3"/>
    <x v="2"/>
    <n v="58177.218999999997"/>
    <n v="101810.1333"/>
    <n v="80347.345400000006"/>
    <n v="140607.85449999999"/>
    <n v="101888.46550000001"/>
    <n v="178304.81460000001"/>
    <n v="133018.14490000001"/>
    <n v="232781.7536"/>
    <n v="165745.5834"/>
    <n v="290054.7708"/>
    <n v="186539.23560000001"/>
    <n v="326443.66220000002"/>
    <n v="207020.10519999999"/>
    <n v="362285.18400000001"/>
  </r>
  <r>
    <s v="6"/>
    <s v="Region VI - Midsouth"/>
    <x v="36"/>
    <s v="LA"/>
    <x v="265"/>
    <s v="4"/>
    <x v="3"/>
    <n v="65826.460300000006"/>
    <n v="105322.33809999999"/>
    <n v="92157.044500000004"/>
    <n v="147451.27340000001"/>
    <n v="118487.6286"/>
    <n v="189580.20860000001"/>
    <n v="157983.5048"/>
    <n v="252773.61139999999"/>
    <n v="197479.38099999999"/>
    <n v="315967.01439999999"/>
    <n v="223809.96520000001"/>
    <n v="358095.94959999999"/>
    <n v="250140.54930000001"/>
    <n v="400224.8848"/>
  </r>
  <r>
    <s v="6"/>
    <s v="Region VI - Midsouth"/>
    <x v="37"/>
    <s v="NM"/>
    <x v="266"/>
    <s v="1"/>
    <x v="0"/>
    <n v="77267.9905"/>
    <n v="135218.9834"/>
    <n v="101158.4393"/>
    <n v="177027.26869999999"/>
    <n v="122776.9382"/>
    <n v="214859.64180000001"/>
    <n v="150129.23430000001"/>
    <n v="262726.15999999997"/>
    <n v="176656.53779999999"/>
    <n v="309148.9411"/>
    <n v="192916.03260000001"/>
    <n v="337603.05709999998"/>
    <n v="207397.57260000001"/>
    <n v="362945.75199999998"/>
  </r>
  <r>
    <s v="6"/>
    <s v="Region VI - Midsouth"/>
    <x v="37"/>
    <s v="NM"/>
    <x v="266"/>
    <s v="2"/>
    <x v="1"/>
    <n v="70801.780499999993"/>
    <n v="123903.11599999999"/>
    <n v="92758.447400000005"/>
    <n v="162327.28279999999"/>
    <n v="112803.97470000001"/>
    <n v="197406.9559"/>
    <n v="138502.21840000001"/>
    <n v="242378.8823"/>
    <n v="164344.0497"/>
    <n v="287602.08689999999"/>
    <n v="180939.4676"/>
    <n v="316644.06819999998"/>
    <n v="196481.1416"/>
    <n v="343841.99780000001"/>
  </r>
  <r>
    <s v="6"/>
    <s v="Region VI - Midsouth"/>
    <x v="37"/>
    <s v="NM"/>
    <x v="266"/>
    <s v="3"/>
    <x v="2"/>
    <n v="61250.783799999997"/>
    <n v="107188.8717"/>
    <n v="84612.810200000007"/>
    <n v="148072.4178"/>
    <n v="107324.3867"/>
    <n v="187817.67679999999"/>
    <n v="140169.45540000001"/>
    <n v="245296.54689999999"/>
    <n v="174666.75219999999"/>
    <n v="305666.8162"/>
    <n v="196605.37899999999"/>
    <n v="344059.41320000001"/>
    <n v="218220.56020000001"/>
    <n v="381885.9803"/>
  </r>
  <r>
    <s v="6"/>
    <s v="Region VI - Midsouth"/>
    <x v="37"/>
    <s v="NM"/>
    <x v="266"/>
    <s v="4"/>
    <x v="3"/>
    <n v="69021.5046"/>
    <n v="110434.4091"/>
    <n v="96630.106499999994"/>
    <n v="154608.17259999999"/>
    <n v="124238.7083"/>
    <n v="198781.9362"/>
    <n v="165651.611"/>
    <n v="265042.58159999998"/>
    <n v="207064.51379999999"/>
    <n v="331303.22700000001"/>
    <n v="234673.11559999999"/>
    <n v="375476.99060000002"/>
    <n v="262281.71740000002"/>
    <n v="419650.75420000002"/>
  </r>
  <r>
    <s v="6"/>
    <s v="Region VI - Midsouth"/>
    <x v="37"/>
    <s v="NM"/>
    <x v="267"/>
    <s v="1"/>
    <x v="0"/>
    <n v="79699.826700000005"/>
    <n v="139474.6966"/>
    <n v="104465.08900000001"/>
    <n v="182813.9057"/>
    <n v="126903.2484"/>
    <n v="222080.68479999999"/>
    <n v="155379.7193"/>
    <n v="271914.50880000001"/>
    <n v="182905.56659999999"/>
    <n v="320084.7415"/>
    <n v="199761.97210000001"/>
    <n v="349583.451"/>
    <n v="214783.13130000001"/>
    <n v="375870.47989999998"/>
  </r>
  <r>
    <s v="6"/>
    <s v="Region VI - Midsouth"/>
    <x v="37"/>
    <s v="NM"/>
    <x v="267"/>
    <s v="2"/>
    <x v="1"/>
    <n v="72807.273100000006"/>
    <n v="127412.728"/>
    <n v="95511.251399999994"/>
    <n v="167144.6899"/>
    <n v="116272.7271"/>
    <n v="203477.27239999999"/>
    <n v="142986.0871"/>
    <n v="250225.65229999999"/>
    <n v="169781.26610000001"/>
    <n v="297117.21549999999"/>
    <n v="186995.74340000001"/>
    <n v="327242.55080000003"/>
    <n v="203146.9357"/>
    <n v="355507.13740000001"/>
  </r>
  <r>
    <s v="6"/>
    <s v="Region VI - Midsouth"/>
    <x v="37"/>
    <s v="NM"/>
    <x v="267"/>
    <s v="3"/>
    <x v="2"/>
    <n v="62740.535900000003"/>
    <n v="109795.9379"/>
    <n v="86623.411099999998"/>
    <n v="151590.96960000001"/>
    <n v="109812.9498"/>
    <n v="192172.66219999999"/>
    <n v="143294.3708"/>
    <n v="250765.14869999999"/>
    <n v="178536.95790000001"/>
    <n v="312439.67629999999"/>
    <n v="200902.58309999999"/>
    <n v="351579.52039999998"/>
    <n v="222923.43659999999"/>
    <n v="390116.01400000002"/>
  </r>
  <r>
    <s v="6"/>
    <s v="Region VI - Midsouth"/>
    <x v="37"/>
    <s v="NM"/>
    <x v="267"/>
    <s v="4"/>
    <x v="3"/>
    <n v="71349.242199999993"/>
    <n v="114158.7893"/>
    <n v="99888.939100000003"/>
    <n v="159822.30489999999"/>
    <n v="128428.636"/>
    <n v="205485.82070000001"/>
    <n v="171238.1813"/>
    <n v="273981.09419999999"/>
    <n v="214047.72659999999"/>
    <n v="342476.3677"/>
    <n v="242587.4235"/>
    <n v="388139.8835"/>
    <n v="271127.12040000001"/>
    <n v="433803.39909999998"/>
  </r>
  <r>
    <s v="6"/>
    <s v="Region VI - Midsouth"/>
    <x v="37"/>
    <s v="NM"/>
    <x v="268"/>
    <s v="1"/>
    <x v="0"/>
    <n v="79699.826700000005"/>
    <n v="139474.6966"/>
    <n v="104465.08900000001"/>
    <n v="182813.9057"/>
    <n v="126903.2484"/>
    <n v="222080.68479999999"/>
    <n v="155379.7193"/>
    <n v="271914.50880000001"/>
    <n v="182905.56659999999"/>
    <n v="320084.7415"/>
    <n v="199761.97210000001"/>
    <n v="349583.451"/>
    <n v="214783.13130000001"/>
    <n v="375870.47989999998"/>
  </r>
  <r>
    <s v="6"/>
    <s v="Region VI - Midsouth"/>
    <x v="37"/>
    <s v="NM"/>
    <x v="268"/>
    <s v="2"/>
    <x v="1"/>
    <n v="72807.273100000006"/>
    <n v="127412.728"/>
    <n v="95511.251399999994"/>
    <n v="167144.6899"/>
    <n v="116272.7271"/>
    <n v="203477.27239999999"/>
    <n v="142986.0871"/>
    <n v="250225.65229999999"/>
    <n v="169781.26610000001"/>
    <n v="297117.21549999999"/>
    <n v="186995.74340000001"/>
    <n v="327242.55080000003"/>
    <n v="203146.9357"/>
    <n v="355507.13740000001"/>
  </r>
  <r>
    <s v="6"/>
    <s v="Region VI - Midsouth"/>
    <x v="37"/>
    <s v="NM"/>
    <x v="268"/>
    <s v="3"/>
    <x v="2"/>
    <n v="62740.535900000003"/>
    <n v="109795.9379"/>
    <n v="86623.411099999998"/>
    <n v="151590.96960000001"/>
    <n v="109812.9498"/>
    <n v="192172.66219999999"/>
    <n v="143294.3708"/>
    <n v="250765.14869999999"/>
    <n v="178536.95790000001"/>
    <n v="312439.67629999999"/>
    <n v="200902.58309999999"/>
    <n v="351579.52039999998"/>
    <n v="222923.43659999999"/>
    <n v="390116.01400000002"/>
  </r>
  <r>
    <s v="6"/>
    <s v="Region VI - Midsouth"/>
    <x v="37"/>
    <s v="NM"/>
    <x v="268"/>
    <s v="4"/>
    <x v="3"/>
    <n v="71349.242199999993"/>
    <n v="114158.7893"/>
    <n v="99888.939100000003"/>
    <n v="159822.30489999999"/>
    <n v="128428.636"/>
    <n v="205485.82070000001"/>
    <n v="171238.1813"/>
    <n v="273981.09419999999"/>
    <n v="214047.72659999999"/>
    <n v="342476.3677"/>
    <n v="242587.4235"/>
    <n v="388139.8835"/>
    <n v="271127.12040000001"/>
    <n v="433803.39909999998"/>
  </r>
  <r>
    <s v="6"/>
    <s v="Region VI - Midsouth"/>
    <x v="37"/>
    <s v="NM"/>
    <x v="269"/>
    <s v="1"/>
    <x v="0"/>
    <n v="77267.9905"/>
    <n v="135218.9834"/>
    <n v="101158.4393"/>
    <n v="177027.26869999999"/>
    <n v="122776.9382"/>
    <n v="214859.64180000001"/>
    <n v="150129.23430000001"/>
    <n v="262726.15999999997"/>
    <n v="176656.53779999999"/>
    <n v="309148.9411"/>
    <n v="192916.03260000001"/>
    <n v="337603.05709999998"/>
    <n v="207397.57260000001"/>
    <n v="362945.75199999998"/>
  </r>
  <r>
    <s v="6"/>
    <s v="Region VI - Midsouth"/>
    <x v="37"/>
    <s v="NM"/>
    <x v="269"/>
    <s v="2"/>
    <x v="1"/>
    <n v="70801.780499999993"/>
    <n v="123903.11599999999"/>
    <n v="92758.447400000005"/>
    <n v="162327.28279999999"/>
    <n v="112803.97470000001"/>
    <n v="197406.9559"/>
    <n v="138502.21840000001"/>
    <n v="242378.8823"/>
    <n v="164344.0497"/>
    <n v="287602.08689999999"/>
    <n v="180939.4676"/>
    <n v="316644.06819999998"/>
    <n v="196481.1416"/>
    <n v="343841.99780000001"/>
  </r>
  <r>
    <s v="6"/>
    <s v="Region VI - Midsouth"/>
    <x v="37"/>
    <s v="NM"/>
    <x v="269"/>
    <s v="3"/>
    <x v="2"/>
    <n v="61250.783799999997"/>
    <n v="107188.8717"/>
    <n v="84612.810200000007"/>
    <n v="148072.4178"/>
    <n v="107324.3867"/>
    <n v="187817.67679999999"/>
    <n v="140169.45540000001"/>
    <n v="245296.54689999999"/>
    <n v="174666.75219999999"/>
    <n v="305666.8162"/>
    <n v="196605.37899999999"/>
    <n v="344059.41320000001"/>
    <n v="218220.56020000001"/>
    <n v="381885.9803"/>
  </r>
  <r>
    <s v="6"/>
    <s v="Region VI - Midsouth"/>
    <x v="37"/>
    <s v="NM"/>
    <x v="269"/>
    <s v="4"/>
    <x v="3"/>
    <n v="69021.5046"/>
    <n v="110434.4091"/>
    <n v="96630.106499999994"/>
    <n v="154608.17259999999"/>
    <n v="124238.7083"/>
    <n v="198781.9362"/>
    <n v="165651.611"/>
    <n v="265042.58159999998"/>
    <n v="207064.51379999999"/>
    <n v="331303.22700000001"/>
    <n v="234673.11559999999"/>
    <n v="375476.99060000002"/>
    <n v="262281.71740000002"/>
    <n v="419650.75420000002"/>
  </r>
  <r>
    <s v="6"/>
    <s v="Region VI - Midsouth"/>
    <x v="37"/>
    <s v="NM"/>
    <x v="270"/>
    <s v="1"/>
    <x v="0"/>
    <n v="76376.115000000005"/>
    <n v="133658.20120000001"/>
    <n v="99992.779599999994"/>
    <n v="174987.36429999999"/>
    <n v="121363.9813"/>
    <n v="212386.96729999999"/>
    <n v="148404.7899"/>
    <n v="259708.3823"/>
    <n v="174628.5275"/>
    <n v="305599.92310000001"/>
    <n v="190701.7133"/>
    <n v="333727.99829999998"/>
    <n v="205017.44510000001"/>
    <n v="358780.52899999998"/>
  </r>
  <r>
    <s v="6"/>
    <s v="Region VI - Midsouth"/>
    <x v="37"/>
    <s v="NM"/>
    <x v="270"/>
    <s v="2"/>
    <x v="1"/>
    <n v="69980.962499999994"/>
    <n v="122466.6845"/>
    <n v="91685.095700000005"/>
    <n v="160448.91759999999"/>
    <n v="111500.61139999999"/>
    <n v="195126.07010000001"/>
    <n v="136905.5441"/>
    <n v="239584.70209999999"/>
    <n v="162451.34210000001"/>
    <n v="284289.84860000003"/>
    <n v="178856.75949999999"/>
    <n v="312999.32909999997"/>
    <n v="194220.9755"/>
    <n v="339886.7072"/>
  </r>
  <r>
    <s v="6"/>
    <s v="Region VI - Midsouth"/>
    <x v="37"/>
    <s v="NM"/>
    <x v="270"/>
    <s v="3"/>
    <x v="2"/>
    <n v="60536.753599999996"/>
    <n v="105939.3187"/>
    <n v="83625.676500000001"/>
    <n v="146344.9339"/>
    <n v="106071.2974"/>
    <n v="185624.77050000001"/>
    <n v="138530.86470000001"/>
    <n v="242429.01319999999"/>
    <n v="172624.50349999999"/>
    <n v="302092.8811"/>
    <n v="194305.66880000001"/>
    <n v="340034.9203"/>
    <n v="215666.94270000001"/>
    <n v="377417.14980000001"/>
  </r>
  <r>
    <s v="6"/>
    <s v="Region VI - Midsouth"/>
    <x v="37"/>
    <s v="NM"/>
    <x v="270"/>
    <s v="4"/>
    <x v="3"/>
    <n v="68227.312000000005"/>
    <n v="109163.7009"/>
    <n v="95518.236900000004"/>
    <n v="152829.18119999999"/>
    <n v="122809.16160000001"/>
    <n v="196494.66159999999"/>
    <n v="163745.54889999999"/>
    <n v="261992.88209999999"/>
    <n v="204681.93609999999"/>
    <n v="327491.10259999998"/>
    <n v="231972.8609"/>
    <n v="371156.58299999998"/>
    <n v="259263.78570000001"/>
    <n v="414822.06329999998"/>
  </r>
  <r>
    <s v="6"/>
    <s v="Region VI - Midsouth"/>
    <x v="37"/>
    <s v="NM"/>
    <x v="271"/>
    <s v="1"/>
    <x v="0"/>
    <n v="79375.780499999993"/>
    <n v="138907.61600000001"/>
    <n v="103977.4189"/>
    <n v="181960.48300000001"/>
    <n v="126253.04399999999"/>
    <n v="220942.82699999999"/>
    <n v="154478.91329999999"/>
    <n v="270338.09840000002"/>
    <n v="181809.05309999999"/>
    <n v="318165.8431"/>
    <n v="198553.31150000001"/>
    <n v="347468.29499999998"/>
    <n v="213470.46840000001"/>
    <n v="373573.3198"/>
  </r>
  <r>
    <s v="6"/>
    <s v="Region VI - Midsouth"/>
    <x v="37"/>
    <s v="NM"/>
    <x v="271"/>
    <s v="2"/>
    <x v="1"/>
    <n v="72625.341799999995"/>
    <n v="127094.34819999999"/>
    <n v="95208.196800000005"/>
    <n v="166614.34460000001"/>
    <n v="115841.70909999999"/>
    <n v="202722.9909"/>
    <n v="142340.8204"/>
    <n v="249096.4357"/>
    <n v="168955.3573"/>
    <n v="295671.87520000001"/>
    <n v="186050.30439999999"/>
    <n v="325588.03279999999"/>
    <n v="202074.1948"/>
    <n v="353629.84090000001"/>
  </r>
  <r>
    <s v="6"/>
    <s v="Region VI - Midsouth"/>
    <x v="37"/>
    <s v="NM"/>
    <x v="271"/>
    <s v="3"/>
    <x v="2"/>
    <n v="62709.687899999997"/>
    <n v="109741.95389999999"/>
    <n v="86605.241399999999"/>
    <n v="151559.17249999999"/>
    <n v="109821.75380000001"/>
    <n v="192188.0692"/>
    <n v="143370.49909999999"/>
    <n v="250898.37349999999"/>
    <n v="178644.09779999999"/>
    <n v="312627.17129999999"/>
    <n v="201053.68479999999"/>
    <n v="351843.9485"/>
    <n v="223125.60879999999"/>
    <n v="390469.81540000002"/>
  </r>
  <r>
    <s v="6"/>
    <s v="Region VI - Midsouth"/>
    <x v="37"/>
    <s v="NM"/>
    <x v="271"/>
    <s v="4"/>
    <x v="3"/>
    <n v="70979.5625"/>
    <n v="113567.3017"/>
    <n v="99371.387499999997"/>
    <n v="158994.2224"/>
    <n v="127763.21249999999"/>
    <n v="204421.14309999999"/>
    <n v="170350.95"/>
    <n v="272561.52409999998"/>
    <n v="212938.6876"/>
    <n v="340701.90509999997"/>
    <n v="241330.51259999999"/>
    <n v="386128.8259"/>
    <n v="269722.33750000002"/>
    <n v="431555.74650000001"/>
  </r>
  <r>
    <s v="6"/>
    <s v="Region VI - Midsouth"/>
    <x v="37"/>
    <s v="NM"/>
    <x v="272"/>
    <s v="1"/>
    <x v="0"/>
    <n v="79781.086200000005"/>
    <n v="139616.9008"/>
    <n v="104528.5266"/>
    <n v="182924.9215"/>
    <n v="126940.7617"/>
    <n v="222146.33300000001"/>
    <n v="155353.99340000001"/>
    <n v="271869.48830000003"/>
    <n v="182850.5569"/>
    <n v="319988.47460000002"/>
    <n v="199694.3002"/>
    <n v="349465.02529999998"/>
    <n v="214701.39369999999"/>
    <n v="375727.43890000001"/>
  </r>
  <r>
    <s v="6"/>
    <s v="Region VI - Midsouth"/>
    <x v="37"/>
    <s v="NM"/>
    <x v="272"/>
    <s v="2"/>
    <x v="1"/>
    <n v="72959.590200000006"/>
    <n v="127679.28290000001"/>
    <n v="95666.997099999993"/>
    <n v="167417.24489999999"/>
    <n v="116419.83379999999"/>
    <n v="203734.70929999999"/>
    <n v="143088.1311"/>
    <n v="250404.22940000001"/>
    <n v="169861.55910000001"/>
    <n v="297257.72840000002"/>
    <n v="187059.68280000001"/>
    <n v="327354.4448"/>
    <n v="203185.15950000001"/>
    <n v="355574.02899999998"/>
  </r>
  <r>
    <s v="6"/>
    <s v="Region VI - Midsouth"/>
    <x v="37"/>
    <s v="NM"/>
    <x v="272"/>
    <s v="3"/>
    <x v="2"/>
    <n v="62957.979700000004"/>
    <n v="110176.4644"/>
    <n v="86940.341199999995"/>
    <n v="152145.59710000001"/>
    <n v="110236.51390000001"/>
    <n v="192913.89939999999"/>
    <n v="143891.31779999999"/>
    <n v="251809.80619999999"/>
    <n v="179289.13149999999"/>
    <n v="313755.98019999999"/>
    <n v="201769.8849"/>
    <n v="353097.29840000003"/>
    <n v="223909.42069999999"/>
    <n v="391841.48639999999"/>
  </r>
  <r>
    <s v="6"/>
    <s v="Region VI - Midsouth"/>
    <x v="37"/>
    <s v="NM"/>
    <x v="272"/>
    <s v="4"/>
    <x v="3"/>
    <n v="71367.518400000001"/>
    <n v="114188.03109999999"/>
    <n v="99914.525800000003"/>
    <n v="159863.24359999999"/>
    <n v="128461.5331"/>
    <n v="205538.45610000001"/>
    <n v="171282.0441"/>
    <n v="274051.2746"/>
    <n v="214102.5552"/>
    <n v="342564.09330000001"/>
    <n v="242649.5626"/>
    <n v="388239.30589999998"/>
    <n v="271196.5699"/>
    <n v="433914.5183"/>
  </r>
  <r>
    <s v="6"/>
    <s v="Region VI - Midsouth"/>
    <x v="38"/>
    <s v="OK"/>
    <x v="273"/>
    <s v="1"/>
    <x v="0"/>
    <n v="77186.728600000002"/>
    <n v="135076.77499999999"/>
    <n v="101094.99830000001"/>
    <n v="176916.24710000001"/>
    <n v="122739.42080000001"/>
    <n v="214793.98639999999"/>
    <n v="150154.95509999999"/>
    <n v="262771.17139999999"/>
    <n v="176711.54130000001"/>
    <n v="309245.1972"/>
    <n v="192983.69760000001"/>
    <n v="337721.47080000001"/>
    <n v="207479.30290000001"/>
    <n v="363088.78009999997"/>
  </r>
  <r>
    <s v="6"/>
    <s v="Region VI - Midsouth"/>
    <x v="38"/>
    <s v="OK"/>
    <x v="273"/>
    <s v="2"/>
    <x v="1"/>
    <n v="70649.4614"/>
    <n v="123636.5575"/>
    <n v="92602.698900000003"/>
    <n v="162054.7231"/>
    <n v="112656.8645"/>
    <n v="197149.51300000001"/>
    <n v="138400.17000000001"/>
    <n v="242200.29740000001"/>
    <n v="164263.75109999999"/>
    <n v="287461.56449999998"/>
    <n v="180875.52220000001"/>
    <n v="316532.16369999998"/>
    <n v="196442.91130000001"/>
    <n v="343775.09480000002"/>
  </r>
  <r>
    <s v="6"/>
    <s v="Region VI - Midsouth"/>
    <x v="38"/>
    <s v="OK"/>
    <x v="273"/>
    <s v="3"/>
    <x v="2"/>
    <n v="61033.338600000003"/>
    <n v="106808.34239999999"/>
    <n v="84295.878200000006"/>
    <n v="147517.7868"/>
    <n v="106900.8201"/>
    <n v="187076.43530000001"/>
    <n v="139572.50520000001"/>
    <n v="244251.8841"/>
    <n v="173914.5747"/>
    <n v="304350.50569999998"/>
    <n v="195738.073"/>
    <n v="342541.62770000001"/>
    <n v="217234.57139999999"/>
    <n v="380160.4999"/>
  </r>
  <r>
    <s v="6"/>
    <s v="Region VI - Midsouth"/>
    <x v="38"/>
    <s v="OK"/>
    <x v="273"/>
    <s v="4"/>
    <x v="3"/>
    <n v="69003.2261"/>
    <n v="110405.1634"/>
    <n v="96604.516600000003"/>
    <n v="154567.22880000001"/>
    <n v="124205.807"/>
    <n v="198729.2942"/>
    <n v="165607.7427"/>
    <n v="264972.3922"/>
    <n v="207009.6783"/>
    <n v="331215.4902"/>
    <n v="234610.9688"/>
    <n v="375377.55560000002"/>
    <n v="262212.25919999997"/>
    <n v="419539.62099999998"/>
  </r>
  <r>
    <s v="6"/>
    <s v="Region VI - Midsouth"/>
    <x v="38"/>
    <s v="OK"/>
    <x v="274"/>
    <s v="1"/>
    <x v="0"/>
    <n v="78889.213000000003"/>
    <n v="138056.12280000001"/>
    <n v="103362.8702"/>
    <n v="180885.02290000001"/>
    <n v="125527.80899999999"/>
    <n v="219673.66570000001"/>
    <n v="153629.55420000001"/>
    <n v="268851.71980000002"/>
    <n v="180822.55290000001"/>
    <n v="316439.46750000003"/>
    <n v="197479.9877"/>
    <n v="345589.97840000002"/>
    <n v="212321.27350000001"/>
    <n v="371562.22869999998"/>
  </r>
  <r>
    <s v="6"/>
    <s v="Region VI - Midsouth"/>
    <x v="38"/>
    <s v="OK"/>
    <x v="274"/>
    <s v="2"/>
    <x v="1"/>
    <n v="72138.774300000005"/>
    <n v="126242.855"/>
    <n v="94593.648199999996"/>
    <n v="165538.88440000001"/>
    <n v="115116.474"/>
    <n v="201453.82949999999"/>
    <n v="141491.46119999999"/>
    <n v="247610.05720000001"/>
    <n v="167968.85690000001"/>
    <n v="293945.49969999999"/>
    <n v="184976.98069999999"/>
    <n v="323709.71620000002"/>
    <n v="200924.9999"/>
    <n v="351618.7499"/>
  </r>
  <r>
    <s v="6"/>
    <s v="Region VI - Midsouth"/>
    <x v="38"/>
    <s v="OK"/>
    <x v="274"/>
    <s v="3"/>
    <x v="2"/>
    <n v="62243.950900000003"/>
    <n v="108926.91409999999"/>
    <n v="85953.209499999997"/>
    <n v="150418.11670000001"/>
    <n v="108983.42720000001"/>
    <n v="190720.9975"/>
    <n v="142252.73019999999"/>
    <n v="248942.27789999999"/>
    <n v="177246.88680000001"/>
    <n v="310182.05170000001"/>
    <n v="199470.1789"/>
    <n v="349072.81300000002"/>
    <n v="221355.80799999999"/>
    <n v="387372.66399999999"/>
  </r>
  <r>
    <s v="6"/>
    <s v="Region VI - Midsouth"/>
    <x v="38"/>
    <s v="OK"/>
    <x v="274"/>
    <s v="4"/>
    <x v="3"/>
    <n v="70573.328200000004"/>
    <n v="112917.32670000001"/>
    <n v="98802.659400000004"/>
    <n v="158084.2574"/>
    <n v="127031.99069999999"/>
    <n v="203251.1881"/>
    <n v="169375.98749999999"/>
    <n v="271001.58409999998"/>
    <n v="211719.98439999999"/>
    <n v="338751.98009999999"/>
    <n v="239949.31570000001"/>
    <n v="383918.91080000001"/>
    <n v="268178.64689999999"/>
    <n v="429085.84149999998"/>
  </r>
  <r>
    <s v="6"/>
    <s v="Region VI - Midsouth"/>
    <x v="38"/>
    <s v="OK"/>
    <x v="275"/>
    <s v="1"/>
    <x v="0"/>
    <n v="75728.027499999997"/>
    <n v="132524.04819999999"/>
    <n v="99017.445999999996"/>
    <n v="173280.53049999999"/>
    <n v="120063.5806"/>
    <n v="210111.26610000001"/>
    <n v="146603.18840000001"/>
    <n v="256555.5796"/>
    <n v="172435.51310000001"/>
    <n v="301762.14789999998"/>
    <n v="188284.4057"/>
    <n v="329497.70990000002"/>
    <n v="202392.13399999999"/>
    <n v="354186.23440000002"/>
  </r>
  <r>
    <s v="6"/>
    <s v="Region VI - Midsouth"/>
    <x v="38"/>
    <s v="OK"/>
    <x v="275"/>
    <s v="2"/>
    <x v="1"/>
    <n v="69617.103900000002"/>
    <n v="121829.93180000001"/>
    <n v="91078.992199999993"/>
    <n v="159388.23629999999"/>
    <n v="110638.58229999999"/>
    <n v="193617.51920000001"/>
    <n v="135615.0197"/>
    <n v="237326.28450000001"/>
    <n v="160799.53529999999"/>
    <n v="281399.18689999997"/>
    <n v="176965.89379999999"/>
    <n v="309690.31400000001"/>
    <n v="192075.50700000001"/>
    <n v="336132.1373"/>
  </r>
  <r>
    <s v="6"/>
    <s v="Region VI - Midsouth"/>
    <x v="38"/>
    <s v="OK"/>
    <x v="275"/>
    <s v="3"/>
    <x v="2"/>
    <n v="60475.060599999997"/>
    <n v="105831.356"/>
    <n v="83589.340899999996"/>
    <n v="146281.34650000001"/>
    <n v="106088.91039999999"/>
    <n v="185655.5932"/>
    <n v="138683.12770000001"/>
    <n v="242695.47330000001"/>
    <n v="172838.79120000001"/>
    <n v="302467.8847"/>
    <n v="194607.88080000001"/>
    <n v="340563.79139999999"/>
    <n v="216071.29639999999"/>
    <n v="378124.76880000002"/>
  </r>
  <r>
    <s v="6"/>
    <s v="Region VI - Midsouth"/>
    <x v="38"/>
    <s v="OK"/>
    <x v="275"/>
    <s v="4"/>
    <x v="3"/>
    <n v="67487.957299999995"/>
    <n v="107980.7332"/>
    <n v="94483.140199999994"/>
    <n v="151173.02650000001"/>
    <n v="121478.32309999999"/>
    <n v="194365.31969999999"/>
    <n v="161971.09729999999"/>
    <n v="259153.75959999999"/>
    <n v="202463.87169999999"/>
    <n v="323942.19959999999"/>
    <n v="229459.05470000001"/>
    <n v="367134.49290000001"/>
    <n v="256454.23749999999"/>
    <n v="410326.78610000003"/>
  </r>
  <r>
    <s v="6"/>
    <s v="Region VI - Midsouth"/>
    <x v="38"/>
    <s v="OK"/>
    <x v="276"/>
    <s v="1"/>
    <x v="0"/>
    <n v="77592.034199999995"/>
    <n v="135786.05989999999"/>
    <n v="101646.1061"/>
    <n v="177880.6856"/>
    <n v="123427.1385"/>
    <n v="215997.49239999999"/>
    <n v="151030.03510000001"/>
    <n v="264302.5613"/>
    <n v="177753.04500000001"/>
    <n v="311067.82870000001"/>
    <n v="194124.68650000001"/>
    <n v="339718.20120000001"/>
    <n v="208710.22820000001"/>
    <n v="365242.89929999999"/>
  </r>
  <r>
    <s v="6"/>
    <s v="Region VI - Midsouth"/>
    <x v="38"/>
    <s v="OK"/>
    <x v="276"/>
    <s v="2"/>
    <x v="1"/>
    <n v="70983.709799999997"/>
    <n v="124221.49219999999"/>
    <n v="93061.499200000006"/>
    <n v="162857.62349999999"/>
    <n v="113234.98940000001"/>
    <n v="198161.23130000001"/>
    <n v="139147.48069999999"/>
    <n v="243508.09109999999"/>
    <n v="165169.95300000001"/>
    <n v="289047.41769999999"/>
    <n v="181884.90040000001"/>
    <n v="318298.57569999999"/>
    <n v="197553.87590000001"/>
    <n v="345719.28279999999"/>
  </r>
  <r>
    <s v="6"/>
    <s v="Region VI - Midsouth"/>
    <x v="38"/>
    <s v="OK"/>
    <x v="276"/>
    <s v="3"/>
    <x v="2"/>
    <n v="61281.630299999997"/>
    <n v="107242.85309999999"/>
    <n v="84630.978000000003"/>
    <n v="148104.2115"/>
    <n v="107315.5802"/>
    <n v="187802.26550000001"/>
    <n v="140093.32389999999"/>
    <n v="245163.3168"/>
    <n v="174559.60829999999"/>
    <n v="305479.31449999998"/>
    <n v="196454.27299999999"/>
    <n v="343794.97769999999"/>
    <n v="218018.38329999999"/>
    <n v="381532.17080000002"/>
  </r>
  <r>
    <s v="6"/>
    <s v="Region VI - Midsouth"/>
    <x v="38"/>
    <s v="OK"/>
    <x v="276"/>
    <s v="4"/>
    <x v="3"/>
    <n v="69391.182000000001"/>
    <n v="111025.89290000001"/>
    <n v="97147.654800000004"/>
    <n v="155436.25"/>
    <n v="124904.12760000001"/>
    <n v="199846.60709999999"/>
    <n v="166538.83679999999"/>
    <n v="266462.14279999997"/>
    <n v="208173.546"/>
    <n v="333077.67859999998"/>
    <n v="235930.01879999999"/>
    <n v="377488.03570000001"/>
    <n v="263686.49160000001"/>
    <n v="421898.39270000003"/>
  </r>
  <r>
    <s v="6"/>
    <s v="Region VI - Midsouth"/>
    <x v="38"/>
    <s v="OK"/>
    <x v="277"/>
    <s v="1"/>
    <x v="0"/>
    <n v="77592.034199999995"/>
    <n v="135786.05989999999"/>
    <n v="101646.1061"/>
    <n v="177880.6856"/>
    <n v="123427.1385"/>
    <n v="215997.49239999999"/>
    <n v="151030.03510000001"/>
    <n v="264302.5613"/>
    <n v="177753.04500000001"/>
    <n v="311067.82870000001"/>
    <n v="194124.68650000001"/>
    <n v="339718.20120000001"/>
    <n v="208710.22820000001"/>
    <n v="365242.89929999999"/>
  </r>
  <r>
    <s v="6"/>
    <s v="Region VI - Midsouth"/>
    <x v="38"/>
    <s v="OK"/>
    <x v="277"/>
    <s v="2"/>
    <x v="1"/>
    <n v="70983.709799999997"/>
    <n v="124221.49219999999"/>
    <n v="93061.499200000006"/>
    <n v="162857.62349999999"/>
    <n v="113234.98940000001"/>
    <n v="198161.23130000001"/>
    <n v="139147.48069999999"/>
    <n v="243508.09109999999"/>
    <n v="165169.95300000001"/>
    <n v="289047.41769999999"/>
    <n v="181884.90040000001"/>
    <n v="318298.57569999999"/>
    <n v="197553.87590000001"/>
    <n v="345719.28279999999"/>
  </r>
  <r>
    <s v="6"/>
    <s v="Region VI - Midsouth"/>
    <x v="38"/>
    <s v="OK"/>
    <x v="277"/>
    <s v="3"/>
    <x v="2"/>
    <n v="61281.630299999997"/>
    <n v="107242.85309999999"/>
    <n v="84630.978000000003"/>
    <n v="148104.2115"/>
    <n v="107315.5802"/>
    <n v="187802.26550000001"/>
    <n v="140093.32389999999"/>
    <n v="245163.3168"/>
    <n v="174559.60829999999"/>
    <n v="305479.31449999998"/>
    <n v="196454.27299999999"/>
    <n v="343794.97769999999"/>
    <n v="218018.38329999999"/>
    <n v="381532.17080000002"/>
  </r>
  <r>
    <s v="6"/>
    <s v="Region VI - Midsouth"/>
    <x v="38"/>
    <s v="OK"/>
    <x v="277"/>
    <s v="4"/>
    <x v="3"/>
    <n v="69391.182000000001"/>
    <n v="111025.89290000001"/>
    <n v="97147.654800000004"/>
    <n v="155436.25"/>
    <n v="124904.12760000001"/>
    <n v="199846.60709999999"/>
    <n v="166538.83679999999"/>
    <n v="266462.14279999997"/>
    <n v="208173.546"/>
    <n v="333077.67859999998"/>
    <n v="235930.01879999999"/>
    <n v="377488.03570000001"/>
    <n v="263686.49160000001"/>
    <n v="421898.39270000003"/>
  </r>
  <r>
    <s v="6"/>
    <s v="Region VI - Midsouth"/>
    <x v="39"/>
    <s v="TX"/>
    <x v="278"/>
    <s v="1"/>
    <x v="0"/>
    <n v="76052.071200000006"/>
    <n v="133091.12469999999"/>
    <n v="99505.112800000003"/>
    <n v="174133.9474"/>
    <n v="120713.781"/>
    <n v="211249.11670000001"/>
    <n v="147503.98910000001"/>
    <n v="258131.981"/>
    <n v="173532.0203"/>
    <n v="303681.0355"/>
    <n v="189493.0595"/>
    <n v="331612.8541"/>
    <n v="203704.78950000001"/>
    <n v="356483.38160000002"/>
  </r>
  <r>
    <s v="6"/>
    <s v="Region VI - Midsouth"/>
    <x v="39"/>
    <s v="TX"/>
    <x v="278"/>
    <s v="2"/>
    <x v="1"/>
    <n v="69799.033200000005"/>
    <n v="122148.30809999999"/>
    <n v="91382.043999999994"/>
    <n v="159918.57689999999"/>
    <n v="111069.5969"/>
    <n v="194371.79459999999"/>
    <n v="136260.2819"/>
    <n v="238455.49340000001"/>
    <n v="161625.4388"/>
    <n v="282844.51770000003"/>
    <n v="177911.3266"/>
    <n v="311344.82160000002"/>
    <n v="193148.24119999999"/>
    <n v="338009.42219999997"/>
  </r>
  <r>
    <s v="6"/>
    <s v="Region VI - Midsouth"/>
    <x v="39"/>
    <s v="TX"/>
    <x v="278"/>
    <s v="3"/>
    <x v="2"/>
    <n v="60505.907099999997"/>
    <n v="105885.3374"/>
    <n v="83607.508700000006"/>
    <n v="146313.14019999999"/>
    <n v="106080.1039"/>
    <n v="185640.18179999999"/>
    <n v="138606.99609999999"/>
    <n v="242562.2432"/>
    <n v="172731.64739999999"/>
    <n v="302280.38290000003"/>
    <n v="194456.77480000001"/>
    <n v="340299.35580000002"/>
    <n v="215869.11960000001"/>
    <n v="377770.95929999999"/>
  </r>
  <r>
    <s v="6"/>
    <s v="Region VI - Midsouth"/>
    <x v="39"/>
    <s v="TX"/>
    <x v="278"/>
    <s v="4"/>
    <x v="3"/>
    <n v="67857.634699999995"/>
    <n v="108572.21709999999"/>
    <n v="95000.688500000004"/>
    <n v="152001.10389999999"/>
    <n v="122143.7424"/>
    <n v="195429.99069999999"/>
    <n v="162858.32310000001"/>
    <n v="260573.32079999999"/>
    <n v="203572.9039"/>
    <n v="325716.65110000002"/>
    <n v="230715.9578"/>
    <n v="369145.5379"/>
    <n v="257859.0116"/>
    <n v="412574.42469999997"/>
  </r>
  <r>
    <s v="6"/>
    <s v="Region VI - Midsouth"/>
    <x v="39"/>
    <s v="TX"/>
    <x v="279"/>
    <s v="1"/>
    <x v="0"/>
    <n v="74997.674199999994"/>
    <n v="131245.93"/>
    <n v="98212.574600000007"/>
    <n v="171872.0055"/>
    <n v="119225.7935"/>
    <n v="208645.13860000001"/>
    <n v="145830.99160000001"/>
    <n v="255204.2352"/>
    <n v="171614.02309999999"/>
    <n v="300324.5404"/>
    <n v="187414.07709999999"/>
    <n v="327974.6349"/>
    <n v="201488.13010000001"/>
    <n v="352604.22759999998"/>
  </r>
  <r>
    <s v="6"/>
    <s v="Region VI - Midsouth"/>
    <x v="39"/>
    <s v="TX"/>
    <x v="279"/>
    <s v="2"/>
    <x v="1"/>
    <n v="68673.579100000003"/>
    <n v="120178.7634"/>
    <n v="89997.198199999999"/>
    <n v="157495.0969"/>
    <n v="109472.0166"/>
    <n v="191576.02900000001"/>
    <n v="134459.51500000001"/>
    <n v="235304.1513"/>
    <n v="159572.13959999999"/>
    <n v="279251.24430000002"/>
    <n v="175700.73379999999"/>
    <n v="307476.28409999999"/>
    <n v="190811.62109999999"/>
    <n v="333920.337"/>
  </r>
  <r>
    <s v="6"/>
    <s v="Region VI - Midsouth"/>
    <x v="39"/>
    <s v="TX"/>
    <x v="279"/>
    <s v="3"/>
    <x v="2"/>
    <n v="59356.987699999998"/>
    <n v="103874.72840000001"/>
    <n v="81986.513000000006"/>
    <n v="143476.3976"/>
    <n v="103979.88400000001"/>
    <n v="181964.79689999999"/>
    <n v="135774.50810000001"/>
    <n v="237605.38930000001"/>
    <n v="169185.04759999999"/>
    <n v="296073.8333"/>
    <n v="190422.45689999999"/>
    <n v="333239.29950000002"/>
    <n v="211343.52919999999"/>
    <n v="369851.17619999999"/>
  </r>
  <r>
    <s v="6"/>
    <s v="Region VI - Midsouth"/>
    <x v="39"/>
    <s v="TX"/>
    <x v="279"/>
    <s v="4"/>
    <x v="3"/>
    <n v="67026.887400000007"/>
    <n v="107243.0215"/>
    <n v="93837.642300000007"/>
    <n v="150140.23000000001"/>
    <n v="120648.3973"/>
    <n v="193037.43859999999"/>
    <n v="160864.52970000001"/>
    <n v="257383.25150000001"/>
    <n v="201080.66219999999"/>
    <n v="321729.06430000003"/>
    <n v="227891.41709999999"/>
    <n v="364626.27289999998"/>
    <n v="254702.1721"/>
    <n v="407523.48149999999"/>
  </r>
  <r>
    <s v="6"/>
    <s v="Region VI - Midsouth"/>
    <x v="39"/>
    <s v="TX"/>
    <x v="280"/>
    <s v="1"/>
    <x v="0"/>
    <n v="72484.576199999996"/>
    <n v="126848.00840000001"/>
    <n v="94842.483900000007"/>
    <n v="165974.3469"/>
    <n v="115061.96580000001"/>
    <n v="201358.44020000001"/>
    <n v="140606.22719999999"/>
    <n v="246060.8977"/>
    <n v="165419.99780000001"/>
    <n v="289484.99609999999"/>
    <n v="180635.8027"/>
    <n v="316112.65470000001"/>
    <n v="194184.30160000001"/>
    <n v="339822.52789999999"/>
  </r>
  <r>
    <s v="6"/>
    <s v="Region VI - Midsouth"/>
    <x v="39"/>
    <s v="TX"/>
    <x v="280"/>
    <s v="2"/>
    <x v="1"/>
    <n v="66515.767300000007"/>
    <n v="116402.5929"/>
    <n v="87088.645699999994"/>
    <n v="152405.13"/>
    <n v="105856.15399999999"/>
    <n v="185248.26949999999"/>
    <n v="129873.59789999999"/>
    <n v="227278.79629999999"/>
    <n v="154054.62469999999"/>
    <n v="269595.59330000001"/>
    <n v="169580.51250000001"/>
    <n v="296765.89689999999"/>
    <n v="184107.59669999999"/>
    <n v="322188.29430000001"/>
  </r>
  <r>
    <s v="6"/>
    <s v="Region VI - Midsouth"/>
    <x v="39"/>
    <s v="TX"/>
    <x v="280"/>
    <s v="3"/>
    <x v="2"/>
    <n v="57649.790399999998"/>
    <n v="100887.13310000001"/>
    <n v="79658.979900000006"/>
    <n v="139403.21479999999"/>
    <n v="101067.7543"/>
    <n v="176868.57"/>
    <n v="132052.64249999999"/>
    <n v="231092.12450000001"/>
    <n v="164562.66440000001"/>
    <n v="287984.66269999999"/>
    <n v="185257.94680000001"/>
    <n v="324201.4069"/>
    <n v="205654.66399999999"/>
    <n v="359895.66190000001"/>
  </r>
  <r>
    <s v="6"/>
    <s v="Region VI - Midsouth"/>
    <x v="39"/>
    <s v="TX"/>
    <x v="280"/>
    <s v="4"/>
    <x v="3"/>
    <n v="64680.871299999999"/>
    <n v="103489.3956"/>
    <n v="90553.219800000006"/>
    <n v="144885.1539"/>
    <n v="116425.5684"/>
    <n v="186280.91209999999"/>
    <n v="155234.09109999999"/>
    <n v="248374.54939999999"/>
    <n v="194042.61379999999"/>
    <n v="310468.18680000002"/>
    <n v="219914.96239999999"/>
    <n v="351863.94510000001"/>
    <n v="245787.31099999999"/>
    <n v="393259.70329999999"/>
  </r>
  <r>
    <s v="6"/>
    <s v="Region VI - Midsouth"/>
    <x v="39"/>
    <s v="TX"/>
    <x v="281"/>
    <s v="1"/>
    <x v="0"/>
    <n v="76619.903600000005"/>
    <n v="134084.83129999999"/>
    <n v="100183.1061"/>
    <n v="175320.4356"/>
    <n v="121476.5377"/>
    <n v="212583.94099999999"/>
    <n v="148327.63260000001"/>
    <n v="259573.35699999999"/>
    <n v="174463.52299999999"/>
    <n v="305311.16529999999"/>
    <n v="190498.72459999999"/>
    <n v="333372.76799999998"/>
    <n v="204772.26089999999"/>
    <n v="358351.45669999998"/>
  </r>
  <r>
    <s v="6"/>
    <s v="Region VI - Midsouth"/>
    <x v="39"/>
    <s v="TX"/>
    <x v="281"/>
    <s v="2"/>
    <x v="1"/>
    <n v="70437.9228"/>
    <n v="123266.3648"/>
    <n v="92152.344800000006"/>
    <n v="161266.60329999999"/>
    <n v="111941.94650000001"/>
    <n v="195898.40650000001"/>
    <n v="137211.69459999999"/>
    <n v="240120.4656"/>
    <n v="162692.24340000001"/>
    <n v="284711.42589999997"/>
    <n v="179048.60219999999"/>
    <n v="313335.05379999999"/>
    <n v="194335.6734"/>
    <n v="340087.42839999998"/>
  </r>
  <r>
    <s v="6"/>
    <s v="Region VI - Midsouth"/>
    <x v="39"/>
    <s v="TX"/>
    <x v="281"/>
    <s v="3"/>
    <x v="2"/>
    <n v="61189.092199999999"/>
    <n v="107080.91130000001"/>
    <n v="84576.476500000004"/>
    <n v="148008.83379999999"/>
    <n v="107342.0022"/>
    <n v="187848.50390000001"/>
    <n v="140321.72200000001"/>
    <n v="245563.0134"/>
    <n v="174881.04440000001"/>
    <n v="306041.82760000002"/>
    <n v="196907.5962"/>
    <n v="344588.29330000002"/>
    <n v="218624.9198"/>
    <n v="382593.60960000003"/>
  </r>
  <r>
    <s v="6"/>
    <s v="Region VI - Midsouth"/>
    <x v="39"/>
    <s v="TX"/>
    <x v="281"/>
    <s v="4"/>
    <x v="3"/>
    <n v="68282.149900000004"/>
    <n v="109251.44160000001"/>
    <n v="95595.009900000005"/>
    <n v="152952.01809999999"/>
    <n v="122907.86990000001"/>
    <n v="196652.59469999999"/>
    <n v="163877.15979999999"/>
    <n v="262203.4596"/>
    <n v="204846.4497"/>
    <n v="327754.32449999999"/>
    <n v="232159.30970000001"/>
    <n v="371454.90110000002"/>
    <n v="259472.1697"/>
    <n v="415155.47769999999"/>
  </r>
  <r>
    <s v="6"/>
    <s v="Region VI - Midsouth"/>
    <x v="39"/>
    <s v="TX"/>
    <x v="282"/>
    <s v="1"/>
    <x v="0"/>
    <n v="76133.333199999994"/>
    <n v="133233.33309999999"/>
    <n v="99568.553700000004"/>
    <n v="174244.96909999999"/>
    <n v="120751.29829999999"/>
    <n v="211314.772"/>
    <n v="147478.2683"/>
    <n v="258086.96960000001"/>
    <n v="173477.01680000001"/>
    <n v="303584.7794"/>
    <n v="189425.39439999999"/>
    <n v="331494.44020000001"/>
    <n v="203623.05919999999"/>
    <n v="356340.35359999997"/>
  </r>
  <r>
    <s v="6"/>
    <s v="Region VI - Midsouth"/>
    <x v="39"/>
    <s v="TX"/>
    <x v="282"/>
    <s v="2"/>
    <x v="1"/>
    <n v="69951.352400000003"/>
    <n v="122414.86659999999"/>
    <n v="91537.792400000006"/>
    <n v="160191.1367"/>
    <n v="111216.7072"/>
    <n v="194629.23749999999"/>
    <n v="136362.33040000001"/>
    <n v="238634.07810000001"/>
    <n v="161705.7372"/>
    <n v="282985.04009999998"/>
    <n v="177975.2721"/>
    <n v="311456.72610000003"/>
    <n v="193186.47159999999"/>
    <n v="338076.32530000003"/>
  </r>
  <r>
    <s v="6"/>
    <s v="Region VI - Midsouth"/>
    <x v="39"/>
    <s v="TX"/>
    <x v="282"/>
    <s v="3"/>
    <x v="2"/>
    <n v="60723.352400000003"/>
    <n v="106265.86659999999"/>
    <n v="83924.440700000006"/>
    <n v="146867.77119999999"/>
    <n v="106503.67049999999"/>
    <n v="186381.4234"/>
    <n v="139203.94639999999"/>
    <n v="243606.90609999999"/>
    <n v="173483.82490000001"/>
    <n v="303596.6936"/>
    <n v="195324.0808"/>
    <n v="341817.14130000002"/>
    <n v="216855.1084"/>
    <n v="379496.43979999999"/>
  </r>
  <r>
    <s v="6"/>
    <s v="Region VI - Midsouth"/>
    <x v="39"/>
    <s v="TX"/>
    <x v="282"/>
    <s v="4"/>
    <x v="3"/>
    <n v="67875.913100000005"/>
    <n v="108601.4627"/>
    <n v="95026.278300000005"/>
    <n v="152042.04759999999"/>
    <n v="122176.6436"/>
    <n v="195482.63269999999"/>
    <n v="162902.19149999999"/>
    <n v="260643.51019999999"/>
    <n v="203627.73939999999"/>
    <n v="325804.38780000003"/>
    <n v="230778.10459999999"/>
    <n v="369244.973"/>
    <n v="257928.4699"/>
    <n v="412685.55790000001"/>
  </r>
  <r>
    <s v="6"/>
    <s v="Region VI - Midsouth"/>
    <x v="39"/>
    <s v="TX"/>
    <x v="283"/>
    <s v="1"/>
    <x v="0"/>
    <n v="76943.944399999993"/>
    <n v="134651.90280000001"/>
    <n v="100670.7692"/>
    <n v="176173.8461"/>
    <n v="122126.7337"/>
    <n v="213721.78400000001"/>
    <n v="149228.4283"/>
    <n v="261149.74950000001"/>
    <n v="175560.02429999999"/>
    <n v="307230.04259999999"/>
    <n v="191707.372"/>
    <n v="335487.90090000001"/>
    <n v="206084.90969999999"/>
    <n v="360648.5919"/>
  </r>
  <r>
    <s v="6"/>
    <s v="Region VI - Midsouth"/>
    <x v="39"/>
    <s v="TX"/>
    <x v="283"/>
    <s v="2"/>
    <x v="1"/>
    <n v="70619.849199999997"/>
    <n v="123584.73609999999"/>
    <n v="92455.392900000006"/>
    <n v="161796.9375"/>
    <n v="112372.9567"/>
    <n v="196652.67439999999"/>
    <n v="137856.95180000001"/>
    <n v="241249.66560000001"/>
    <n v="163518.14079999999"/>
    <n v="286156.74650000001"/>
    <n v="179994.02859999999"/>
    <n v="314989.5502"/>
    <n v="195408.4008"/>
    <n v="341964.70130000002"/>
  </r>
  <r>
    <s v="6"/>
    <s v="Region VI - Midsouth"/>
    <x v="39"/>
    <s v="TX"/>
    <x v="283"/>
    <s v="3"/>
    <x v="2"/>
    <n v="61219.935899999997"/>
    <n v="107134.88770000001"/>
    <n v="84594.640400000004"/>
    <n v="148040.6207"/>
    <n v="107333.19070000001"/>
    <n v="187833.08369999999"/>
    <n v="140245.58369999999"/>
    <n v="245429.77160000001"/>
    <n v="174773.8921"/>
    <n v="305854.3113"/>
    <n v="196756.48069999999"/>
    <n v="344323.84120000002"/>
    <n v="218422.73240000001"/>
    <n v="382239.78169999999"/>
  </r>
  <r>
    <s v="6"/>
    <s v="Region VI - Midsouth"/>
    <x v="39"/>
    <s v="TX"/>
    <x v="283"/>
    <s v="4"/>
    <x v="3"/>
    <n v="68651.824900000007"/>
    <n v="109842.9215"/>
    <n v="96112.554900000003"/>
    <n v="153780.09"/>
    <n v="123573.28479999999"/>
    <n v="197717.25870000001"/>
    <n v="164764.37969999999"/>
    <n v="263623.01150000002"/>
    <n v="205955.47469999999"/>
    <n v="329528.76439999999"/>
    <n v="233416.2046"/>
    <n v="373465.93300000002"/>
    <n v="260876.93460000001"/>
    <n v="417403.10159999999"/>
  </r>
  <r>
    <s v="6"/>
    <s v="Region VI - Midsouth"/>
    <x v="39"/>
    <s v="TX"/>
    <x v="284"/>
    <s v="1"/>
    <x v="0"/>
    <n v="74511.106700000004"/>
    <n v="130394.4368"/>
    <n v="97598.025899999993"/>
    <n v="170796.5453"/>
    <n v="118500.55839999999"/>
    <n v="207375.97719999999"/>
    <n v="144981.6323"/>
    <n v="253717.8566"/>
    <n v="170627.52280000001"/>
    <n v="298598.16489999997"/>
    <n v="186340.75339999999"/>
    <n v="326096.31839999999"/>
    <n v="200338.93520000001"/>
    <n v="350593.13650000002"/>
  </r>
  <r>
    <s v="6"/>
    <s v="Region VI - Midsouth"/>
    <x v="39"/>
    <s v="TX"/>
    <x v="284"/>
    <s v="2"/>
    <x v="1"/>
    <n v="68187.011499999993"/>
    <n v="119327.2702"/>
    <n v="89382.649600000004"/>
    <n v="156419.6367"/>
    <n v="108746.7815"/>
    <n v="190306.8677"/>
    <n v="133610.15580000001"/>
    <n v="233817.7727"/>
    <n v="158585.63930000001"/>
    <n v="277524.8688"/>
    <n v="174627.41"/>
    <n v="305597.96759999997"/>
    <n v="189662.42619999999"/>
    <n v="331909.24599999998"/>
  </r>
  <r>
    <s v="6"/>
    <s v="Region VI - Midsouth"/>
    <x v="39"/>
    <s v="TX"/>
    <x v="284"/>
    <s v="3"/>
    <x v="2"/>
    <n v="58891.250699999997"/>
    <n v="103059.68859999999"/>
    <n v="81334.481100000005"/>
    <n v="142335.3419"/>
    <n v="103141.5573"/>
    <n v="180497.72519999999"/>
    <n v="134656.73920000001"/>
    <n v="235649.29370000001"/>
    <n v="167787.8365"/>
    <n v="293628.71380000003"/>
    <n v="188838.9509"/>
    <n v="330468.16409999999"/>
    <n v="209573.72839999999"/>
    <n v="366754.02480000001"/>
  </r>
  <r>
    <s v="6"/>
    <s v="Region VI - Midsouth"/>
    <x v="39"/>
    <s v="TX"/>
    <x v="284"/>
    <s v="4"/>
    <x v="3"/>
    <n v="66620.653000000006"/>
    <n v="106593.04640000001"/>
    <n v="93268.914300000004"/>
    <n v="149230.26500000001"/>
    <n v="119917.17539999999"/>
    <n v="191867.48360000001"/>
    <n v="159889.56719999999"/>
    <n v="255823.31150000001"/>
    <n v="199861.95910000001"/>
    <n v="319779.13929999998"/>
    <n v="226510.22029999999"/>
    <n v="362416.3578"/>
    <n v="253158.48149999999"/>
    <n v="405053.57640000002"/>
  </r>
  <r>
    <s v="6"/>
    <s v="Region VI - Midsouth"/>
    <x v="39"/>
    <s v="TX"/>
    <x v="285"/>
    <s v="1"/>
    <x v="0"/>
    <n v="75970.809299999994"/>
    <n v="132948.91639999999"/>
    <n v="99441.671900000001"/>
    <n v="174022.9258"/>
    <n v="120676.26360000001"/>
    <n v="211183.4613"/>
    <n v="147529.70989999999"/>
    <n v="258176.99230000001"/>
    <n v="173587.02369999999"/>
    <n v="303777.29149999999"/>
    <n v="189560.72459999999"/>
    <n v="331731.26789999998"/>
    <n v="203786.51990000001"/>
    <n v="356626.40970000002"/>
  </r>
  <r>
    <s v="6"/>
    <s v="Region VI - Midsouth"/>
    <x v="39"/>
    <s v="TX"/>
    <x v="285"/>
    <s v="2"/>
    <x v="1"/>
    <n v="69646.714099999997"/>
    <n v="121881.74980000001"/>
    <n v="91226.295499999993"/>
    <n v="159646.0172"/>
    <n v="110922.48669999999"/>
    <n v="194114.3517"/>
    <n v="136158.2334"/>
    <n v="238276.90839999999"/>
    <n v="161545.14019999999"/>
    <n v="282703.99540000001"/>
    <n v="177847.3812"/>
    <n v="311232.91710000002"/>
    <n v="193110.01089999999"/>
    <n v="337942.51919999998"/>
  </r>
  <r>
    <s v="6"/>
    <s v="Region VI - Midsouth"/>
    <x v="39"/>
    <s v="TX"/>
    <x v="285"/>
    <s v="3"/>
    <x v="2"/>
    <n v="60288.461799999997"/>
    <n v="105504.80809999999"/>
    <n v="83290.576700000005"/>
    <n v="145758.5092"/>
    <n v="105656.5373"/>
    <n v="184898.94029999999"/>
    <n v="138010.0459"/>
    <n v="241517.58050000001"/>
    <n v="171979.4699"/>
    <n v="300964.0723"/>
    <n v="193589.4688"/>
    <n v="338781.57040000003"/>
    <n v="214883.13080000001"/>
    <n v="376045.47889999999"/>
  </r>
  <r>
    <s v="6"/>
    <s v="Region VI - Midsouth"/>
    <x v="39"/>
    <s v="TX"/>
    <x v="285"/>
    <s v="4"/>
    <x v="3"/>
    <n v="67839.356199999995"/>
    <n v="108542.9715"/>
    <n v="94975.098599999998"/>
    <n v="151960.16010000001"/>
    <n v="122110.84110000001"/>
    <n v="195377.3486"/>
    <n v="162814.45480000001"/>
    <n v="260503.13149999999"/>
    <n v="203518.06839999999"/>
    <n v="325628.9143"/>
    <n v="230653.81090000001"/>
    <n v="369046.1029"/>
    <n v="257789.5534"/>
    <n v="412463.29149999999"/>
  </r>
  <r>
    <s v="6"/>
    <s v="Region VI - Midsouth"/>
    <x v="39"/>
    <s v="TX"/>
    <x v="286"/>
    <s v="1"/>
    <x v="0"/>
    <n v="74268.324900000007"/>
    <n v="129969.5687"/>
    <n v="97173.800099999993"/>
    <n v="170054.15"/>
    <n v="117887.87549999999"/>
    <n v="206303.78210000001"/>
    <n v="144055.11079999999"/>
    <n v="252096.44390000001"/>
    <n v="169476.01209999999"/>
    <n v="296583.02120000002"/>
    <n v="185064.4345"/>
    <n v="323862.76030000002"/>
    <n v="198944.54930000001"/>
    <n v="348152.96110000001"/>
  </r>
  <r>
    <s v="6"/>
    <s v="Region VI - Midsouth"/>
    <x v="39"/>
    <s v="TX"/>
    <x v="286"/>
    <s v="2"/>
    <x v="1"/>
    <n v="68157.401299999998"/>
    <n v="119275.4523"/>
    <n v="89235.346300000005"/>
    <n v="156161.8559"/>
    <n v="108462.8772"/>
    <n v="189810.03510000001"/>
    <n v="133066.94209999999"/>
    <n v="232867.14869999999"/>
    <n v="157840.03450000001"/>
    <n v="276220.06030000001"/>
    <n v="173745.92259999999"/>
    <n v="304055.36450000003"/>
    <n v="188627.92230000001"/>
    <n v="330098.864"/>
  </r>
  <r>
    <s v="6"/>
    <s v="Region VI - Midsouth"/>
    <x v="39"/>
    <s v="TX"/>
    <x v="286"/>
    <s v="3"/>
    <x v="2"/>
    <n v="59077.849499999997"/>
    <n v="103386.2365"/>
    <n v="81633.245299999995"/>
    <n v="142858.17920000001"/>
    <n v="103573.93030000001"/>
    <n v="181254.3781"/>
    <n v="135329.82089999999"/>
    <n v="236827.18659999999"/>
    <n v="168647.15779999999"/>
    <n v="295132.52610000002"/>
    <n v="189857.36290000001"/>
    <n v="332250.38510000001"/>
    <n v="210761.8941"/>
    <n v="368833.31479999999"/>
  </r>
  <r>
    <s v="6"/>
    <s v="Region VI - Midsouth"/>
    <x v="39"/>
    <s v="TX"/>
    <x v="286"/>
    <s v="4"/>
    <x v="3"/>
    <n v="66269.254100000006"/>
    <n v="106030.8082"/>
    <n v="92776.955799999996"/>
    <n v="148443.13140000001"/>
    <n v="119284.6574"/>
    <n v="190855.4547"/>
    <n v="159046.20989999999"/>
    <n v="254473.93960000001"/>
    <n v="198807.76240000001"/>
    <n v="318092.42450000002"/>
    <n v="225315.46400000001"/>
    <n v="360504.74780000001"/>
    <n v="251823.16570000001"/>
    <n v="402917.0711"/>
  </r>
  <r>
    <s v="6"/>
    <s v="Region VI - Midsouth"/>
    <x v="39"/>
    <s v="TX"/>
    <x v="287"/>
    <s v="1"/>
    <x v="0"/>
    <n v="75160.198099999994"/>
    <n v="131530.34669999999"/>
    <n v="98339.456399999995"/>
    <n v="172094.04870000001"/>
    <n v="119300.8282"/>
    <n v="208776.44940000001"/>
    <n v="145779.54999999999"/>
    <n v="255114.21239999999"/>
    <n v="171504.01620000001"/>
    <n v="300132.02830000001"/>
    <n v="187278.747"/>
    <n v="327737.80719999998"/>
    <n v="201324.66940000001"/>
    <n v="352318.1715"/>
  </r>
  <r>
    <s v="6"/>
    <s v="Region VI - Midsouth"/>
    <x v="39"/>
    <s v="TX"/>
    <x v="287"/>
    <s v="2"/>
    <x v="1"/>
    <n v="68978.217300000004"/>
    <n v="120711.8802"/>
    <n v="90308.695099999997"/>
    <n v="158040.2164"/>
    <n v="109766.23699999999"/>
    <n v="192090.9149"/>
    <n v="134663.61199999999"/>
    <n v="235661.321"/>
    <n v="159732.7366"/>
    <n v="279532.28899999999"/>
    <n v="175828.62469999999"/>
    <n v="307700.0931"/>
    <n v="190888.08180000001"/>
    <n v="334054.14319999999"/>
  </r>
  <r>
    <s v="6"/>
    <s v="Region VI - Midsouth"/>
    <x v="39"/>
    <s v="TX"/>
    <x v="287"/>
    <s v="3"/>
    <x v="2"/>
    <n v="59791.878299999997"/>
    <n v="104635.78690000001"/>
    <n v="82620.376999999993"/>
    <n v="144585.65969999999"/>
    <n v="104827.0171"/>
    <n v="183447.28"/>
    <n v="136968.40849999999"/>
    <n v="239694.71489999999"/>
    <n v="170689.4026"/>
    <n v="298706.4546"/>
    <n v="192157.06890000001"/>
    <n v="336274.87050000002"/>
    <n v="213315.50690000001"/>
    <n v="373302.13709999999"/>
  </r>
  <r>
    <s v="6"/>
    <s v="Region VI - Midsouth"/>
    <x v="39"/>
    <s v="TX"/>
    <x v="287"/>
    <s v="4"/>
    <x v="3"/>
    <n v="67063.444399999993"/>
    <n v="107301.51270000001"/>
    <n v="93888.822100000005"/>
    <n v="150222.1177"/>
    <n v="120714.19990000001"/>
    <n v="193142.72270000001"/>
    <n v="160952.2665"/>
    <n v="257523.63020000001"/>
    <n v="201190.33309999999"/>
    <n v="321904.53779999999"/>
    <n v="228015.71090000001"/>
    <n v="364825.14289999998"/>
    <n v="254841.08859999999"/>
    <n v="407745.74780000001"/>
  </r>
  <r>
    <s v="6"/>
    <s v="Region VI - Midsouth"/>
    <x v="39"/>
    <s v="TX"/>
    <x v="288"/>
    <s v="1"/>
    <x v="0"/>
    <n v="70620.569600000003"/>
    <n v="123585.99679999999"/>
    <n v="92213.823900000003"/>
    <n v="161374.1918"/>
    <n v="111698.40790000001"/>
    <n v="195472.2139"/>
    <n v="136179.38070000001"/>
    <n v="238313.916"/>
    <n v="160102.46590000001"/>
    <n v="280179.31520000001"/>
    <n v="174795.52189999999"/>
    <n v="305892.16330000001"/>
    <n v="187866.20740000001"/>
    <n v="328765.86300000001"/>
  </r>
  <r>
    <s v="6"/>
    <s v="Region VI - Midsouth"/>
    <x v="39"/>
    <s v="TX"/>
    <x v="288"/>
    <s v="2"/>
    <x v="1"/>
    <n v="65149.161399999997"/>
    <n v="114011.0325"/>
    <n v="85106.138800000001"/>
    <n v="148935.74290000001"/>
    <n v="103259.74709999999"/>
    <n v="180704.55739999999"/>
    <n v="126341.137"/>
    <n v="221096.98970000001"/>
    <n v="149684.2072"/>
    <n v="261947.36249999999"/>
    <n v="164661.50580000001"/>
    <n v="288157.63530000002"/>
    <n v="178629.2279"/>
    <n v="312601.14880000002"/>
  </r>
  <r>
    <s v="6"/>
    <s v="Region VI - Midsouth"/>
    <x v="39"/>
    <s v="TX"/>
    <x v="288"/>
    <s v="3"/>
    <x v="2"/>
    <n v="56843.220600000001"/>
    <n v="99475.635999999999"/>
    <n v="78617.342799999999"/>
    <n v="137580.3499"/>
    <n v="99841.084400000007"/>
    <n v="174721.89780000001"/>
    <n v="130642.4463"/>
    <n v="228624.28109999999"/>
    <n v="162841.84729999999"/>
    <n v="284973.2328"/>
    <n v="183411.5546"/>
    <n v="320970.2206"/>
    <n v="203707.57709999999"/>
    <n v="356488.26"/>
  </r>
  <r>
    <s v="6"/>
    <s v="Region VI - Midsouth"/>
    <x v="39"/>
    <s v="TX"/>
    <x v="288"/>
    <s v="4"/>
    <x v="3"/>
    <n v="62777.646500000003"/>
    <n v="100444.236"/>
    <n v="87888.705100000006"/>
    <n v="140621.93040000001"/>
    <n v="112999.7638"/>
    <n v="180799.62469999999"/>
    <n v="150666.3517"/>
    <n v="241066.16630000001"/>
    <n v="188332.93960000001"/>
    <n v="301332.70789999998"/>
    <n v="213443.9982"/>
    <n v="341510.40230000002"/>
    <n v="238555.05679999999"/>
    <n v="381688.09669999999"/>
  </r>
  <r>
    <s v="6"/>
    <s v="Region VI - Midsouth"/>
    <x v="39"/>
    <s v="TX"/>
    <x v="289"/>
    <s v="1"/>
    <x v="0"/>
    <n v="77024.204800000007"/>
    <n v="134792.35829999999"/>
    <n v="100968.1165"/>
    <n v="176694.20379999999"/>
    <n v="122664.3861"/>
    <n v="214662.67569999999"/>
    <n v="150206.39670000001"/>
    <n v="262861.19410000002"/>
    <n v="176821.54819999999"/>
    <n v="309437.70929999999"/>
    <n v="193119.02780000001"/>
    <n v="337958.29859999998"/>
    <n v="207642.76360000001"/>
    <n v="363374.83630000002"/>
  </r>
  <r>
    <s v="6"/>
    <s v="Region VI - Midsouth"/>
    <x v="39"/>
    <s v="TX"/>
    <x v="289"/>
    <s v="2"/>
    <x v="1"/>
    <n v="70344.823199999999"/>
    <n v="123103.44070000001"/>
    <n v="92291.202000000005"/>
    <n v="161509.6035"/>
    <n v="112362.6441"/>
    <n v="196634.62710000001"/>
    <n v="138196.073"/>
    <n v="241843.12770000001"/>
    <n v="164103.15419999999"/>
    <n v="287180.51980000001"/>
    <n v="180747.63130000001"/>
    <n v="316308.35470000003"/>
    <n v="196366.45069999999"/>
    <n v="343641.28869999998"/>
  </r>
  <r>
    <s v="6"/>
    <s v="Region VI - Midsouth"/>
    <x v="39"/>
    <s v="TX"/>
    <x v="289"/>
    <s v="3"/>
    <x v="2"/>
    <n v="60598.447999999997"/>
    <n v="106047.284"/>
    <n v="83662.0141"/>
    <n v="146408.52470000001"/>
    <n v="106053.68700000001"/>
    <n v="185593.9523"/>
    <n v="138378.6047"/>
    <n v="242162.55840000001"/>
    <n v="172410.21969999999"/>
    <n v="301717.88439999998"/>
    <n v="194003.46109999999"/>
    <n v="339506.05670000002"/>
    <n v="215262.5937"/>
    <n v="376709.53899999999"/>
  </r>
  <r>
    <s v="6"/>
    <s v="Region VI - Midsouth"/>
    <x v="39"/>
    <s v="TX"/>
    <x v="289"/>
    <s v="4"/>
    <x v="3"/>
    <n v="68966.669099999999"/>
    <n v="110346.67230000001"/>
    <n v="96553.336800000005"/>
    <n v="154485.34109999999"/>
    <n v="124140.00440000001"/>
    <n v="198624.01010000001"/>
    <n v="165520.00589999999"/>
    <n v="264832.0134"/>
    <n v="206900.0074"/>
    <n v="331040.01679999998"/>
    <n v="234486.67499999999"/>
    <n v="375178.68560000003"/>
    <n v="262073.34270000001"/>
    <n v="419317.35450000002"/>
  </r>
  <r>
    <s v="6"/>
    <s v="Region VI - Midsouth"/>
    <x v="39"/>
    <s v="TX"/>
    <x v="290"/>
    <s v="1"/>
    <x v="0"/>
    <n v="74673.630600000004"/>
    <n v="130678.8535"/>
    <n v="97724.907699999996"/>
    <n v="171018.58859999999"/>
    <n v="118575.5932"/>
    <n v="207507.288"/>
    <n v="144930.19080000001"/>
    <n v="253627.83379999999"/>
    <n v="170517.5159"/>
    <n v="298405.65289999999"/>
    <n v="186205.42319999999"/>
    <n v="325859.49070000002"/>
    <n v="200175.47450000001"/>
    <n v="350307.08039999998"/>
  </r>
  <r>
    <s v="6"/>
    <s v="Region VI - Midsouth"/>
    <x v="39"/>
    <s v="TX"/>
    <x v="290"/>
    <s v="2"/>
    <x v="1"/>
    <n v="68491.649699999994"/>
    <n v="119860.38710000001"/>
    <n v="89694.146500000003"/>
    <n v="156964.75630000001"/>
    <n v="109041.00199999999"/>
    <n v="190821.75349999999"/>
    <n v="133814.25279999999"/>
    <n v="234174.9424"/>
    <n v="158746.23629999999"/>
    <n v="277805.91350000002"/>
    <n v="174755.3009"/>
    <n v="305821.77659999998"/>
    <n v="189738.88690000001"/>
    <n v="332043.05200000003"/>
  </r>
  <r>
    <s v="6"/>
    <s v="Region VI - Midsouth"/>
    <x v="39"/>
    <s v="TX"/>
    <x v="290"/>
    <s v="3"/>
    <x v="2"/>
    <n v="59326.141300000003"/>
    <n v="103820.74709999999"/>
    <n v="81968.345100000006"/>
    <n v="143444.60389999999"/>
    <n v="103988.69040000001"/>
    <n v="181980.2083"/>
    <n v="135850.63959999999"/>
    <n v="237738.61929999999"/>
    <n v="169292.19149999999"/>
    <n v="296261.33500000002"/>
    <n v="190573.56289999999"/>
    <n v="333503.73509999999"/>
    <n v="211545.70610000001"/>
    <n v="370204.98570000002"/>
  </r>
  <r>
    <s v="6"/>
    <s v="Region VI - Midsouth"/>
    <x v="39"/>
    <s v="TX"/>
    <x v="290"/>
    <s v="4"/>
    <x v="3"/>
    <n v="66657.210000000006"/>
    <n v="106651.5376"/>
    <n v="93320.093999999997"/>
    <n v="149312.15270000001"/>
    <n v="119982.978"/>
    <n v="191972.7677"/>
    <n v="159977.304"/>
    <n v="255963.69020000001"/>
    <n v="199971.63"/>
    <n v="319954.6127"/>
    <n v="226634.514"/>
    <n v="362615.2279"/>
    <n v="253297.39799999999"/>
    <n v="405275.84289999999"/>
  </r>
  <r>
    <s v="6"/>
    <s v="Region VI - Midsouth"/>
    <x v="39"/>
    <s v="TX"/>
    <x v="291"/>
    <s v="1"/>
    <x v="0"/>
    <n v="76214.597999999998"/>
    <n v="133375.5465"/>
    <n v="99631.998300000007"/>
    <n v="174355.99710000001"/>
    <n v="120788.82"/>
    <n v="211380.4351"/>
    <n v="147452.5526"/>
    <n v="258041.96710000001"/>
    <n v="173422.01930000001"/>
    <n v="303488.53360000002"/>
    <n v="189357.73579999999"/>
    <n v="331376.03759999998"/>
    <n v="203541.3357"/>
    <n v="356197.33740000002"/>
  </r>
  <r>
    <s v="6"/>
    <s v="Region VI - Midsouth"/>
    <x v="39"/>
    <s v="TX"/>
    <x v="291"/>
    <s v="2"/>
    <x v="1"/>
    <n v="70103.674400000004"/>
    <n v="122681.4301"/>
    <n v="91693.544599999994"/>
    <n v="160463.70300000001"/>
    <n v="111363.82180000001"/>
    <n v="194886.6881"/>
    <n v="136464.38389999999"/>
    <n v="238812.67189999999"/>
    <n v="161786.04149999999"/>
    <n v="283125.57270000002"/>
    <n v="178039.22390000001"/>
    <n v="311568.64179999998"/>
    <n v="193224.70879999999"/>
    <n v="338143.2403"/>
  </r>
  <r>
    <s v="6"/>
    <s v="Region VI - Midsouth"/>
    <x v="39"/>
    <s v="TX"/>
    <x v="291"/>
    <s v="3"/>
    <x v="2"/>
    <n v="60940.8004"/>
    <n v="106646.4007"/>
    <n v="84241.376699999993"/>
    <n v="147422.40909999999"/>
    <n v="106927.2421"/>
    <n v="187122.67370000001"/>
    <n v="139800.90330000001"/>
    <n v="244651.58059999999"/>
    <n v="174236.01070000001"/>
    <n v="304913.01870000002"/>
    <n v="196191.39619999999"/>
    <n v="343334.94339999999"/>
    <n v="217841.1078"/>
    <n v="381221.9387"/>
  </r>
  <r>
    <s v="6"/>
    <s v="Region VI - Midsouth"/>
    <x v="39"/>
    <s v="TX"/>
    <x v="291"/>
    <s v="4"/>
    <x v="3"/>
    <n v="67894.194099999993"/>
    <n v="108630.7121"/>
    <n v="95051.871700000003"/>
    <n v="152082.9969"/>
    <n v="122209.5493"/>
    <n v="195535.28169999999"/>
    <n v="162946.06570000001"/>
    <n v="260713.709"/>
    <n v="203682.5821"/>
    <n v="325892.13620000001"/>
    <n v="230840.2597"/>
    <n v="369344.42109999998"/>
    <n v="257997.93729999999"/>
    <n v="412796.7059"/>
  </r>
  <r>
    <s v="6"/>
    <s v="Region VI - Midsouth"/>
    <x v="39"/>
    <s v="TX"/>
    <x v="292"/>
    <s v="1"/>
    <x v="0"/>
    <n v="72484.576199999996"/>
    <n v="126848.00840000001"/>
    <n v="94842.483900000007"/>
    <n v="165974.3469"/>
    <n v="115061.96580000001"/>
    <n v="201358.44020000001"/>
    <n v="140606.22719999999"/>
    <n v="246060.8977"/>
    <n v="165419.99780000001"/>
    <n v="289484.99609999999"/>
    <n v="180635.8027"/>
    <n v="316112.65470000001"/>
    <n v="194184.30160000001"/>
    <n v="339822.52789999999"/>
  </r>
  <r>
    <s v="6"/>
    <s v="Region VI - Midsouth"/>
    <x v="39"/>
    <s v="TX"/>
    <x v="292"/>
    <s v="2"/>
    <x v="1"/>
    <n v="66515.767300000007"/>
    <n v="116402.5929"/>
    <n v="87088.645699999994"/>
    <n v="152405.13"/>
    <n v="105856.15399999999"/>
    <n v="185248.26949999999"/>
    <n v="129873.59789999999"/>
    <n v="227278.79629999999"/>
    <n v="154054.62469999999"/>
    <n v="269595.59330000001"/>
    <n v="169580.51250000001"/>
    <n v="296765.89689999999"/>
    <n v="184107.59669999999"/>
    <n v="322188.29430000001"/>
  </r>
  <r>
    <s v="6"/>
    <s v="Region VI - Midsouth"/>
    <x v="39"/>
    <s v="TX"/>
    <x v="292"/>
    <s v="3"/>
    <x v="2"/>
    <n v="57649.790399999998"/>
    <n v="100887.13310000001"/>
    <n v="79658.979900000006"/>
    <n v="139403.21479999999"/>
    <n v="101067.7543"/>
    <n v="176868.57"/>
    <n v="132052.64249999999"/>
    <n v="231092.12450000001"/>
    <n v="164562.66440000001"/>
    <n v="287984.66269999999"/>
    <n v="185257.94680000001"/>
    <n v="324201.4069"/>
    <n v="205654.66399999999"/>
    <n v="359895.66190000001"/>
  </r>
  <r>
    <s v="6"/>
    <s v="Region VI - Midsouth"/>
    <x v="39"/>
    <s v="TX"/>
    <x v="292"/>
    <s v="4"/>
    <x v="3"/>
    <n v="64680.871299999999"/>
    <n v="103489.3956"/>
    <n v="90553.219800000006"/>
    <n v="144885.1539"/>
    <n v="116425.5684"/>
    <n v="186280.91209999999"/>
    <n v="155234.09109999999"/>
    <n v="248374.54939999999"/>
    <n v="194042.61379999999"/>
    <n v="310468.18680000002"/>
    <n v="219914.96239999999"/>
    <n v="351863.94510000001"/>
    <n v="245787.31099999999"/>
    <n v="393259.70329999999"/>
  </r>
  <r>
    <s v="6"/>
    <s v="Region VI - Midsouth"/>
    <x v="39"/>
    <s v="TX"/>
    <x v="293"/>
    <s v="1"/>
    <x v="0"/>
    <n v="72241.794500000004"/>
    <n v="126423.1403"/>
    <n v="94418.258100000006"/>
    <n v="165231.95170000001"/>
    <n v="114449.28290000001"/>
    <n v="200286.245"/>
    <n v="139679.70569999999"/>
    <n v="244439.48499999999"/>
    <n v="164268.4871"/>
    <n v="287469.85239999997"/>
    <n v="179359.48379999999"/>
    <n v="313879.09669999999"/>
    <n v="192789.91570000001"/>
    <n v="337382.35249999998"/>
  </r>
  <r>
    <s v="6"/>
    <s v="Region VI - Midsouth"/>
    <x v="39"/>
    <s v="TX"/>
    <x v="293"/>
    <s v="2"/>
    <x v="1"/>
    <n v="66486.157099999997"/>
    <n v="116350.77499999999"/>
    <n v="86941.342399999994"/>
    <n v="152147.3492"/>
    <n v="105572.24980000001"/>
    <n v="184751.43710000001"/>
    <n v="129330.3842"/>
    <n v="226328.17240000001"/>
    <n v="153309.01990000001"/>
    <n v="268290.78480000002"/>
    <n v="168699.0251"/>
    <n v="295223.29389999999"/>
    <n v="183073.09280000001"/>
    <n v="320377.91239999997"/>
  </r>
  <r>
    <s v="6"/>
    <s v="Region VI - Midsouth"/>
    <x v="39"/>
    <s v="TX"/>
    <x v="293"/>
    <s v="3"/>
    <x v="2"/>
    <n v="57836.389199999998"/>
    <n v="101213.68090000001"/>
    <n v="79957.744099999996"/>
    <n v="139926.05220000001"/>
    <n v="101500.12729999999"/>
    <n v="177625.22279999999"/>
    <n v="132725.7242"/>
    <n v="232270.01749999999"/>
    <n v="165421.98569999999"/>
    <n v="289488.47509999998"/>
    <n v="186276.35879999999"/>
    <n v="325983.62780000002"/>
    <n v="206842.8296"/>
    <n v="361974.95189999999"/>
  </r>
  <r>
    <s v="6"/>
    <s v="Region VI - Midsouth"/>
    <x v="39"/>
    <s v="TX"/>
    <x v="293"/>
    <s v="4"/>
    <x v="3"/>
    <n v="64329.472399999999"/>
    <n v="102927.1574"/>
    <n v="90061.261400000003"/>
    <n v="144098.02040000001"/>
    <n v="115793.0503"/>
    <n v="185268.88329999999"/>
    <n v="154390.73379999999"/>
    <n v="247025.1776"/>
    <n v="192988.41709999999"/>
    <n v="308781.47200000001"/>
    <n v="218720.20610000001"/>
    <n v="349952.33500000002"/>
    <n v="244451.995"/>
    <n v="391123.19799999997"/>
  </r>
  <r>
    <s v="6"/>
    <s v="Region VI - Midsouth"/>
    <x v="39"/>
    <s v="TX"/>
    <x v="294"/>
    <s v="1"/>
    <x v="0"/>
    <n v="75160.198099999994"/>
    <n v="131530.34669999999"/>
    <n v="98339.456399999995"/>
    <n v="172094.04870000001"/>
    <n v="119300.8282"/>
    <n v="208776.44940000001"/>
    <n v="145779.54999999999"/>
    <n v="255114.21239999999"/>
    <n v="171504.01620000001"/>
    <n v="300132.02830000001"/>
    <n v="187278.747"/>
    <n v="327737.80719999998"/>
    <n v="201324.66940000001"/>
    <n v="352318.1715"/>
  </r>
  <r>
    <s v="6"/>
    <s v="Region VI - Midsouth"/>
    <x v="39"/>
    <s v="TX"/>
    <x v="294"/>
    <s v="2"/>
    <x v="1"/>
    <n v="68978.217300000004"/>
    <n v="120711.8802"/>
    <n v="90308.695099999997"/>
    <n v="158040.2164"/>
    <n v="109766.23699999999"/>
    <n v="192090.9149"/>
    <n v="134663.61199999999"/>
    <n v="235661.321"/>
    <n v="159732.7366"/>
    <n v="279532.28899999999"/>
    <n v="175828.62469999999"/>
    <n v="307700.0931"/>
    <n v="190888.08180000001"/>
    <n v="334054.14319999999"/>
  </r>
  <r>
    <s v="6"/>
    <s v="Region VI - Midsouth"/>
    <x v="39"/>
    <s v="TX"/>
    <x v="294"/>
    <s v="3"/>
    <x v="2"/>
    <n v="59791.878299999997"/>
    <n v="104635.78690000001"/>
    <n v="82620.376999999993"/>
    <n v="144585.65969999999"/>
    <n v="104827.0171"/>
    <n v="183447.28"/>
    <n v="136968.40849999999"/>
    <n v="239694.71489999999"/>
    <n v="170689.4026"/>
    <n v="298706.4546"/>
    <n v="192157.06890000001"/>
    <n v="336274.87050000002"/>
    <n v="213315.50690000001"/>
    <n v="373302.13709999999"/>
  </r>
  <r>
    <s v="6"/>
    <s v="Region VI - Midsouth"/>
    <x v="39"/>
    <s v="TX"/>
    <x v="294"/>
    <s v="4"/>
    <x v="3"/>
    <n v="67063.444399999993"/>
    <n v="107301.51270000001"/>
    <n v="93888.822100000005"/>
    <n v="150222.1177"/>
    <n v="120714.19990000001"/>
    <n v="193142.72270000001"/>
    <n v="160952.2665"/>
    <n v="257523.63020000001"/>
    <n v="201190.33309999999"/>
    <n v="321904.53779999999"/>
    <n v="228015.71090000001"/>
    <n v="364825.14289999998"/>
    <n v="254841.08859999999"/>
    <n v="407745.74780000001"/>
  </r>
  <r>
    <s v="6"/>
    <s v="Region VI - Midsouth"/>
    <x v="39"/>
    <s v="TX"/>
    <x v="295"/>
    <s v="1"/>
    <x v="0"/>
    <n v="71836.488800000006"/>
    <n v="125713.85550000001"/>
    <n v="93867.150399999999"/>
    <n v="164267.51319999999"/>
    <n v="113761.56510000001"/>
    <n v="199082.739"/>
    <n v="138804.62580000001"/>
    <n v="242908.09510000001"/>
    <n v="163226.98329999999"/>
    <n v="285647.22080000001"/>
    <n v="178218.495"/>
    <n v="311882.36629999999"/>
    <n v="191558.99050000001"/>
    <n v="335228.23330000002"/>
  </r>
  <r>
    <s v="6"/>
    <s v="Region VI - Midsouth"/>
    <x v="39"/>
    <s v="TX"/>
    <x v="295"/>
    <s v="2"/>
    <x v="1"/>
    <n v="66151.9087"/>
    <n v="115765.84020000001"/>
    <n v="86482.542199999996"/>
    <n v="151344.44880000001"/>
    <n v="104994.1249"/>
    <n v="183739.71859999999"/>
    <n v="128583.0735"/>
    <n v="225020.3786"/>
    <n v="152402.8181"/>
    <n v="266704.93160000001"/>
    <n v="167689.64679999999"/>
    <n v="293456.88189999998"/>
    <n v="181962.12830000001"/>
    <n v="318433.72440000001"/>
  </r>
  <r>
    <s v="6"/>
    <s v="Region VI - Midsouth"/>
    <x v="39"/>
    <s v="TX"/>
    <x v="295"/>
    <s v="3"/>
    <x v="2"/>
    <n v="57588.097399999999"/>
    <n v="100779.1704"/>
    <n v="79622.6443"/>
    <n v="139339.6275"/>
    <n v="101085.36719999999"/>
    <n v="176899.39259999999"/>
    <n v="132204.90549999999"/>
    <n v="231358.58480000001"/>
    <n v="164776.95209999999"/>
    <n v="288359.66619999998"/>
    <n v="185560.1588"/>
    <n v="324730.27789999999"/>
    <n v="206059.0177"/>
    <n v="360603.28100000002"/>
  </r>
  <r>
    <s v="6"/>
    <s v="Region VI - Midsouth"/>
    <x v="39"/>
    <s v="TX"/>
    <x v="295"/>
    <s v="4"/>
    <x v="3"/>
    <n v="63941.516499999998"/>
    <n v="102306.4279"/>
    <n v="89518.123099999997"/>
    <n v="143228.99909999999"/>
    <n v="115094.7297"/>
    <n v="184151.57029999999"/>
    <n v="153459.63959999999"/>
    <n v="245535.427"/>
    <n v="191824.54949999999"/>
    <n v="306919.28379999998"/>
    <n v="217401.15609999999"/>
    <n v="347841.85499999998"/>
    <n v="242977.76269999999"/>
    <n v="388764.42619999999"/>
  </r>
  <r>
    <s v="6"/>
    <s v="Region VI - Midsouth"/>
    <x v="39"/>
    <s v="TX"/>
    <x v="296"/>
    <s v="1"/>
    <x v="0"/>
    <n v="75809.292400000006"/>
    <n v="132666.2617"/>
    <n v="99080.890599999999"/>
    <n v="173391.55859999999"/>
    <n v="120101.1023"/>
    <n v="210176.92910000001"/>
    <n v="146577.47270000001"/>
    <n v="256510.57709999999"/>
    <n v="172380.51550000001"/>
    <n v="301665.902"/>
    <n v="188216.747"/>
    <n v="329379.30729999999"/>
    <n v="202310.4105"/>
    <n v="354043.21830000001"/>
  </r>
  <r>
    <s v="6"/>
    <s v="Region VI - Midsouth"/>
    <x v="39"/>
    <s v="TX"/>
    <x v="296"/>
    <s v="2"/>
    <x v="1"/>
    <n v="69769.425900000002"/>
    <n v="122096.4953"/>
    <n v="91234.744300000006"/>
    <n v="159660.80249999999"/>
    <n v="110785.6969"/>
    <n v="193874.96969999999"/>
    <n v="135717.07320000001"/>
    <n v="237504.87820000001"/>
    <n v="160879.83979999999"/>
    <n v="281539.71950000001"/>
    <n v="177029.8456"/>
    <n v="309802.22970000003"/>
    <n v="192113.74419999999"/>
    <n v="336199.05239999999"/>
  </r>
  <r>
    <s v="6"/>
    <s v="Region VI - Midsouth"/>
    <x v="39"/>
    <s v="TX"/>
    <x v="296"/>
    <s v="3"/>
    <x v="2"/>
    <n v="60692.508699999998"/>
    <n v="106211.8901"/>
    <n v="83906.276800000007"/>
    <n v="146835.98439999999"/>
    <n v="106512.482"/>
    <n v="186396.84340000001"/>
    <n v="139280.0845"/>
    <n v="243740.14790000001"/>
    <n v="173590.97709999999"/>
    <n v="303784.20980000001"/>
    <n v="195475.19630000001"/>
    <n v="342081.59340000001"/>
    <n v="217057.29579999999"/>
    <n v="379850.26770000003"/>
  </r>
  <r>
    <s v="6"/>
    <s v="Region VI - Midsouth"/>
    <x v="39"/>
    <s v="TX"/>
    <x v="296"/>
    <s v="4"/>
    <x v="3"/>
    <n v="67506.238200000007"/>
    <n v="108009.98269999999"/>
    <n v="94508.733399999997"/>
    <n v="151213.97579999999"/>
    <n v="121511.22870000001"/>
    <n v="194417.9688"/>
    <n v="162014.97159999999"/>
    <n v="259223.9584"/>
    <n v="202518.7144"/>
    <n v="324029.94790000003"/>
    <n v="229521.20970000001"/>
    <n v="367233.94099999999"/>
    <n v="256523.70499999999"/>
    <n v="410437.93410000001"/>
  </r>
  <r>
    <s v="6"/>
    <s v="Region VI - Midsouth"/>
    <x v="39"/>
    <s v="TX"/>
    <x v="297"/>
    <s v="1"/>
    <x v="0"/>
    <n v="76538.638800000001"/>
    <n v="133942.61790000001"/>
    <n v="100119.6614"/>
    <n v="175209.40760000001"/>
    <n v="121439.016"/>
    <n v="212518.27799999999"/>
    <n v="148353.34830000001"/>
    <n v="259618.35949999999"/>
    <n v="174518.52059999999"/>
    <n v="305407.41100000002"/>
    <n v="190566.38320000001"/>
    <n v="333491.17060000001"/>
    <n v="204853.98439999999"/>
    <n v="358494.47279999999"/>
  </r>
  <r>
    <s v="6"/>
    <s v="Region VI - Midsouth"/>
    <x v="39"/>
    <s v="TX"/>
    <x v="297"/>
    <s v="2"/>
    <x v="1"/>
    <n v="70285.600699999995"/>
    <n v="122999.80130000001"/>
    <n v="91996.592600000004"/>
    <n v="160994.03709999999"/>
    <n v="111794.83199999999"/>
    <n v="195640.95600000001"/>
    <n v="137109.64110000001"/>
    <n v="239941.8719"/>
    <n v="162611.93900000001"/>
    <n v="284570.8933"/>
    <n v="178984.65040000001"/>
    <n v="313223.13809999998"/>
    <n v="194297.4362"/>
    <n v="340020.51329999999"/>
  </r>
  <r>
    <s v="6"/>
    <s v="Region VI - Midsouth"/>
    <x v="39"/>
    <s v="TX"/>
    <x v="297"/>
    <s v="3"/>
    <x v="2"/>
    <n v="60971.644099999998"/>
    <n v="106700.3772"/>
    <n v="84259.540599999993"/>
    <n v="147454.19589999999"/>
    <n v="106918.43060000001"/>
    <n v="187107.25349999999"/>
    <n v="139724.76500000001"/>
    <n v="244518.3389"/>
    <n v="174128.8585"/>
    <n v="304725.5024"/>
    <n v="196040.28080000001"/>
    <n v="343070.49129999999"/>
    <n v="217638.9204"/>
    <n v="380868.11070000002"/>
  </r>
  <r>
    <s v="6"/>
    <s v="Region VI - Midsouth"/>
    <x v="39"/>
    <s v="TX"/>
    <x v="297"/>
    <s v="4"/>
    <x v="3"/>
    <n v="68263.869000000006"/>
    <n v="109222.192"/>
    <n v="95569.416599999997"/>
    <n v="152911.06890000001"/>
    <n v="122874.9642"/>
    <n v="196599.94570000001"/>
    <n v="163833.2856"/>
    <n v="262133.26079999999"/>
    <n v="204791.60699999999"/>
    <n v="327666.57610000001"/>
    <n v="232097.15470000001"/>
    <n v="371355.45299999998"/>
    <n v="259402.7023"/>
    <n v="415044.3297"/>
  </r>
  <r>
    <s v="7"/>
    <s v="Region VII - Midwest"/>
    <x v="40"/>
    <s v="IA"/>
    <x v="29"/>
    <s v="1"/>
    <x v="0"/>
    <n v="83997.678400000004"/>
    <n v="146995.93710000001"/>
    <n v="109932.59329999999"/>
    <n v="192382.03829999999"/>
    <n v="133392.85519999999"/>
    <n v="233437.49669999999"/>
    <n v="163049.68290000001"/>
    <n v="285336.94510000001"/>
    <n v="191839.0845"/>
    <n v="335718.39799999999"/>
    <n v="209489.56340000001"/>
    <n v="366606.73590000003"/>
    <n v="225207.62950000001"/>
    <n v="394113.35159999999"/>
  </r>
  <r>
    <s v="7"/>
    <s v="Region VII - Midwest"/>
    <x v="40"/>
    <s v="IA"/>
    <x v="29"/>
    <s v="2"/>
    <x v="1"/>
    <n v="77034.067599999995"/>
    <n v="134809.61840000001"/>
    <n v="100886.4483"/>
    <n v="176551.2844"/>
    <n v="122652.74099999999"/>
    <n v="214642.29670000001"/>
    <n v="150528.28140000001"/>
    <n v="263424.49249999999"/>
    <n v="178579.48199999999"/>
    <n v="312514.09360000002"/>
    <n v="196591.7242"/>
    <n v="344035.51730000001"/>
    <n v="213451.47320000001"/>
    <n v="373540.07809999998"/>
  </r>
  <r>
    <s v="7"/>
    <s v="Region VII - Midwest"/>
    <x v="40"/>
    <s v="IA"/>
    <x v="29"/>
    <s v="3"/>
    <x v="2"/>
    <n v="66714.729600000006"/>
    <n v="116750.77680000001"/>
    <n v="92174.773700000005"/>
    <n v="161305.85399999999"/>
    <n v="116934.33349999999"/>
    <n v="204635.08350000001"/>
    <n v="152757.35399999999"/>
    <n v="267325.36959999998"/>
    <n v="190359.6973"/>
    <n v="333129.47019999998"/>
    <n v="214286.84959999999"/>
    <n v="375001.98680000001"/>
    <n v="237865.6759"/>
    <n v="416264.93280000001"/>
  </r>
  <r>
    <s v="7"/>
    <s v="Region VII - Midwest"/>
    <x v="40"/>
    <s v="IA"/>
    <x v="29"/>
    <s v="4"/>
    <x v="3"/>
    <n v="74987.077900000004"/>
    <n v="119979.3265"/>
    <n v="104981.9091"/>
    <n v="167971.05710000001"/>
    <n v="134976.7403"/>
    <n v="215962.78769999999"/>
    <n v="179968.98699999999"/>
    <n v="287950.3836"/>
    <n v="224961.23379999999"/>
    <n v="359937.97940000001"/>
    <n v="254956.0649"/>
    <n v="407929.71"/>
    <n v="284950.89610000001"/>
    <n v="455921.44050000003"/>
  </r>
  <r>
    <s v="7"/>
    <s v="Region VII - Midwest"/>
    <x v="40"/>
    <s v="IA"/>
    <x v="298"/>
    <s v="1"/>
    <x v="0"/>
    <n v="85457.380999999994"/>
    <n v="149550.4166"/>
    <n v="111776.2392"/>
    <n v="195608.41880000001"/>
    <n v="135568.56039999999"/>
    <n v="237244.98079999999"/>
    <n v="165597.7605"/>
    <n v="289796.0809"/>
    <n v="194798.58549999999"/>
    <n v="340897.5246"/>
    <n v="212709.53460000001"/>
    <n v="372241.68540000002"/>
    <n v="228655.21419999999"/>
    <n v="400146.6249"/>
  </r>
  <r>
    <s v="7"/>
    <s v="Region VII - Midwest"/>
    <x v="40"/>
    <s v="IA"/>
    <x v="298"/>
    <s v="2"/>
    <x v="1"/>
    <n v="78493.770300000004"/>
    <n v="137364.09789999999"/>
    <n v="102730.09420000001"/>
    <n v="179777.6649"/>
    <n v="124828.44620000001"/>
    <n v="218449.78080000001"/>
    <n v="153076.35889999999"/>
    <n v="267883.62819999998"/>
    <n v="181538.98300000001"/>
    <n v="317693.22029999999"/>
    <n v="199811.6954"/>
    <n v="349670.4669"/>
    <n v="216899.05790000001"/>
    <n v="379573.35139999999"/>
  </r>
  <r>
    <s v="7"/>
    <s v="Region VII - Midwest"/>
    <x v="40"/>
    <s v="IA"/>
    <x v="298"/>
    <s v="3"/>
    <x v="2"/>
    <n v="68111.940700000006"/>
    <n v="119195.89629999999"/>
    <n v="94130.869300000006"/>
    <n v="164729.02129999999"/>
    <n v="119449.3135"/>
    <n v="209036.29860000001"/>
    <n v="156110.66080000001"/>
    <n v="273193.65639999998"/>
    <n v="194551.33069999999"/>
    <n v="340464.82870000001"/>
    <n v="219037.36749999999"/>
    <n v="383315.39309999999"/>
    <n v="243175.07819999999"/>
    <n v="425556.38689999998"/>
  </r>
  <r>
    <s v="7"/>
    <s v="Region VII - Midwest"/>
    <x v="40"/>
    <s v="IA"/>
    <x v="298"/>
    <s v="4"/>
    <x v="3"/>
    <n v="76205.781099999993"/>
    <n v="121929.2516"/>
    <n v="106688.0935"/>
    <n v="170700.95209999999"/>
    <n v="137170.40590000001"/>
    <n v="219472.65280000001"/>
    <n v="182893.87450000001"/>
    <n v="292630.20360000001"/>
    <n v="228617.3431"/>
    <n v="365787.75449999998"/>
    <n v="259099.65549999999"/>
    <n v="414559.45510000002"/>
    <n v="289581.96799999999"/>
    <n v="463331.1556"/>
  </r>
  <r>
    <s v="7"/>
    <s v="Region VII - Midwest"/>
    <x v="40"/>
    <s v="IA"/>
    <x v="299"/>
    <s v="1"/>
    <x v="0"/>
    <n v="79619.569199999998"/>
    <n v="139334.24609999999"/>
    <n v="104167.7453"/>
    <n v="182293.55429999999"/>
    <n v="126365.6004"/>
    <n v="221139.8008"/>
    <n v="154401.7561"/>
    <n v="270203.07309999998"/>
    <n v="181644.04870000001"/>
    <n v="317877.08510000003"/>
    <n v="198350.32260000001"/>
    <n v="347113.06469999999"/>
    <n v="213225.2843"/>
    <n v="373144.2475"/>
  </r>
  <r>
    <s v="7"/>
    <s v="Region VII - Midwest"/>
    <x v="40"/>
    <s v="IA"/>
    <x v="299"/>
    <s v="2"/>
    <x v="1"/>
    <n v="73082.301999999996"/>
    <n v="127894.02860000001"/>
    <n v="95675.445900000006"/>
    <n v="167432.03030000001"/>
    <n v="116283.0442"/>
    <n v="203495.3273"/>
    <n v="142646.97089999999"/>
    <n v="249632.1992"/>
    <n v="169196.2585"/>
    <n v="296093.45250000001"/>
    <n v="186242.14720000001"/>
    <n v="325923.7574"/>
    <n v="202188.8927"/>
    <n v="353830.56219999999"/>
  </r>
  <r>
    <s v="7"/>
    <s v="Region VII - Midwest"/>
    <x v="40"/>
    <s v="IA"/>
    <x v="299"/>
    <s v="3"/>
    <x v="2"/>
    <n v="63362.026599999997"/>
    <n v="110883.54640000001"/>
    <n v="87556.041299999997"/>
    <n v="153223.0724"/>
    <n v="111092.45849999999"/>
    <n v="194411.80249999999"/>
    <n v="145161.35639999999"/>
    <n v="254032.3737"/>
    <n v="180900.63870000001"/>
    <n v="316576.1177"/>
    <n v="203655.61230000001"/>
    <n v="356397.32140000002"/>
    <n v="226083.5858"/>
    <n v="395646.27519999997"/>
  </r>
  <r>
    <s v="7"/>
    <s v="Region VII - Midwest"/>
    <x v="40"/>
    <s v="IA"/>
    <x v="299"/>
    <s v="4"/>
    <x v="3"/>
    <n v="71034.400399999999"/>
    <n v="113655.04240000001"/>
    <n v="99448.160600000003"/>
    <n v="159117.05919999999"/>
    <n v="127861.92080000001"/>
    <n v="204579.07620000001"/>
    <n v="170482.56099999999"/>
    <n v="272772.10159999999"/>
    <n v="213103.20120000001"/>
    <n v="340965.12699999998"/>
    <n v="241516.9613"/>
    <n v="386427.14390000002"/>
    <n v="269930.72149999999"/>
    <n v="431889.16080000001"/>
  </r>
  <r>
    <s v="7"/>
    <s v="Region VII - Midwest"/>
    <x v="40"/>
    <s v="IA"/>
    <x v="300"/>
    <s v="1"/>
    <x v="0"/>
    <n v="90564.841799999995"/>
    <n v="158488.47330000001"/>
    <n v="118579.86500000001"/>
    <n v="207514.76379999999"/>
    <n v="143933.73740000001"/>
    <n v="251884.04060000001"/>
    <n v="176021.57329999999"/>
    <n v="308037.75329999998"/>
    <n v="207131.63870000001"/>
    <n v="362480.3676"/>
    <n v="226198.4247"/>
    <n v="395847.24320000003"/>
    <n v="243181.1476"/>
    <n v="425567.00819999998"/>
  </r>
  <r>
    <s v="7"/>
    <s v="Region VII - Midwest"/>
    <x v="40"/>
    <s v="IA"/>
    <x v="300"/>
    <s v="2"/>
    <x v="1"/>
    <n v="82961.715599999996"/>
    <n v="145183.0024"/>
    <n v="108702.9513"/>
    <n v="190230.16469999999"/>
    <n v="132207.28580000001"/>
    <n v="231362.7501"/>
    <n v="162350.24669999999"/>
    <n v="284112.93170000002"/>
    <n v="192654.31709999999"/>
    <n v="337145.05489999999"/>
    <n v="212116.08970000001"/>
    <n v="371203.1569"/>
    <n v="230345.34390000001"/>
    <n v="403104.3518"/>
  </r>
  <r>
    <s v="7"/>
    <s v="Region VII - Midwest"/>
    <x v="40"/>
    <s v="IA"/>
    <x v="300"/>
    <s v="3"/>
    <x v="2"/>
    <n v="71743.783500000005"/>
    <n v="125551.62119999999"/>
    <n v="99102.871299999999"/>
    <n v="173430.02480000001"/>
    <n v="125697.14449999999"/>
    <n v="219970.00279999999"/>
    <n v="164151.34880000001"/>
    <n v="287264.8603"/>
    <n v="204548.28289999999"/>
    <n v="357959.4951"/>
    <n v="230233.70310000001"/>
    <n v="402908.9804"/>
    <n v="255538.80799999999"/>
    <n v="447192.9142"/>
  </r>
  <r>
    <s v="7"/>
    <s v="Region VII - Midwest"/>
    <x v="40"/>
    <s v="IA"/>
    <x v="300"/>
    <s v="4"/>
    <x v="3"/>
    <n v="80916.094200000007"/>
    <n v="129465.75260000001"/>
    <n v="113282.5318"/>
    <n v="181252.05360000001"/>
    <n v="145648.96960000001"/>
    <n v="233038.3547"/>
    <n v="194198.62599999999"/>
    <n v="310717.8063"/>
    <n v="242748.2825"/>
    <n v="388397.25780000002"/>
    <n v="275114.72019999998"/>
    <n v="440183.5588"/>
    <n v="307481.15789999999"/>
    <n v="491969.85989999998"/>
  </r>
  <r>
    <s v="7"/>
    <s v="Region VII - Midwest"/>
    <x v="40"/>
    <s v="IA"/>
    <x v="301"/>
    <s v="1"/>
    <x v="0"/>
    <n v="83673.632199999993"/>
    <n v="146428.85639999999"/>
    <n v="109444.92329999999"/>
    <n v="191528.61559999999"/>
    <n v="132742.6508"/>
    <n v="232299.639"/>
    <n v="162148.87700000001"/>
    <n v="283760.53470000002"/>
    <n v="190742.57120000001"/>
    <n v="333799.49949999998"/>
    <n v="208280.90280000001"/>
    <n v="364491.57980000001"/>
    <n v="223894.96660000001"/>
    <n v="391816.19150000002"/>
  </r>
  <r>
    <s v="7"/>
    <s v="Region VII - Midwest"/>
    <x v="40"/>
    <s v="IA"/>
    <x v="301"/>
    <s v="2"/>
    <x v="1"/>
    <n v="76852.136299999998"/>
    <n v="134491.23860000001"/>
    <n v="100583.39380000001"/>
    <n v="176020.93900000001"/>
    <n v="122221.72289999999"/>
    <n v="213888.01519999999"/>
    <n v="149883.0148"/>
    <n v="262295.2757"/>
    <n v="177753.57329999999"/>
    <n v="311068.75329999998"/>
    <n v="195646.28529999999"/>
    <n v="342380.99930000002"/>
    <n v="212378.73240000001"/>
    <n v="371662.78159999999"/>
  </r>
  <r>
    <s v="7"/>
    <s v="Region VII - Midwest"/>
    <x v="40"/>
    <s v="IA"/>
    <x v="301"/>
    <s v="3"/>
    <x v="2"/>
    <n v="66683.881599999993"/>
    <n v="116696.7928"/>
    <n v="92156.604000000007"/>
    <n v="161274.0569"/>
    <n v="116943.13740000001"/>
    <n v="204650.49050000001"/>
    <n v="152833.48250000001"/>
    <n v="267458.5943"/>
    <n v="190466.83730000001"/>
    <n v="333316.96529999998"/>
    <n v="214437.95139999999"/>
    <n v="375266.41489999997"/>
    <n v="238067.8481"/>
    <n v="416618.7341"/>
  </r>
  <r>
    <s v="7"/>
    <s v="Region VII - Midwest"/>
    <x v="40"/>
    <s v="IA"/>
    <x v="301"/>
    <s v="4"/>
    <x v="3"/>
    <n v="74617.398199999996"/>
    <n v="119387.83900000001"/>
    <n v="104464.3576"/>
    <n v="167142.97450000001"/>
    <n v="134311.3168"/>
    <n v="214898.11009999999"/>
    <n v="179081.75570000001"/>
    <n v="286530.81339999998"/>
    <n v="223852.19459999999"/>
    <n v="358163.51679999998"/>
    <n v="253699.15400000001"/>
    <n v="405918.65230000002"/>
    <n v="283546.11320000002"/>
    <n v="453673.788"/>
  </r>
  <r>
    <s v="7"/>
    <s v="Region VII - Midwest"/>
    <x v="40"/>
    <s v="IA"/>
    <x v="302"/>
    <s v="1"/>
    <x v="0"/>
    <n v="85375.112200000003"/>
    <n v="149406.44630000001"/>
    <n v="111946.69779999999"/>
    <n v="195906.72099999999"/>
    <n v="136031.16959999999"/>
    <n v="238054.54689999999"/>
    <n v="166627.16010000001"/>
    <n v="291597.53029999998"/>
    <n v="196170.1041"/>
    <n v="343297.68229999999"/>
    <n v="214256.50719999999"/>
    <n v="374948.88760000002"/>
    <n v="230376.51459999999"/>
    <n v="403158.90059999999"/>
  </r>
  <r>
    <s v="7"/>
    <s v="Region VII - Midwest"/>
    <x v="40"/>
    <s v="IA"/>
    <x v="302"/>
    <s v="2"/>
    <x v="1"/>
    <n v="77914.101200000005"/>
    <n v="136349.677"/>
    <n v="102254.4001"/>
    <n v="178945.20009999999"/>
    <n v="124523.9051"/>
    <n v="217916.8339"/>
    <n v="153211.37359999999"/>
    <n v="268119.90389999998"/>
    <n v="181963.38810000001"/>
    <n v="318435.92910000001"/>
    <n v="200437.3947"/>
    <n v="350765.44079999998"/>
    <n v="217780.63370000001"/>
    <n v="381116.109"/>
  </r>
  <r>
    <s v="7"/>
    <s v="Region VII - Midwest"/>
    <x v="40"/>
    <s v="IA"/>
    <x v="302"/>
    <s v="3"/>
    <x v="2"/>
    <n v="67055.558099999995"/>
    <n v="117347.22659999999"/>
    <n v="92564.373099999997"/>
    <n v="161987.65289999999"/>
    <n v="117322.6692"/>
    <n v="205314.671"/>
    <n v="153049.77170000001"/>
    <n v="267837.1004"/>
    <n v="190683.291"/>
    <n v="333695.75929999998"/>
    <n v="214549.72210000001"/>
    <n v="375462.01370000001"/>
    <n v="238042.9467"/>
    <n v="416575.1568"/>
  </r>
  <r>
    <s v="7"/>
    <s v="Region VII - Midwest"/>
    <x v="40"/>
    <s v="IA"/>
    <x v="302"/>
    <s v="4"/>
    <x v="3"/>
    <n v="76484.063599999994"/>
    <n v="122374.50350000001"/>
    <n v="107077.689"/>
    <n v="171324.30489999999"/>
    <n v="137671.31450000001"/>
    <n v="220274.10639999999"/>
    <n v="183561.75260000001"/>
    <n v="293698.80849999998"/>
    <n v="229452.19070000001"/>
    <n v="367123.51059999998"/>
    <n v="260045.8161"/>
    <n v="416073.31209999998"/>
    <n v="290639.44150000002"/>
    <n v="465023.11349999998"/>
  </r>
  <r>
    <s v="7"/>
    <s v="Region VII - Midwest"/>
    <x v="40"/>
    <s v="IA"/>
    <x v="303"/>
    <s v="1"/>
    <x v="0"/>
    <n v="80672.964600000007"/>
    <n v="141177.6881"/>
    <n v="105694.1899"/>
    <n v="184964.83240000001"/>
    <n v="128353.72289999999"/>
    <n v="224619.01509999999"/>
    <n v="157078.44270000001"/>
    <n v="274887.27480000001"/>
    <n v="184878.57310000001"/>
    <n v="323537.50290000002"/>
    <n v="201908.62590000001"/>
    <n v="353340.09529999999"/>
    <n v="217081.52799999999"/>
    <n v="379892.674"/>
  </r>
  <r>
    <s v="7"/>
    <s v="Region VII - Midwest"/>
    <x v="40"/>
    <s v="IA"/>
    <x v="303"/>
    <s v="2"/>
    <x v="1"/>
    <n v="73780.411099999998"/>
    <n v="129115.71950000001"/>
    <n v="96740.352400000003"/>
    <n v="169295.61670000001"/>
    <n v="117723.2015"/>
    <n v="206015.60260000001"/>
    <n v="144684.81049999999"/>
    <n v="253198.41829999999"/>
    <n v="171754.27249999999"/>
    <n v="300569.9768"/>
    <n v="189142.39720000001"/>
    <n v="330999.19500000001"/>
    <n v="205445.33240000001"/>
    <n v="359529.33159999998"/>
  </r>
  <r>
    <s v="7"/>
    <s v="Region VII - Midwest"/>
    <x v="40"/>
    <s v="IA"/>
    <x v="303"/>
    <s v="3"/>
    <x v="2"/>
    <n v="63672.012799999997"/>
    <n v="111426.0223"/>
    <n v="87927.478799999997"/>
    <n v="153873.08790000001"/>
    <n v="111489.6082"/>
    <n v="195106.8144"/>
    <n v="145529.91519999999"/>
    <n v="254677.35159999999"/>
    <n v="181331.3885"/>
    <n v="317329.92979999998"/>
    <n v="204069.60449999999"/>
    <n v="357121.80780000001"/>
    <n v="226463.04870000001"/>
    <n v="396310.33529999998"/>
  </r>
  <r>
    <s v="7"/>
    <s v="Region VII - Midwest"/>
    <x v="40"/>
    <s v="IA"/>
    <x v="303"/>
    <s v="4"/>
    <x v="3"/>
    <n v="72161.713399999993"/>
    <n v="115458.74310000001"/>
    <n v="101026.39870000001"/>
    <n v="161642.24040000001"/>
    <n v="129891.08409999999"/>
    <n v="207825.73759999999"/>
    <n v="173188.1122"/>
    <n v="277100.98349999997"/>
    <n v="216485.14009999999"/>
    <n v="346376.22930000001"/>
    <n v="245349.82550000001"/>
    <n v="392559.7267"/>
    <n v="274214.51089999999"/>
    <n v="438743.22389999998"/>
  </r>
  <r>
    <s v="7"/>
    <s v="Region VII - Midwest"/>
    <x v="40"/>
    <s v="IA"/>
    <x v="304"/>
    <s v="1"/>
    <x v="0"/>
    <n v="83591.365900000004"/>
    <n v="146284.89019999999"/>
    <n v="109615.38499999999"/>
    <n v="191826.92370000001"/>
    <n v="133205.26420000001"/>
    <n v="233109.21230000001"/>
    <n v="163178.2818"/>
    <n v="285561.99320000003"/>
    <n v="192114.09599999999"/>
    <n v="336199.66800000001"/>
    <n v="209827.88219999999"/>
    <n v="367198.79389999999"/>
    <n v="225616.27429999999"/>
    <n v="394828.48009999999"/>
  </r>
  <r>
    <s v="7"/>
    <s v="Region VII - Midwest"/>
    <x v="40"/>
    <s v="IA"/>
    <x v="304"/>
    <s v="2"/>
    <x v="1"/>
    <n v="76272.469200000007"/>
    <n v="133476.82120000001"/>
    <n v="100107.70239999999"/>
    <n v="175188.4791"/>
    <n v="121917.1853"/>
    <n v="213355.07440000001"/>
    <n v="150018.03390000001"/>
    <n v="262531.55920000002"/>
    <n v="178177.98379999999"/>
    <n v="311811.47169999999"/>
    <n v="196271.99059999999"/>
    <n v="343475.98369999998"/>
    <n v="213260.31469999999"/>
    <n v="373205.55070000002"/>
  </r>
  <r>
    <s v="7"/>
    <s v="Region VII - Midwest"/>
    <x v="40"/>
    <s v="IA"/>
    <x v="304"/>
    <s v="3"/>
    <x v="2"/>
    <n v="65627.500499999995"/>
    <n v="114848.12579999999"/>
    <n v="90590.109599999996"/>
    <n v="158532.69200000001"/>
    <n v="114816.4955"/>
    <n v="200928.86720000001"/>
    <n v="149772.59640000001"/>
    <n v="262102.04370000001"/>
    <n v="186598.8015"/>
    <n v="326547.90250000003"/>
    <n v="209950.31030000001"/>
    <n v="367413.0429"/>
    <n v="232935.7213"/>
    <n v="407637.5122"/>
  </r>
  <r>
    <s v="7"/>
    <s v="Region VII - Midwest"/>
    <x v="40"/>
    <s v="IA"/>
    <x v="304"/>
    <s v="4"/>
    <x v="3"/>
    <n v="74895.683099999995"/>
    <n v="119833.0947"/>
    <n v="104853.95630000001"/>
    <n v="167766.33249999999"/>
    <n v="134812.22949999999"/>
    <n v="215699.5704"/>
    <n v="179749.63930000001"/>
    <n v="287599.42719999998"/>
    <n v="224687.04920000001"/>
    <n v="359499.28409999999"/>
    <n v="254645.3224"/>
    <n v="407432.52189999999"/>
    <n v="284603.5956"/>
    <n v="455365.7598"/>
  </r>
  <r>
    <s v="7"/>
    <s v="Region VII - Midwest"/>
    <x v="40"/>
    <s v="IA"/>
    <x v="305"/>
    <s v="1"/>
    <x v="0"/>
    <n v="80592.704199999993"/>
    <n v="141037.23250000001"/>
    <n v="105396.84269999999"/>
    <n v="184444.47459999999"/>
    <n v="127816.07060000001"/>
    <n v="223678.12349999999"/>
    <n v="156100.47450000001"/>
    <n v="273175.83020000003"/>
    <n v="183617.04930000001"/>
    <n v="321329.83620000002"/>
    <n v="200496.97010000001"/>
    <n v="350869.69770000002"/>
    <n v="215523.6741"/>
    <n v="377166.42959999997"/>
  </r>
  <r>
    <s v="7"/>
    <s v="Region VII - Midwest"/>
    <x v="40"/>
    <s v="IA"/>
    <x v="305"/>
    <s v="2"/>
    <x v="1"/>
    <n v="74055.437000000005"/>
    <n v="129597.01489999999"/>
    <n v="96904.5432"/>
    <n v="169582.95069999999"/>
    <n v="117733.5143"/>
    <n v="206033.64989999999"/>
    <n v="144345.6893"/>
    <n v="252604.95629999999"/>
    <n v="171169.2591"/>
    <n v="299546.2035"/>
    <n v="188388.79459999999"/>
    <n v="329680.39049999998"/>
    <n v="204487.2825"/>
    <n v="357852.74430000002"/>
  </r>
  <r>
    <s v="7"/>
    <s v="Region VII - Midwest"/>
    <x v="40"/>
    <s v="IA"/>
    <x v="305"/>
    <s v="3"/>
    <x v="2"/>
    <n v="64293.500699999997"/>
    <n v="112513.62609999999"/>
    <n v="88860.105100000001"/>
    <n v="155505.18400000001"/>
    <n v="112769.11199999999"/>
    <n v="197345.94589999999"/>
    <n v="147396.89430000001"/>
    <n v="257944.5649"/>
    <n v="183695.06099999999"/>
    <n v="321466.3567"/>
    <n v="206822.62409999999"/>
    <n v="361939.59220000001"/>
    <n v="229623.18729999999"/>
    <n v="401840.57789999997"/>
  </r>
  <r>
    <s v="7"/>
    <s v="Region VII - Midwest"/>
    <x v="40"/>
    <s v="IA"/>
    <x v="305"/>
    <s v="4"/>
    <x v="3"/>
    <n v="71846.869099999996"/>
    <n v="114954.9924"/>
    <n v="100585.6168"/>
    <n v="160936.98929999999"/>
    <n v="129324.3645"/>
    <n v="206918.98620000001"/>
    <n v="172432.486"/>
    <n v="275891.9816"/>
    <n v="215540.60740000001"/>
    <n v="344864.97700000001"/>
    <n v="244279.35509999999"/>
    <n v="390846.97399999999"/>
    <n v="273018.10279999999"/>
    <n v="436828.97090000001"/>
  </r>
  <r>
    <s v="7"/>
    <s v="Region VII - Midwest"/>
    <x v="40"/>
    <s v="IA"/>
    <x v="306"/>
    <s v="1"/>
    <x v="0"/>
    <n v="80997.005399999995"/>
    <n v="141744.75949999999"/>
    <n v="106181.85309999999"/>
    <n v="185818.24290000001"/>
    <n v="129003.9189"/>
    <n v="225756.85810000001"/>
    <n v="157979.23850000001"/>
    <n v="276463.66729999997"/>
    <n v="185975.07440000001"/>
    <n v="325456.38020000001"/>
    <n v="203117.27340000001"/>
    <n v="355455.22820000001"/>
    <n v="218394.17679999999"/>
    <n v="382189.80920000002"/>
  </r>
  <r>
    <s v="7"/>
    <s v="Region VII - Midwest"/>
    <x v="40"/>
    <s v="IA"/>
    <x v="306"/>
    <s v="2"/>
    <x v="1"/>
    <n v="73962.337499999994"/>
    <n v="129434.0907"/>
    <n v="97043.400500000003"/>
    <n v="169825.95079999999"/>
    <n v="118154.2117"/>
    <n v="206769.87049999999"/>
    <n v="145330.06770000001"/>
    <n v="254327.61840000001"/>
    <n v="172580.17"/>
    <n v="302015.29749999999"/>
    <n v="190087.82370000001"/>
    <n v="332653.69140000001"/>
    <n v="206518.05979999999"/>
    <n v="361406.60460000002"/>
  </r>
  <r>
    <s v="7"/>
    <s v="Region VII - Midwest"/>
    <x v="40"/>
    <s v="IA"/>
    <x v="306"/>
    <s v="3"/>
    <x v="2"/>
    <n v="63702.856399999997"/>
    <n v="111479.99890000001"/>
    <n v="87945.642699999997"/>
    <n v="153904.87469999999"/>
    <n v="111480.79670000001"/>
    <n v="195091.39430000001"/>
    <n v="145453.77710000001"/>
    <n v="254544.10990000001"/>
    <n v="181224.23629999999"/>
    <n v="317142.41350000002"/>
    <n v="203918.489"/>
    <n v="356857.35570000001"/>
    <n v="226260.86129999999"/>
    <n v="395956.5073"/>
  </r>
  <r>
    <s v="7"/>
    <s v="Region VII - Midwest"/>
    <x v="40"/>
    <s v="IA"/>
    <x v="306"/>
    <s v="4"/>
    <x v="3"/>
    <n v="72531.388300000006"/>
    <n v="116050.2231"/>
    <n v="101543.9437"/>
    <n v="162470.31229999999"/>
    <n v="130556.499"/>
    <n v="208890.40160000001"/>
    <n v="174075.33199999999"/>
    <n v="278520.53539999999"/>
    <n v="217594.16510000001"/>
    <n v="348150.6692"/>
    <n v="246606.72039999999"/>
    <n v="394570.7586"/>
    <n v="275619.2757"/>
    <n v="440990.84779999999"/>
  </r>
  <r>
    <s v="7"/>
    <s v="Region VII - Midwest"/>
    <x v="41"/>
    <s v="KS"/>
    <x v="307"/>
    <s v="1"/>
    <x v="0"/>
    <n v="76943.944399999993"/>
    <n v="134651.90280000001"/>
    <n v="100670.7692"/>
    <n v="176173.8461"/>
    <n v="122126.7337"/>
    <n v="213721.78400000001"/>
    <n v="149228.4283"/>
    <n v="261149.74950000001"/>
    <n v="175560.02429999999"/>
    <n v="307230.04259999999"/>
    <n v="191707.372"/>
    <n v="335487.90090000001"/>
    <n v="206084.90969999999"/>
    <n v="360648.5919"/>
  </r>
  <r>
    <s v="7"/>
    <s v="Region VII - Midwest"/>
    <x v="41"/>
    <s v="KS"/>
    <x v="307"/>
    <s v="2"/>
    <x v="1"/>
    <n v="70619.849199999997"/>
    <n v="123584.73609999999"/>
    <n v="92455.392900000006"/>
    <n v="161796.9375"/>
    <n v="112372.9567"/>
    <n v="196652.67439999999"/>
    <n v="137856.95180000001"/>
    <n v="241249.66560000001"/>
    <n v="163518.14079999999"/>
    <n v="286156.74650000001"/>
    <n v="179994.02859999999"/>
    <n v="314989.5502"/>
    <n v="195408.4008"/>
    <n v="341964.70130000002"/>
  </r>
  <r>
    <s v="7"/>
    <s v="Region VII - Midwest"/>
    <x v="41"/>
    <s v="KS"/>
    <x v="307"/>
    <s v="3"/>
    <x v="2"/>
    <n v="61219.935899999997"/>
    <n v="107134.88770000001"/>
    <n v="84594.640400000004"/>
    <n v="148040.6207"/>
    <n v="107333.19070000001"/>
    <n v="187833.08369999999"/>
    <n v="140245.58369999999"/>
    <n v="245429.77160000001"/>
    <n v="174773.8921"/>
    <n v="305854.3113"/>
    <n v="196756.48069999999"/>
    <n v="344323.84120000002"/>
    <n v="218422.73240000001"/>
    <n v="382239.78169999999"/>
  </r>
  <r>
    <s v="7"/>
    <s v="Region VII - Midwest"/>
    <x v="41"/>
    <s v="KS"/>
    <x v="307"/>
    <s v="4"/>
    <x v="3"/>
    <n v="68651.824900000007"/>
    <n v="109842.9215"/>
    <n v="96112.554900000003"/>
    <n v="153780.09"/>
    <n v="123573.28479999999"/>
    <n v="197717.25870000001"/>
    <n v="164764.37969999999"/>
    <n v="263623.01150000002"/>
    <n v="205955.47469999999"/>
    <n v="329528.76439999999"/>
    <n v="233416.2046"/>
    <n v="373465.93300000002"/>
    <n v="260876.93460000001"/>
    <n v="417403.10159999999"/>
  </r>
  <r>
    <s v="7"/>
    <s v="Region VII - Midwest"/>
    <x v="41"/>
    <s v="KS"/>
    <x v="308"/>
    <s v="1"/>
    <x v="0"/>
    <n v="83187.064700000003"/>
    <n v="145577.36319999999"/>
    <n v="108830.3746"/>
    <n v="190453.15539999999"/>
    <n v="132017.41570000001"/>
    <n v="231030.47760000001"/>
    <n v="161299.5178"/>
    <n v="282274.15610000002"/>
    <n v="189756.07079999999"/>
    <n v="332073.12390000001"/>
    <n v="207207.5791"/>
    <n v="362613.26329999999"/>
    <n v="222745.77170000001"/>
    <n v="389805.1004"/>
  </r>
  <r>
    <s v="7"/>
    <s v="Region VII - Midwest"/>
    <x v="41"/>
    <s v="KS"/>
    <x v="308"/>
    <s v="2"/>
    <x v="1"/>
    <n v="76365.568799999994"/>
    <n v="133639.74540000001"/>
    <n v="99968.845100000006"/>
    <n v="174945.47889999999"/>
    <n v="121496.48789999999"/>
    <n v="212618.85389999999"/>
    <n v="149033.65549999999"/>
    <n v="260808.89720000001"/>
    <n v="176767.073"/>
    <n v="309342.37770000001"/>
    <n v="194572.96160000001"/>
    <n v="340502.68280000001"/>
    <n v="211229.53750000001"/>
    <n v="369651.69050000003"/>
  </r>
  <r>
    <s v="7"/>
    <s v="Region VII - Midwest"/>
    <x v="41"/>
    <s v="KS"/>
    <x v="308"/>
    <s v="3"/>
    <x v="2"/>
    <n v="66218.1446"/>
    <n v="115881.753"/>
    <n v="91504.572100000005"/>
    <n v="160133.00109999999"/>
    <n v="116104.81080000001"/>
    <n v="203183.41880000001"/>
    <n v="151715.71350000001"/>
    <n v="265502.4987"/>
    <n v="189069.62609999999"/>
    <n v="330871.84570000001"/>
    <n v="212854.4454"/>
    <n v="372495.2794"/>
    <n v="236298.04730000001"/>
    <n v="413521.58279999997"/>
  </r>
  <r>
    <s v="7"/>
    <s v="Region VII - Midwest"/>
    <x v="41"/>
    <s v="KS"/>
    <x v="308"/>
    <s v="4"/>
    <x v="3"/>
    <n v="74211.163799999995"/>
    <n v="118737.8639"/>
    <n v="103895.62940000001"/>
    <n v="166233.00949999999"/>
    <n v="133580.0949"/>
    <n v="213728.1551"/>
    <n v="178106.79319999999"/>
    <n v="284970.87339999998"/>
    <n v="222633.49160000001"/>
    <n v="356213.59179999999"/>
    <n v="252317.9571"/>
    <n v="403708.73739999998"/>
    <n v="282002.42259999999"/>
    <n v="451203.88290000003"/>
  </r>
  <r>
    <s v="7"/>
    <s v="Region VII - Midwest"/>
    <x v="41"/>
    <s v="KS"/>
    <x v="309"/>
    <s v="1"/>
    <x v="0"/>
    <n v="74025.540800000002"/>
    <n v="129544.6963"/>
    <n v="96749.570900000006"/>
    <n v="169311.74900000001"/>
    <n v="117275.18829999999"/>
    <n v="205231.5796"/>
    <n v="143128.58410000001"/>
    <n v="250475.0221"/>
    <n v="168324.49530000001"/>
    <n v="294567.86660000001"/>
    <n v="183788.10879999999"/>
    <n v="321629.19040000002"/>
    <n v="197550.15599999999"/>
    <n v="345712.77299999999"/>
  </r>
  <r>
    <s v="7"/>
    <s v="Region VII - Midwest"/>
    <x v="41"/>
    <s v="KS"/>
    <x v="309"/>
    <s v="2"/>
    <x v="1"/>
    <n v="68127.789099999995"/>
    <n v="119223.6309"/>
    <n v="89088.040200000003"/>
    <n v="155904.07019999999"/>
    <n v="108178.96950000001"/>
    <n v="189313.19649999999"/>
    <n v="132523.72399999999"/>
    <n v="231916.51689999999"/>
    <n v="157094.42420000001"/>
    <n v="274915.24229999998"/>
    <n v="172864.42910000001"/>
    <n v="302512.75099999999"/>
    <n v="187593.4117"/>
    <n v="328288.4706"/>
  </r>
  <r>
    <s v="7"/>
    <s v="Region VII - Midwest"/>
    <x v="41"/>
    <s v="KS"/>
    <x v="309"/>
    <s v="3"/>
    <x v="2"/>
    <n v="59264.446799999998"/>
    <n v="103712.7818"/>
    <n v="81932.007500000007"/>
    <n v="143381.01319999999"/>
    <n v="104006.3009"/>
    <n v="182011.02660000001"/>
    <n v="136002.8995"/>
    <n v="238005.0741"/>
    <n v="169506.47529999999"/>
    <n v="296636.33179999999"/>
    <n v="190875.77069999999"/>
    <n v="334032.59860000003"/>
    <n v="211950.0551"/>
    <n v="370912.59649999999"/>
  </r>
  <r>
    <s v="7"/>
    <s v="Region VII - Midwest"/>
    <x v="41"/>
    <s v="KS"/>
    <x v="309"/>
    <s v="4"/>
    <x v="3"/>
    <n v="65917.852899999998"/>
    <n v="105468.56630000001"/>
    <n v="92284.994099999996"/>
    <n v="147655.9927"/>
    <n v="118652.13529999999"/>
    <n v="189843.41930000001"/>
    <n v="158202.84700000001"/>
    <n v="253124.5589"/>
    <n v="197753.55869999999"/>
    <n v="316405.6986"/>
    <n v="224120.69990000001"/>
    <n v="358593.1251"/>
    <n v="250487.84099999999"/>
    <n v="400780.55160000001"/>
  </r>
  <r>
    <s v="7"/>
    <s v="Region VII - Midwest"/>
    <x v="41"/>
    <s v="KS"/>
    <x v="310"/>
    <s v="1"/>
    <x v="0"/>
    <n v="92753.893800000005"/>
    <n v="162319.31409999999"/>
    <n v="121462.2856"/>
    <n v="212558.99979999999"/>
    <n v="147447.36060000001"/>
    <n v="258032.8812"/>
    <n v="180345.53159999999"/>
    <n v="315604.68030000001"/>
    <n v="212229.15049999999"/>
    <n v="371401.0134"/>
    <n v="231768.0385"/>
    <n v="405594.0673"/>
    <n v="249172.3131"/>
    <n v="436051.5478"/>
  </r>
  <r>
    <s v="7"/>
    <s v="Region VII - Midwest"/>
    <x v="41"/>
    <s v="KS"/>
    <x v="310"/>
    <s v="2"/>
    <x v="1"/>
    <n v="84937.596000000005"/>
    <n v="148640.79310000001"/>
    <n v="111308.44929999999"/>
    <n v="194789.78630000001"/>
    <n v="135392.13029999999"/>
    <n v="236936.228"/>
    <n v="166290.89720000001"/>
    <n v="291009.07"/>
    <n v="197345.92319999999"/>
    <n v="345355.36550000001"/>
    <n v="217290.87210000001"/>
    <n v="380259.02600000001"/>
    <n v="235976.6274"/>
    <n v="412959.098"/>
  </r>
  <r>
    <s v="7"/>
    <s v="Region VII - Midwest"/>
    <x v="41"/>
    <s v="KS"/>
    <x v="310"/>
    <s v="3"/>
    <x v="2"/>
    <n v="73420.132899999997"/>
    <n v="128485.2326"/>
    <n v="101412.23450000001"/>
    <n v="177471.41039999999"/>
    <n v="128618.0782"/>
    <n v="225081.63680000001"/>
    <n v="167949.34280000001"/>
    <n v="293911.34980000003"/>
    <n v="209277.80609999999"/>
    <n v="366236.16070000001"/>
    <n v="235549.3149"/>
    <n v="412211.30119999999"/>
    <n v="261429.8455"/>
    <n v="457502.22960000002"/>
  </r>
  <r>
    <s v="7"/>
    <s v="Region VII - Midwest"/>
    <x v="41"/>
    <s v="KS"/>
    <x v="310"/>
    <s v="4"/>
    <x v="3"/>
    <n v="82892.430600000007"/>
    <n v="132627.8909"/>
    <n v="116049.4028"/>
    <n v="185679.04730000001"/>
    <n v="149206.3751"/>
    <n v="238730.20370000001"/>
    <n v="198941.8334"/>
    <n v="318306.93819999998"/>
    <n v="248677.2917"/>
    <n v="397883.6727"/>
    <n v="281834.26390000002"/>
    <n v="450934.82900000003"/>
    <n v="314991.23619999998"/>
    <n v="503985.9853"/>
  </r>
  <r>
    <s v="7"/>
    <s v="Region VII - Midwest"/>
    <x v="41"/>
    <s v="KS"/>
    <x v="311"/>
    <s v="1"/>
    <x v="0"/>
    <n v="72971.143800000005"/>
    <n v="127699.5016"/>
    <n v="95457.032600000006"/>
    <n v="167049.80710000001"/>
    <n v="115787.2009"/>
    <n v="202627.60149999999"/>
    <n v="141455.5865"/>
    <n v="247547.2763"/>
    <n v="166406.4981"/>
    <n v="291211.37160000001"/>
    <n v="181709.12650000001"/>
    <n v="317990.97129999998"/>
    <n v="195333.49650000001"/>
    <n v="341833.6189"/>
  </r>
  <r>
    <s v="7"/>
    <s v="Region VII - Midwest"/>
    <x v="41"/>
    <s v="KS"/>
    <x v="311"/>
    <s v="2"/>
    <x v="1"/>
    <n v="67002.334900000002"/>
    <n v="117254.0861"/>
    <n v="87703.194399999993"/>
    <n v="153480.59020000001"/>
    <n v="106581.3891"/>
    <n v="186517.43090000001"/>
    <n v="130722.9571"/>
    <n v="228765.17490000001"/>
    <n v="155041.1251"/>
    <n v="271321.96889999998"/>
    <n v="170653.83619999999"/>
    <n v="298644.21340000001"/>
    <n v="185256.7916"/>
    <n v="324199.38540000003"/>
  </r>
  <r>
    <s v="7"/>
    <s v="Region VII - Midwest"/>
    <x v="41"/>
    <s v="KS"/>
    <x v="311"/>
    <s v="3"/>
    <x v="2"/>
    <n v="58115.527399999999"/>
    <n v="101702.17290000001"/>
    <n v="80311.011799999993"/>
    <n v="140544.27059999999"/>
    <n v="101906.08100000001"/>
    <n v="178335.64170000001"/>
    <n v="133170.41149999999"/>
    <n v="233048.22010000001"/>
    <n v="165959.87549999999"/>
    <n v="290429.78210000001"/>
    <n v="186841.45269999999"/>
    <n v="326972.54229999997"/>
    <n v="207424.46479999999"/>
    <n v="362992.81339999998"/>
  </r>
  <r>
    <s v="7"/>
    <s v="Region VII - Midwest"/>
    <x v="41"/>
    <s v="KS"/>
    <x v="311"/>
    <s v="4"/>
    <x v="3"/>
    <n v="65087.105600000003"/>
    <n v="104139.37059999999"/>
    <n v="91121.947899999999"/>
    <n v="145795.1188"/>
    <n v="117156.7902"/>
    <n v="187450.86720000001"/>
    <n v="156209.05360000001"/>
    <n v="249934.48939999999"/>
    <n v="195261.31700000001"/>
    <n v="312418.11180000001"/>
    <n v="221296.15919999999"/>
    <n v="354073.86009999999"/>
    <n v="247331.00150000001"/>
    <n v="395729.60830000002"/>
  </r>
  <r>
    <s v="7"/>
    <s v="Region VII - Midwest"/>
    <x v="41"/>
    <s v="KS"/>
    <x v="312"/>
    <s v="1"/>
    <x v="0"/>
    <n v="77186.728600000002"/>
    <n v="135076.77499999999"/>
    <n v="101094.99830000001"/>
    <n v="176916.24710000001"/>
    <n v="122739.42080000001"/>
    <n v="214793.98639999999"/>
    <n v="150154.95509999999"/>
    <n v="262771.17139999999"/>
    <n v="176711.54130000001"/>
    <n v="309245.1972"/>
    <n v="192983.69760000001"/>
    <n v="337721.47080000001"/>
    <n v="207479.30290000001"/>
    <n v="363088.78009999997"/>
  </r>
  <r>
    <s v="7"/>
    <s v="Region VII - Midwest"/>
    <x v="41"/>
    <s v="KS"/>
    <x v="312"/>
    <s v="2"/>
    <x v="1"/>
    <n v="70649.4614"/>
    <n v="123636.5575"/>
    <n v="92602.698900000003"/>
    <n v="162054.7231"/>
    <n v="112656.8645"/>
    <n v="197149.51300000001"/>
    <n v="138400.17000000001"/>
    <n v="242200.29740000001"/>
    <n v="164263.75109999999"/>
    <n v="287461.56449999998"/>
    <n v="180875.52220000001"/>
    <n v="316532.16369999998"/>
    <n v="196442.91130000001"/>
    <n v="343775.09480000002"/>
  </r>
  <r>
    <s v="7"/>
    <s v="Region VII - Midwest"/>
    <x v="41"/>
    <s v="KS"/>
    <x v="312"/>
    <s v="3"/>
    <x v="2"/>
    <n v="61033.338600000003"/>
    <n v="106808.34239999999"/>
    <n v="84295.878200000006"/>
    <n v="147517.7868"/>
    <n v="106900.8201"/>
    <n v="187076.43530000001"/>
    <n v="139572.50520000001"/>
    <n v="244251.8841"/>
    <n v="173914.5747"/>
    <n v="304350.50569999998"/>
    <n v="195738.073"/>
    <n v="342541.62770000001"/>
    <n v="217234.57139999999"/>
    <n v="380160.4999"/>
  </r>
  <r>
    <s v="7"/>
    <s v="Region VII - Midwest"/>
    <x v="41"/>
    <s v="KS"/>
    <x v="312"/>
    <s v="4"/>
    <x v="3"/>
    <n v="69003.2261"/>
    <n v="110405.1634"/>
    <n v="96604.516600000003"/>
    <n v="154567.22880000001"/>
    <n v="124205.807"/>
    <n v="198729.2942"/>
    <n v="165607.7427"/>
    <n v="264972.3922"/>
    <n v="207009.6783"/>
    <n v="331215.4902"/>
    <n v="234610.9688"/>
    <n v="375377.55560000002"/>
    <n v="262212.25919999997"/>
    <n v="419539.62099999998"/>
  </r>
  <r>
    <s v="7"/>
    <s v="Region VII - Midwest"/>
    <x v="41"/>
    <s v="KS"/>
    <x v="313"/>
    <s v="1"/>
    <x v="0"/>
    <n v="79943.612899999993"/>
    <n v="139901.32260000001"/>
    <n v="104655.4121"/>
    <n v="183146.9712"/>
    <n v="127015.80070000001"/>
    <n v="222277.6514"/>
    <n v="155302.55679999999"/>
    <n v="271779.47440000001"/>
    <n v="182740.55590000001"/>
    <n v="319795.97279999999"/>
    <n v="199558.97640000001"/>
    <n v="349228.20880000002"/>
    <n v="214537.93979999999"/>
    <n v="375441.3947"/>
  </r>
  <r>
    <s v="7"/>
    <s v="Region VII - Midwest"/>
    <x v="41"/>
    <s v="KS"/>
    <x v="313"/>
    <s v="2"/>
    <x v="1"/>
    <n v="73264.231299999999"/>
    <n v="128212.40489999999"/>
    <n v="95978.497700000007"/>
    <n v="167962.37090000001"/>
    <n v="116714.05869999999"/>
    <n v="204249.60269999999"/>
    <n v="143292.23310000001"/>
    <n v="250761.408"/>
    <n v="170022.16200000001"/>
    <n v="297538.78330000001"/>
    <n v="187187.58"/>
    <n v="327578.26490000001"/>
    <n v="203261.62700000001"/>
    <n v="355707.84710000001"/>
  </r>
  <r>
    <s v="7"/>
    <s v="Region VII - Midwest"/>
    <x v="41"/>
    <s v="KS"/>
    <x v="313"/>
    <s v="3"/>
    <x v="2"/>
    <n v="63392.873099999997"/>
    <n v="110937.5278"/>
    <n v="87574.209099999993"/>
    <n v="153254.86610000001"/>
    <n v="111083.65210000001"/>
    <n v="194396.39120000001"/>
    <n v="145085.2249"/>
    <n v="253899.14360000001"/>
    <n v="180793.49479999999"/>
    <n v="316388.61599999998"/>
    <n v="203504.50630000001"/>
    <n v="356132.88589999999"/>
    <n v="225881.40890000001"/>
    <n v="395292.4656"/>
  </r>
  <r>
    <s v="7"/>
    <s v="Region VII - Midwest"/>
    <x v="41"/>
    <s v="KS"/>
    <x v="313"/>
    <s v="4"/>
    <x v="3"/>
    <n v="71404.077799999999"/>
    <n v="114246.52619999999"/>
    <n v="99965.708899999998"/>
    <n v="159945.1367"/>
    <n v="128527.34"/>
    <n v="205643.74720000001"/>
    <n v="171369.78659999999"/>
    <n v="274191.66279999999"/>
    <n v="214212.2334"/>
    <n v="342739.5785"/>
    <n v="242773.8645"/>
    <n v="388438.18900000001"/>
    <n v="271335.49560000002"/>
    <n v="434136.79940000002"/>
  </r>
  <r>
    <s v="7"/>
    <s v="Region VII - Midwest"/>
    <x v="41"/>
    <s v="KS"/>
    <x v="314"/>
    <s v="1"/>
    <x v="0"/>
    <n v="75322.721999999994"/>
    <n v="131814.7634"/>
    <n v="98466.338300000003"/>
    <n v="172316.092"/>
    <n v="119375.86289999999"/>
    <n v="208907.76010000001"/>
    <n v="145728.1084"/>
    <n v="255024.18969999999"/>
    <n v="171394.00930000001"/>
    <n v="299939.51620000001"/>
    <n v="187143.41690000001"/>
    <n v="327500.97950000002"/>
    <n v="201161.20869999999"/>
    <n v="352032.1152"/>
  </r>
  <r>
    <s v="7"/>
    <s v="Region VII - Midwest"/>
    <x v="41"/>
    <s v="KS"/>
    <x v="314"/>
    <s v="2"/>
    <x v="1"/>
    <n v="69282.855500000005"/>
    <n v="121244.99709999999"/>
    <n v="90620.191900000005"/>
    <n v="158585.33600000001"/>
    <n v="110060.45759999999"/>
    <n v="192605.80069999999"/>
    <n v="134867.709"/>
    <n v="236018.49069999999"/>
    <n v="159893.33360000001"/>
    <n v="279813.33370000002"/>
    <n v="175956.51550000001"/>
    <n v="307923.902"/>
    <n v="190964.54250000001"/>
    <n v="334187.94929999998"/>
  </r>
  <r>
    <s v="7"/>
    <s v="Region VII - Midwest"/>
    <x v="41"/>
    <s v="KS"/>
    <x v="314"/>
    <s v="3"/>
    <x v="2"/>
    <n v="60226.768799999998"/>
    <n v="105396.84540000001"/>
    <n v="83254.240999999995"/>
    <n v="145694.92189999999"/>
    <n v="105674.15029999999"/>
    <n v="184929.76300000001"/>
    <n v="138162.3089"/>
    <n v="241784.04060000001"/>
    <n v="172193.75760000001"/>
    <n v="301339.07579999999"/>
    <n v="193891.68090000001"/>
    <n v="339310.44140000001"/>
    <n v="215287.48449999999"/>
    <n v="376753.09789999999"/>
  </r>
  <r>
    <s v="7"/>
    <s v="Region VII - Midwest"/>
    <x v="41"/>
    <s v="KS"/>
    <x v="314"/>
    <s v="4"/>
    <x v="3"/>
    <n v="67100.001399999994"/>
    <n v="107360.00380000001"/>
    <n v="93940.001900000003"/>
    <n v="150304.00529999999"/>
    <n v="120780.0024"/>
    <n v="193248.0068"/>
    <n v="161040.00330000001"/>
    <n v="257664.00899999999"/>
    <n v="201300.00409999999"/>
    <n v="322080.01120000001"/>
    <n v="228140.00459999999"/>
    <n v="365024.01280000003"/>
    <n v="254980.00520000001"/>
    <n v="407968.01439999999"/>
  </r>
  <r>
    <s v="7"/>
    <s v="Region VII - Midwest"/>
    <x v="42"/>
    <s v="MO"/>
    <x v="315"/>
    <s v="1"/>
    <x v="0"/>
    <n v="81565.842300000004"/>
    <n v="142740.22390000001"/>
    <n v="106625.9437"/>
    <n v="186595.4014"/>
    <n v="129266.54489999999"/>
    <n v="226216.45370000001"/>
    <n v="157799.1979"/>
    <n v="276148.59629999998"/>
    <n v="185590.0557"/>
    <n v="324782.59759999998"/>
    <n v="202643.62400000001"/>
    <n v="354626.3419"/>
    <n v="217822.07079999999"/>
    <n v="381188.6238"/>
  </r>
  <r>
    <s v="7"/>
    <s v="Region VII - Midwest"/>
    <x v="42"/>
    <s v="MO"/>
    <x v="315"/>
    <s v="2"/>
    <x v="1"/>
    <n v="75028.574999999997"/>
    <n v="131300.00640000001"/>
    <n v="98133.644199999995"/>
    <n v="171733.87729999999"/>
    <n v="119183.9887"/>
    <n v="208571.98019999999"/>
    <n v="146044.41269999999"/>
    <n v="255577.72229999999"/>
    <n v="173142.26560000001"/>
    <n v="302998.96490000002"/>
    <n v="190535.44839999999"/>
    <n v="333437.03470000002"/>
    <n v="206785.67920000001"/>
    <n v="361874.93849999999"/>
  </r>
  <r>
    <s v="7"/>
    <s v="Region VII - Midwest"/>
    <x v="42"/>
    <s v="MO"/>
    <x v="315"/>
    <s v="3"/>
    <x v="2"/>
    <n v="65224.977599999998"/>
    <n v="114143.71060000001"/>
    <n v="90164.172699999996"/>
    <n v="157787.30230000001"/>
    <n v="114445.7703"/>
    <n v="200280.098"/>
    <n v="149632.4387"/>
    <n v="261856.7677"/>
    <n v="186489.49160000001"/>
    <n v="326356.6103"/>
    <n v="209989.64550000001"/>
    <n v="367481.87959999999"/>
    <n v="233162.79939999999"/>
    <n v="408034.89909999998"/>
  </r>
  <r>
    <s v="7"/>
    <s v="Region VII - Midwest"/>
    <x v="42"/>
    <s v="MO"/>
    <x v="315"/>
    <s v="4"/>
    <x v="3"/>
    <n v="72659.340299999996"/>
    <n v="116254.94620000001"/>
    <n v="101723.07640000001"/>
    <n v="162756.92480000001"/>
    <n v="130786.8126"/>
    <n v="209258.90330000001"/>
    <n v="174382.41680000001"/>
    <n v="279011.87099999998"/>
    <n v="217978.0209"/>
    <n v="348764.83870000002"/>
    <n v="247041.75700000001"/>
    <n v="395266.81719999999"/>
    <n v="276105.49310000002"/>
    <n v="441768.79560000001"/>
  </r>
  <r>
    <s v="7"/>
    <s v="Region VII - Midwest"/>
    <x v="42"/>
    <s v="MO"/>
    <x v="182"/>
    <s v="1"/>
    <x v="0"/>
    <n v="86024.206399999995"/>
    <n v="150542.36120000001"/>
    <n v="112688.13189999999"/>
    <n v="197204.2309"/>
    <n v="136831.44380000001"/>
    <n v="239455.02669999999"/>
    <n v="167425.0828"/>
    <n v="292993.89490000001"/>
    <n v="197046.60339999999"/>
    <n v="344831.55599999998"/>
    <n v="215194.50719999999"/>
    <n v="376590.38770000002"/>
    <n v="231362.25570000001"/>
    <n v="404883.9474"/>
  </r>
  <r>
    <s v="7"/>
    <s v="Region VII - Midwest"/>
    <x v="42"/>
    <s v="MO"/>
    <x v="182"/>
    <s v="2"/>
    <x v="1"/>
    <n v="78705.309899999993"/>
    <n v="137734.2922"/>
    <n v="103180.44929999999"/>
    <n v="180565.78630000001"/>
    <n v="125543.36500000001"/>
    <n v="219700.88879999999"/>
    <n v="154264.83489999999"/>
    <n v="269963.46100000001"/>
    <n v="183110.49119999999"/>
    <n v="320443.35960000003"/>
    <n v="201638.61569999999"/>
    <n v="352867.57740000001"/>
    <n v="219006.29610000001"/>
    <n v="383261.01809999999"/>
  </r>
  <r>
    <s v="7"/>
    <s v="Region VII - Midwest"/>
    <x v="42"/>
    <s v="MO"/>
    <x v="182"/>
    <s v="3"/>
    <x v="2"/>
    <n v="67956.188500000004"/>
    <n v="118923.32980000001"/>
    <n v="93850.272800000006"/>
    <n v="164237.97760000001"/>
    <n v="119008.13400000001"/>
    <n v="208264.23439999999"/>
    <n v="155361.44760000001"/>
    <n v="271882.53330000001"/>
    <n v="193584.86550000001"/>
    <n v="338773.51459999999"/>
    <n v="217867.84950000001"/>
    <n v="381268.7365"/>
    <n v="241784.73569999999"/>
    <n v="423123.28749999998"/>
  </r>
  <r>
    <s v="7"/>
    <s v="Region VII - Midwest"/>
    <x v="42"/>
    <s v="MO"/>
    <x v="182"/>
    <s v="4"/>
    <x v="3"/>
    <n v="76926.857300000003"/>
    <n v="123082.9736"/>
    <n v="107697.60030000001"/>
    <n v="172316.16310000001"/>
    <n v="138468.34330000001"/>
    <n v="221549.35250000001"/>
    <n v="184624.45759999999"/>
    <n v="295399.13660000003"/>
    <n v="230780.57199999999"/>
    <n v="369248.92080000002"/>
    <n v="261551.315"/>
    <n v="418482.1102"/>
    <n v="292322.05790000001"/>
    <n v="467715.29960000003"/>
  </r>
  <r>
    <s v="7"/>
    <s v="Region VII - Midwest"/>
    <x v="42"/>
    <s v="MO"/>
    <x v="316"/>
    <s v="1"/>
    <x v="0"/>
    <n v="85213.595199999996"/>
    <n v="149123.7916"/>
    <n v="111585.91650000001"/>
    <n v="195275.35389999999"/>
    <n v="135456.00829999999"/>
    <n v="237048.0147"/>
    <n v="165674.92290000001"/>
    <n v="289931.1151"/>
    <n v="194963.59589999999"/>
    <n v="341186.2928"/>
    <n v="212912.52970000001"/>
    <n v="372596.92700000003"/>
    <n v="228900.40520000001"/>
    <n v="400575.70909999998"/>
  </r>
  <r>
    <s v="7"/>
    <s v="Region VII - Midwest"/>
    <x v="42"/>
    <s v="MO"/>
    <x v="316"/>
    <s v="2"/>
    <x v="1"/>
    <n v="78036.812999999995"/>
    <n v="136564.42259999999"/>
    <n v="102262.8489"/>
    <n v="178959.98560000001"/>
    <n v="124387.1153"/>
    <n v="217677.45189999999"/>
    <n v="152770.21350000001"/>
    <n v="267347.87359999999"/>
    <n v="181298.08749999999"/>
    <n v="317271.6532"/>
    <n v="199619.8591"/>
    <n v="349334.75339999999"/>
    <n v="216784.36689999999"/>
    <n v="379372.6421"/>
  </r>
  <r>
    <s v="7"/>
    <s v="Region VII - Midwest"/>
    <x v="42"/>
    <s v="MO"/>
    <x v="316"/>
    <s v="3"/>
    <x v="2"/>
    <n v="67459.604900000006"/>
    <n v="118054.3086"/>
    <n v="93180.073199999999"/>
    <n v="163065.1281"/>
    <n v="118178.61380000001"/>
    <n v="206812.57399999999"/>
    <n v="154319.81020000001"/>
    <n v="270059.6678"/>
    <n v="192294.79819999999"/>
    <n v="336515.89689999999"/>
    <n v="216435.44949999999"/>
    <n v="378762.0367"/>
    <n v="240217.11180000001"/>
    <n v="420379.94559999998"/>
  </r>
  <r>
    <s v="7"/>
    <s v="Region VII - Midwest"/>
    <x v="42"/>
    <s v="MO"/>
    <x v="316"/>
    <s v="4"/>
    <x v="3"/>
    <n v="76150.945600000006"/>
    <n v="121841.5148"/>
    <n v="106611.3238"/>
    <n v="170578.12059999999"/>
    <n v="137071.70199999999"/>
    <n v="219314.72649999999"/>
    <n v="182762.26930000001"/>
    <n v="292419.63540000003"/>
    <n v="228452.83670000001"/>
    <n v="365524.5442"/>
    <n v="258913.215"/>
    <n v="414261.15019999997"/>
    <n v="289373.5932"/>
    <n v="462997.75599999999"/>
  </r>
  <r>
    <s v="7"/>
    <s v="Region VII - Midwest"/>
    <x v="42"/>
    <s v="MO"/>
    <x v="317"/>
    <s v="1"/>
    <x v="0"/>
    <n v="81565.842300000004"/>
    <n v="142740.22390000001"/>
    <n v="106625.9437"/>
    <n v="186595.4014"/>
    <n v="129266.54489999999"/>
    <n v="226216.45370000001"/>
    <n v="157799.1979"/>
    <n v="276148.59629999998"/>
    <n v="185590.0557"/>
    <n v="324782.59759999998"/>
    <n v="202643.62400000001"/>
    <n v="354626.3419"/>
    <n v="217822.07079999999"/>
    <n v="381188.6238"/>
  </r>
  <r>
    <s v="7"/>
    <s v="Region VII - Midwest"/>
    <x v="42"/>
    <s v="MO"/>
    <x v="317"/>
    <s v="2"/>
    <x v="1"/>
    <n v="75028.574999999997"/>
    <n v="131300.00640000001"/>
    <n v="98133.644199999995"/>
    <n v="171733.87729999999"/>
    <n v="119183.9887"/>
    <n v="208571.98019999999"/>
    <n v="146044.41269999999"/>
    <n v="255577.72229999999"/>
    <n v="173142.26560000001"/>
    <n v="302998.96490000002"/>
    <n v="190535.44839999999"/>
    <n v="333437.03470000002"/>
    <n v="206785.67920000001"/>
    <n v="361874.93849999999"/>
  </r>
  <r>
    <s v="7"/>
    <s v="Region VII - Midwest"/>
    <x v="42"/>
    <s v="MO"/>
    <x v="317"/>
    <s v="3"/>
    <x v="2"/>
    <n v="65224.977599999998"/>
    <n v="114143.71060000001"/>
    <n v="90164.172699999996"/>
    <n v="157787.30230000001"/>
    <n v="114445.7703"/>
    <n v="200280.098"/>
    <n v="149632.4387"/>
    <n v="261856.7677"/>
    <n v="186489.49160000001"/>
    <n v="326356.6103"/>
    <n v="209989.64550000001"/>
    <n v="367481.87959999999"/>
    <n v="233162.79939999999"/>
    <n v="408034.89909999998"/>
  </r>
  <r>
    <s v="7"/>
    <s v="Region VII - Midwest"/>
    <x v="42"/>
    <s v="MO"/>
    <x v="317"/>
    <s v="4"/>
    <x v="3"/>
    <n v="72659.340299999996"/>
    <n v="116254.94620000001"/>
    <n v="101723.07640000001"/>
    <n v="162756.92480000001"/>
    <n v="130786.8126"/>
    <n v="209258.90330000001"/>
    <n v="174382.41680000001"/>
    <n v="279011.87099999998"/>
    <n v="217978.0209"/>
    <n v="348764.83870000002"/>
    <n v="247041.75700000001"/>
    <n v="395266.81719999999"/>
    <n v="276105.49310000002"/>
    <n v="441768.79560000001"/>
  </r>
  <r>
    <s v="7"/>
    <s v="Region VII - Midwest"/>
    <x v="42"/>
    <s v="MO"/>
    <x v="310"/>
    <s v="1"/>
    <x v="0"/>
    <n v="95186.731499999994"/>
    <n v="166576.7801"/>
    <n v="124535.0289"/>
    <n v="217936.30059999999"/>
    <n v="151073.53589999999"/>
    <n v="264378.68790000002"/>
    <n v="184592.32750000001"/>
    <n v="323036.57319999998"/>
    <n v="217161.65210000001"/>
    <n v="380032.89110000001"/>
    <n v="237134.65710000001"/>
    <n v="414985.64980000001"/>
    <n v="254918.28760000001"/>
    <n v="446107.00329999998"/>
  </r>
  <r>
    <s v="7"/>
    <s v="Region VII - Midwest"/>
    <x v="42"/>
    <s v="MO"/>
    <x v="310"/>
    <s v="2"/>
    <x v="1"/>
    <n v="87370.433699999994"/>
    <n v="152898.25899999999"/>
    <n v="114381.19259999999"/>
    <n v="200167.0871"/>
    <n v="139018.30559999999"/>
    <n v="243282.03469999999"/>
    <n v="170537.6931"/>
    <n v="298440.96299999999"/>
    <n v="202278.42480000001"/>
    <n v="353987.24320000003"/>
    <n v="222657.49059999999"/>
    <n v="389650.60859999998"/>
    <n v="241722.60200000001"/>
    <n v="423014.55339999998"/>
  </r>
  <r>
    <s v="7"/>
    <s v="Region VII - Midwest"/>
    <x v="42"/>
    <s v="MO"/>
    <x v="310"/>
    <s v="3"/>
    <x v="2"/>
    <n v="75748.818199999994"/>
    <n v="132560.43169999999"/>
    <n v="104672.39380000001"/>
    <n v="183176.68919999999"/>
    <n v="132809.71160000001"/>
    <n v="232416.99530000001"/>
    <n v="173538.18729999999"/>
    <n v="303691.82780000003"/>
    <n v="216263.86180000001"/>
    <n v="378461.75829999999"/>
    <n v="243466.84469999999"/>
    <n v="426066.97830000002"/>
    <n v="270278.84940000001"/>
    <n v="472987.9865"/>
  </r>
  <r>
    <s v="7"/>
    <s v="Region VII - Midwest"/>
    <x v="42"/>
    <s v="MO"/>
    <x v="310"/>
    <s v="4"/>
    <x v="3"/>
    <n v="84923.602499999994"/>
    <n v="135877.766"/>
    <n v="118893.0434"/>
    <n v="190228.87229999999"/>
    <n v="152862.48439999999"/>
    <n v="244579.97870000001"/>
    <n v="203816.6459"/>
    <n v="326106.63819999999"/>
    <n v="254770.80729999999"/>
    <n v="407633.2978"/>
    <n v="288740.24829999998"/>
    <n v="461984.40419999999"/>
    <n v="322709.68930000003"/>
    <n v="516335.51049999997"/>
  </r>
  <r>
    <s v="7"/>
    <s v="Region VII - Midwest"/>
    <x v="42"/>
    <s v="MO"/>
    <x v="318"/>
    <s v="1"/>
    <x v="0"/>
    <n v="83188.066300000006"/>
    <n v="145579.11600000001"/>
    <n v="108596.4682"/>
    <n v="190043.81940000001"/>
    <n v="131517.28080000001"/>
    <n v="230155.24129999999"/>
    <n v="160295.82870000001"/>
    <n v="280517.70010000002"/>
    <n v="188439.5436"/>
    <n v="329769.20120000001"/>
    <n v="205728.25820000001"/>
    <n v="360024.45189999999"/>
    <n v="221106.1874"/>
    <n v="386935.82799999998"/>
  </r>
  <r>
    <s v="7"/>
    <s v="Region VII - Midwest"/>
    <x v="42"/>
    <s v="MO"/>
    <x v="318"/>
    <s v="2"/>
    <x v="1"/>
    <n v="76792.913799999995"/>
    <n v="134387.5993"/>
    <n v="100288.7844"/>
    <n v="175505.3726"/>
    <n v="121653.9109"/>
    <n v="212894.34409999999"/>
    <n v="148796.58290000001"/>
    <n v="260394.01990000001"/>
    <n v="176262.35810000001"/>
    <n v="308459.12670000002"/>
    <n v="193883.30439999999"/>
    <n v="339295.78279999999"/>
    <n v="210309.71780000001"/>
    <n v="368042.0062"/>
  </r>
  <r>
    <s v="7"/>
    <s v="Region VII - Midwest"/>
    <x v="42"/>
    <s v="MO"/>
    <x v="318"/>
    <s v="3"/>
    <x v="2"/>
    <n v="67057.077699999994"/>
    <n v="117349.8861"/>
    <n v="92754.130399999995"/>
    <n v="162319.72820000001"/>
    <n v="117807.88099999999"/>
    <n v="206163.79180000001"/>
    <n v="154179.6427"/>
    <n v="269814.37479999999"/>
    <n v="192185.4762"/>
    <n v="336324.5833"/>
    <n v="216474.77110000001"/>
    <n v="378830.8493"/>
    <n v="240444.17480000001"/>
    <n v="420777.30579999997"/>
  </r>
  <r>
    <s v="7"/>
    <s v="Region VII - Midwest"/>
    <x v="42"/>
    <s v="MO"/>
    <x v="318"/>
    <s v="4"/>
    <x v="3"/>
    <n v="73914.598100000003"/>
    <n v="118263.3587"/>
    <n v="103480.43730000001"/>
    <n v="165568.7023"/>
    <n v="133046.27660000001"/>
    <n v="212874.04569999999"/>
    <n v="177395.03539999999"/>
    <n v="283832.06099999999"/>
    <n v="221743.79430000001"/>
    <n v="354790.07610000001"/>
    <n v="251309.6335"/>
    <n v="402095.41970000003"/>
    <n v="280875.47279999999"/>
    <n v="449400.76319999999"/>
  </r>
  <r>
    <s v="7"/>
    <s v="Region VII - Midwest"/>
    <x v="42"/>
    <s v="MO"/>
    <x v="18"/>
    <s v="1"/>
    <x v="0"/>
    <n v="83835.151599999997"/>
    <n v="146711.5154"/>
    <n v="109805.7078"/>
    <n v="192159.98869999999"/>
    <n v="133317.81630000001"/>
    <n v="233306.1784"/>
    <n v="163101.1194"/>
    <n v="285426.95909999998"/>
    <n v="191949.08559999999"/>
    <n v="335910.89980000001"/>
    <n v="209624.88709999999"/>
    <n v="366843.55239999999"/>
    <n v="225371.0834"/>
    <n v="394399.3958"/>
  </r>
  <r>
    <s v="7"/>
    <s v="Region VII - Midwest"/>
    <x v="42"/>
    <s v="MO"/>
    <x v="18"/>
    <s v="2"/>
    <x v="1"/>
    <n v="76729.426500000001"/>
    <n v="134276.49650000001"/>
    <n v="100574.9477"/>
    <n v="176006.15839999999"/>
    <n v="122358.51609999999"/>
    <n v="214127.4032"/>
    <n v="150324.17929999999"/>
    <n v="263067.3138"/>
    <n v="178418.8792"/>
    <n v="312233.03869999998"/>
    <n v="196463.82689999999"/>
    <n v="343811.6972"/>
    <n v="213375.00570000001"/>
    <n v="373406.2599"/>
  </r>
  <r>
    <s v="7"/>
    <s v="Region VII - Midwest"/>
    <x v="42"/>
    <s v="MO"/>
    <x v="18"/>
    <s v="3"/>
    <x v="2"/>
    <n v="66279.836299999995"/>
    <n v="115989.71339999999"/>
    <n v="91540.905799999993"/>
    <n v="160196.5851"/>
    <n v="116087.19530000001"/>
    <n v="203152.59169999999"/>
    <n v="151563.44699999999"/>
    <n v="265236.03220000002"/>
    <n v="188855.334"/>
    <n v="330496.83439999999"/>
    <n v="212552.22820000001"/>
    <n v="371966.39939999999"/>
    <n v="235893.68770000001"/>
    <n v="412813.9534"/>
  </r>
  <r>
    <s v="7"/>
    <s v="Region VII - Midwest"/>
    <x v="42"/>
    <s v="MO"/>
    <x v="18"/>
    <s v="4"/>
    <x v="3"/>
    <n v="74950.518500000006"/>
    <n v="119920.8314"/>
    <n v="104930.7259"/>
    <n v="167889.16399999999"/>
    <n v="134910.93340000001"/>
    <n v="215857.49660000001"/>
    <n v="179881.2444"/>
    <n v="287809.99540000001"/>
    <n v="224851.55549999999"/>
    <n v="359762.49420000002"/>
    <n v="254831.76300000001"/>
    <n v="407730.82689999999"/>
    <n v="284811.97039999999"/>
    <n v="455699.1594"/>
  </r>
  <r>
    <s v="7"/>
    <s v="Region VII - Midwest"/>
    <x v="42"/>
    <s v="MO"/>
    <x v="319"/>
    <s v="1"/>
    <x v="0"/>
    <n v="90240.793399999995"/>
    <n v="157921.38829999999"/>
    <n v="118092.1917"/>
    <n v="206661.33549999999"/>
    <n v="143283.5289"/>
    <n v="250746.17559999999"/>
    <n v="175120.76209999999"/>
    <n v="306461.33370000002"/>
    <n v="206035.11900000001"/>
    <n v="360561.45819999999"/>
    <n v="224989.75719999999"/>
    <n v="393732.07520000002"/>
    <n v="241868.4774"/>
    <n v="423269.83529999998"/>
  </r>
  <r>
    <s v="7"/>
    <s v="Region VII - Midwest"/>
    <x v="42"/>
    <s v="MO"/>
    <x v="319"/>
    <s v="2"/>
    <x v="1"/>
    <n v="82779.782300000006"/>
    <n v="144864.61910000001"/>
    <n v="108399.8941"/>
    <n v="189699.81460000001"/>
    <n v="131776.26439999999"/>
    <n v="230608.46249999999"/>
    <n v="161704.97560000001"/>
    <n v="282983.70730000001"/>
    <n v="191828.40289999999"/>
    <n v="335699.70510000002"/>
    <n v="211170.64480000001"/>
    <n v="369548.62829999998"/>
    <n v="229272.59640000001"/>
    <n v="401227.04369999998"/>
  </r>
  <r>
    <s v="7"/>
    <s v="Region VII - Midwest"/>
    <x v="42"/>
    <s v="MO"/>
    <x v="319"/>
    <s v="3"/>
    <x v="2"/>
    <n v="71712.933999999994"/>
    <n v="125497.6346"/>
    <n v="99084.699500000002"/>
    <n v="173398.22409999999"/>
    <n v="125705.946"/>
    <n v="219985.40539999999"/>
    <n v="164227.47399999999"/>
    <n v="287398.0797"/>
    <n v="204655.4191"/>
    <n v="358146.98340000003"/>
    <n v="230384.80059999999"/>
    <n v="403173.40100000001"/>
    <n v="255740.97560000001"/>
    <n v="447546.70730000001"/>
  </r>
  <r>
    <s v="7"/>
    <s v="Region VII - Midwest"/>
    <x v="42"/>
    <s v="MO"/>
    <x v="319"/>
    <s v="4"/>
    <x v="3"/>
    <n v="80546.412200000006"/>
    <n v="128874.2614"/>
    <n v="112764.977"/>
    <n v="180423.96599999999"/>
    <n v="144983.54190000001"/>
    <n v="231973.67050000001"/>
    <n v="193311.38920000001"/>
    <n v="309298.22720000002"/>
    <n v="241639.23639999999"/>
    <n v="386622.78409999999"/>
    <n v="273857.80129999999"/>
    <n v="438172.48869999999"/>
    <n v="306076.36619999999"/>
    <n v="489722.19319999998"/>
  </r>
  <r>
    <s v="7"/>
    <s v="Region VII - Midwest"/>
    <x v="42"/>
    <s v="MO"/>
    <x v="320"/>
    <s v="1"/>
    <x v="0"/>
    <n v="95592.036999999997"/>
    <n v="167286.06479999999"/>
    <n v="125086.1367"/>
    <n v="218900.73910000001"/>
    <n v="151761.2536"/>
    <n v="265582.19390000001"/>
    <n v="185467.40760000001"/>
    <n v="324567.9632"/>
    <n v="218203.15590000001"/>
    <n v="381855.52269999997"/>
    <n v="238275.6459"/>
    <n v="416982.38020000001"/>
    <n v="256149.21290000001"/>
    <n v="448261.1225"/>
  </r>
  <r>
    <s v="7"/>
    <s v="Region VII - Midwest"/>
    <x v="42"/>
    <s v="MO"/>
    <x v="320"/>
    <s v="2"/>
    <x v="1"/>
    <n v="87704.682100000005"/>
    <n v="153483.19380000001"/>
    <n v="114839.99280000001"/>
    <n v="200969.98740000001"/>
    <n v="139596.43040000001"/>
    <n v="244293.75320000001"/>
    <n v="171285.00380000001"/>
    <n v="299748.75660000002"/>
    <n v="203184.62659999999"/>
    <n v="355573.09649999999"/>
    <n v="223666.8689"/>
    <n v="391417.02059999999"/>
    <n v="242833.56649999999"/>
    <n v="424958.7414"/>
  </r>
  <r>
    <s v="7"/>
    <s v="Region VII - Midwest"/>
    <x v="42"/>
    <s v="MO"/>
    <x v="320"/>
    <s v="3"/>
    <x v="2"/>
    <n v="75997.109899999996"/>
    <n v="132994.9423"/>
    <n v="105007.49370000001"/>
    <n v="183763.1139"/>
    <n v="133224.47169999999"/>
    <n v="233142.82550000001"/>
    <n v="174059.00599999999"/>
    <n v="304603.26059999998"/>
    <n v="216908.89550000001"/>
    <n v="379590.56709999999"/>
    <n v="244183.0448"/>
    <n v="427320.32829999999"/>
    <n v="271062.66139999998"/>
    <n v="474359.65740000003"/>
  </r>
  <r>
    <s v="7"/>
    <s v="Region VII - Midwest"/>
    <x v="42"/>
    <s v="MO"/>
    <x v="320"/>
    <s v="4"/>
    <x v="3"/>
    <n v="85311.558300000004"/>
    <n v="136498.49540000001"/>
    <n v="119436.1816"/>
    <n v="191097.89350000001"/>
    <n v="153560.80499999999"/>
    <n v="245697.2916"/>
    <n v="204747.74"/>
    <n v="327596.38880000002"/>
    <n v="255934.67490000001"/>
    <n v="409495.48609999998"/>
    <n v="290059.29830000002"/>
    <n v="464094.88419999997"/>
    <n v="324183.9216"/>
    <n v="518694.28230000002"/>
  </r>
  <r>
    <s v="7"/>
    <s v="Region VII - Midwest"/>
    <x v="43"/>
    <s v="NE"/>
    <x v="321"/>
    <s v="1"/>
    <x v="0"/>
    <n v="80511.442299999995"/>
    <n v="140895.02410000001"/>
    <n v="105333.4017"/>
    <n v="184333.45300000001"/>
    <n v="127778.55319999999"/>
    <n v="223612.46799999999"/>
    <n v="156126.19519999999"/>
    <n v="273220.84169999999"/>
    <n v="183672.0528"/>
    <n v="321426.09230000002"/>
    <n v="200564.63510000001"/>
    <n v="350988.1115"/>
    <n v="215605.4045"/>
    <n v="377309.45770000003"/>
  </r>
  <r>
    <s v="7"/>
    <s v="Region VII - Midwest"/>
    <x v="43"/>
    <s v="NE"/>
    <x v="321"/>
    <s v="2"/>
    <x v="1"/>
    <n v="73903.118000000002"/>
    <n v="129330.4564"/>
    <n v="96748.794800000003"/>
    <n v="169310.39079999999"/>
    <n v="117586.40399999999"/>
    <n v="205776.20699999999"/>
    <n v="144243.64079999999"/>
    <n v="252426.37150000001"/>
    <n v="171088.9607"/>
    <n v="299405.6813"/>
    <n v="188324.84909999999"/>
    <n v="329568.48599999998"/>
    <n v="204449.05220000001"/>
    <n v="357785.84120000002"/>
  </r>
  <r>
    <s v="7"/>
    <s v="Region VII - Midwest"/>
    <x v="43"/>
    <s v="NE"/>
    <x v="321"/>
    <s v="3"/>
    <x v="2"/>
    <n v="64076.055399999997"/>
    <n v="112133.0969"/>
    <n v="88543.1731"/>
    <n v="154950.55290000001"/>
    <n v="112345.5454"/>
    <n v="196604.70439999999"/>
    <n v="146799.94399999999"/>
    <n v="256899.902"/>
    <n v="182942.88339999999"/>
    <n v="320150.04609999998"/>
    <n v="205955.31820000001"/>
    <n v="360421.80670000002"/>
    <n v="228637.1985"/>
    <n v="400115.09749999997"/>
  </r>
  <r>
    <s v="7"/>
    <s v="Region VII - Midwest"/>
    <x v="43"/>
    <s v="NE"/>
    <x v="321"/>
    <s v="4"/>
    <x v="3"/>
    <n v="71828.590599999996"/>
    <n v="114925.74679999999"/>
    <n v="100560.0269"/>
    <n v="160896.04550000001"/>
    <n v="129291.4632"/>
    <n v="206866.34419999999"/>
    <n v="172388.61749999999"/>
    <n v="275821.79220000003"/>
    <n v="215485.77189999999"/>
    <n v="344777.2403"/>
    <n v="244217.20819999999"/>
    <n v="390747.53899999999"/>
    <n v="272948.64449999999"/>
    <n v="436717.83769999997"/>
  </r>
  <r>
    <s v="7"/>
    <s v="Region VII - Midwest"/>
    <x v="43"/>
    <s v="NE"/>
    <x v="322"/>
    <s v="1"/>
    <x v="0"/>
    <n v="80187.3986"/>
    <n v="140327.94760000001"/>
    <n v="104845.7349"/>
    <n v="183480.0361"/>
    <n v="127128.35279999999"/>
    <n v="222474.61739999999"/>
    <n v="155225.39439999999"/>
    <n v="271644.44030000002"/>
    <n v="182575.54550000001"/>
    <n v="319507.2046"/>
    <n v="199355.98130000001"/>
    <n v="348872.96730000002"/>
    <n v="214292.74890000001"/>
    <n v="375012.31040000002"/>
  </r>
  <r>
    <s v="7"/>
    <s v="Region VII - Midwest"/>
    <x v="43"/>
    <s v="NE"/>
    <x v="322"/>
    <s v="2"/>
    <x v="1"/>
    <n v="73721.188599999994"/>
    <n v="129012.08010000001"/>
    <n v="96445.743000000002"/>
    <n v="168780.0503"/>
    <n v="117155.3895"/>
    <n v="205021.93160000001"/>
    <n v="143598.3786"/>
    <n v="251297.16260000001"/>
    <n v="170263.05729999999"/>
    <n v="297960.3504"/>
    <n v="187379.41630000001"/>
    <n v="327913.97850000003"/>
    <n v="203376.31789999999"/>
    <n v="355908.5563"/>
  </r>
  <r>
    <s v="7"/>
    <s v="Region VII - Midwest"/>
    <x v="43"/>
    <s v="NE"/>
    <x v="322"/>
    <s v="3"/>
    <x v="2"/>
    <n v="64045.208899999998"/>
    <n v="112079.1156"/>
    <n v="88525.005300000004"/>
    <n v="154918.75930000001"/>
    <n v="112354.35189999999"/>
    <n v="196620.11569999999"/>
    <n v="146876.07550000001"/>
    <n v="257033.13209999999"/>
    <n v="183050.02729999999"/>
    <n v="320337.5478"/>
    <n v="206106.42420000001"/>
    <n v="360686.24229999998"/>
    <n v="228839.37539999999"/>
    <n v="400468.9069"/>
  </r>
  <r>
    <s v="7"/>
    <s v="Region VII - Midwest"/>
    <x v="43"/>
    <s v="NE"/>
    <x v="322"/>
    <s v="4"/>
    <x v="3"/>
    <n v="71458.913199999995"/>
    <n v="114334.26300000001"/>
    <n v="100042.4785"/>
    <n v="160067.9681"/>
    <n v="128626.0439"/>
    <n v="205801.67329999999"/>
    <n v="171501.39180000001"/>
    <n v="274402.23100000003"/>
    <n v="214376.73980000001"/>
    <n v="343002.78879999998"/>
    <n v="242960.30499999999"/>
    <n v="388736.4939"/>
    <n v="271543.87040000001"/>
    <n v="434470.19910000003"/>
  </r>
  <r>
    <s v="7"/>
    <s v="Region VII - Midwest"/>
    <x v="43"/>
    <s v="NE"/>
    <x v="118"/>
    <s v="1"/>
    <x v="0"/>
    <n v="83024.540299999993"/>
    <n v="145292.94570000001"/>
    <n v="108703.4923"/>
    <n v="190231.1116"/>
    <n v="131942.38080000001"/>
    <n v="230899.16639999999"/>
    <n v="161350.9595"/>
    <n v="282364.17910000001"/>
    <n v="189866.07810000001"/>
    <n v="332265.63660000003"/>
    <n v="207342.90960000001"/>
    <n v="362850.09169999999"/>
    <n v="222909.2329"/>
    <n v="390091.15740000003"/>
  </r>
  <r>
    <s v="7"/>
    <s v="Region VII - Midwest"/>
    <x v="43"/>
    <s v="NE"/>
    <x v="118"/>
    <s v="2"/>
    <x v="1"/>
    <n v="76060.929699999993"/>
    <n v="133106.62700000001"/>
    <n v="99657.347299999994"/>
    <n v="174400.35769999999"/>
    <n v="121202.2666"/>
    <n v="212103.9664"/>
    <n v="148829.55790000001"/>
    <n v="260451.72640000001"/>
    <n v="176606.47560000001"/>
    <n v="309061.3322"/>
    <n v="194445.0704"/>
    <n v="340278.87310000003"/>
    <n v="211153.0765"/>
    <n v="369517.88390000002"/>
  </r>
  <r>
    <s v="7"/>
    <s v="Region VII - Midwest"/>
    <x v="43"/>
    <s v="NE"/>
    <x v="118"/>
    <s v="3"/>
    <x v="2"/>
    <n v="65783.252699999997"/>
    <n v="115120.6923"/>
    <n v="90870.706099999996"/>
    <n v="159023.73569999999"/>
    <n v="115257.67509999999"/>
    <n v="201700.9313"/>
    <n v="150521.80960000001"/>
    <n v="263413.1667"/>
    <n v="187565.26670000001"/>
    <n v="328239.21669999999"/>
    <n v="211119.82819999999"/>
    <n v="369459.69949999999"/>
    <n v="234326.0638"/>
    <n v="410070.6116"/>
  </r>
  <r>
    <s v="7"/>
    <s v="Region VII - Midwest"/>
    <x v="43"/>
    <s v="NE"/>
    <x v="118"/>
    <s v="4"/>
    <x v="3"/>
    <n v="74174.606799999994"/>
    <n v="118679.3726"/>
    <n v="103844.4495"/>
    <n v="166151.12160000001"/>
    <n v="133514.2922"/>
    <n v="213622.8707"/>
    <n v="178019.05619999999"/>
    <n v="284830.49420000002"/>
    <n v="222523.82019999999"/>
    <n v="356038.1177"/>
    <n v="252193.6629"/>
    <n v="403509.86680000002"/>
    <n v="281863.50569999998"/>
    <n v="450981.61580000003"/>
  </r>
  <r>
    <s v="7"/>
    <s v="Region VII - Midwest"/>
    <x v="43"/>
    <s v="NE"/>
    <x v="323"/>
    <s v="1"/>
    <x v="0"/>
    <n v="80754.224100000007"/>
    <n v="141319.89230000001"/>
    <n v="105757.62760000001"/>
    <n v="185075.84830000001"/>
    <n v="128391.23609999999"/>
    <n v="224684.66329999999"/>
    <n v="157052.71679999999"/>
    <n v="274842.25439999998"/>
    <n v="184823.56340000001"/>
    <n v="323441.23599999998"/>
    <n v="201840.954"/>
    <n v="353221.66950000002"/>
    <n v="216999.79029999999"/>
    <n v="379749.63309999998"/>
  </r>
  <r>
    <s v="7"/>
    <s v="Region VII - Midwest"/>
    <x v="43"/>
    <s v="NE"/>
    <x v="323"/>
    <s v="2"/>
    <x v="1"/>
    <n v="73932.728199999998"/>
    <n v="129382.27439999999"/>
    <n v="96896.098100000003"/>
    <n v="169568.17170000001"/>
    <n v="117870.3083"/>
    <n v="206273.03950000001"/>
    <n v="144786.85449999999"/>
    <n v="253376.99540000001"/>
    <n v="171834.5656"/>
    <n v="300710.48979999998"/>
    <n v="189206.33660000001"/>
    <n v="331111.08899999998"/>
    <n v="205483.55609999999"/>
    <n v="359596.2231"/>
  </r>
  <r>
    <s v="7"/>
    <s v="Region VII - Midwest"/>
    <x v="43"/>
    <s v="NE"/>
    <x v="323"/>
    <s v="3"/>
    <x v="2"/>
    <n v="63889.456599999998"/>
    <n v="111806.549"/>
    <n v="88244.408899999995"/>
    <n v="154427.71549999999"/>
    <n v="111913.17230000001"/>
    <n v="195848.05160000001"/>
    <n v="146126.86230000001"/>
    <n v="255722.00899999999"/>
    <n v="182083.56219999999"/>
    <n v="318646.23369999998"/>
    <n v="204936.9062"/>
    <n v="358639.5858"/>
    <n v="227449.03279999999"/>
    <n v="398035.8075"/>
  </r>
  <r>
    <s v="7"/>
    <s v="Region VII - Midwest"/>
    <x v="43"/>
    <s v="NE"/>
    <x v="323"/>
    <s v="4"/>
    <x v="3"/>
    <n v="72179.989600000001"/>
    <n v="115487.98510000001"/>
    <n v="101051.98540000001"/>
    <n v="161683.179"/>
    <n v="129923.98119999999"/>
    <n v="207878.37299999999"/>
    <n v="173231.9749"/>
    <n v="277171.16399999999"/>
    <n v="216539.9687"/>
    <n v="346463.95500000002"/>
    <n v="245411.9645"/>
    <n v="392659.14909999998"/>
    <n v="274283.96029999998"/>
    <n v="438854.3431"/>
  </r>
  <r>
    <s v="7"/>
    <s v="Region VII - Midwest"/>
    <x v="43"/>
    <s v="NE"/>
    <x v="324"/>
    <s v="1"/>
    <x v="0"/>
    <n v="80592.704199999993"/>
    <n v="141037.23250000001"/>
    <n v="105396.84269999999"/>
    <n v="184444.47459999999"/>
    <n v="127816.07060000001"/>
    <n v="223678.12349999999"/>
    <n v="156100.47450000001"/>
    <n v="273175.83020000003"/>
    <n v="183617.04930000001"/>
    <n v="321329.83620000002"/>
    <n v="200496.97010000001"/>
    <n v="350869.69770000002"/>
    <n v="215523.6741"/>
    <n v="377166.42959999997"/>
  </r>
  <r>
    <s v="7"/>
    <s v="Region VII - Midwest"/>
    <x v="43"/>
    <s v="NE"/>
    <x v="324"/>
    <s v="2"/>
    <x v="1"/>
    <n v="74055.437000000005"/>
    <n v="129597.01489999999"/>
    <n v="96904.5432"/>
    <n v="169582.95069999999"/>
    <n v="117733.5143"/>
    <n v="206033.64989999999"/>
    <n v="144345.6893"/>
    <n v="252604.95629999999"/>
    <n v="171169.2591"/>
    <n v="299546.2035"/>
    <n v="188388.79459999999"/>
    <n v="329680.39049999998"/>
    <n v="204487.2825"/>
    <n v="357852.74430000002"/>
  </r>
  <r>
    <s v="7"/>
    <s v="Region VII - Midwest"/>
    <x v="43"/>
    <s v="NE"/>
    <x v="324"/>
    <s v="3"/>
    <x v="2"/>
    <n v="64293.500699999997"/>
    <n v="112513.62609999999"/>
    <n v="88860.105100000001"/>
    <n v="155505.18400000001"/>
    <n v="112769.11199999999"/>
    <n v="197345.94589999999"/>
    <n v="147396.89430000001"/>
    <n v="257944.5649"/>
    <n v="183695.06099999999"/>
    <n v="321466.3567"/>
    <n v="206822.62409999999"/>
    <n v="361939.59220000001"/>
    <n v="229623.18729999999"/>
    <n v="401840.57789999997"/>
  </r>
  <r>
    <s v="7"/>
    <s v="Region VII - Midwest"/>
    <x v="43"/>
    <s v="NE"/>
    <x v="324"/>
    <s v="4"/>
    <x v="3"/>
    <n v="71846.869099999996"/>
    <n v="114954.9924"/>
    <n v="100585.6168"/>
    <n v="160936.98929999999"/>
    <n v="129324.3645"/>
    <n v="206918.98620000001"/>
    <n v="172432.486"/>
    <n v="275891.9816"/>
    <n v="215540.60740000001"/>
    <n v="344864.97700000001"/>
    <n v="244279.35509999999"/>
    <n v="390846.97399999999"/>
    <n v="273018.10279999999"/>
    <n v="436828.97090000001"/>
  </r>
  <r>
    <s v="8"/>
    <s v="Region VIII -"/>
    <x v="44"/>
    <s v="CO"/>
    <x v="325"/>
    <s v="1"/>
    <x v="0"/>
    <n v="83187.064700000003"/>
    <n v="145577.36319999999"/>
    <n v="108830.3746"/>
    <n v="190453.15539999999"/>
    <n v="132017.41570000001"/>
    <n v="231030.47760000001"/>
    <n v="161299.5178"/>
    <n v="282274.15610000002"/>
    <n v="189756.07079999999"/>
    <n v="332073.12390000001"/>
    <n v="207207.5791"/>
    <n v="362613.26329999999"/>
    <n v="222745.77170000001"/>
    <n v="389805.1004"/>
  </r>
  <r>
    <s v="8"/>
    <s v="Region VIII -"/>
    <x v="44"/>
    <s v="CO"/>
    <x v="325"/>
    <s v="2"/>
    <x v="1"/>
    <n v="76365.568799999994"/>
    <n v="133639.74540000001"/>
    <n v="99968.845100000006"/>
    <n v="174945.47889999999"/>
    <n v="121496.48789999999"/>
    <n v="212618.85389999999"/>
    <n v="149033.65549999999"/>
    <n v="260808.89720000001"/>
    <n v="176767.073"/>
    <n v="309342.37770000001"/>
    <n v="194572.96160000001"/>
    <n v="340502.68280000001"/>
    <n v="211229.53750000001"/>
    <n v="369651.69050000003"/>
  </r>
  <r>
    <s v="8"/>
    <s v="Region VIII -"/>
    <x v="44"/>
    <s v="CO"/>
    <x v="325"/>
    <s v="3"/>
    <x v="2"/>
    <n v="66218.1446"/>
    <n v="115881.753"/>
    <n v="91504.572100000005"/>
    <n v="160133.00109999999"/>
    <n v="116104.81080000001"/>
    <n v="203183.41880000001"/>
    <n v="151715.71350000001"/>
    <n v="265502.4987"/>
    <n v="189069.62609999999"/>
    <n v="330871.84570000001"/>
    <n v="212854.4454"/>
    <n v="372495.2794"/>
    <n v="236298.04730000001"/>
    <n v="413521.58279999997"/>
  </r>
  <r>
    <s v="8"/>
    <s v="Region VIII -"/>
    <x v="44"/>
    <s v="CO"/>
    <x v="325"/>
    <s v="4"/>
    <x v="3"/>
    <n v="74211.163799999995"/>
    <n v="118737.8639"/>
    <n v="103895.62940000001"/>
    <n v="166233.00949999999"/>
    <n v="133580.0949"/>
    <n v="213728.1551"/>
    <n v="178106.79319999999"/>
    <n v="284970.87339999998"/>
    <n v="222633.49160000001"/>
    <n v="356213.59179999999"/>
    <n v="252317.9571"/>
    <n v="403708.73739999998"/>
    <n v="282002.42259999999"/>
    <n v="451203.88290000003"/>
  </r>
  <r>
    <s v="8"/>
    <s v="Region VIII -"/>
    <x v="44"/>
    <s v="CO"/>
    <x v="326"/>
    <s v="1"/>
    <x v="0"/>
    <n v="80186.394199999995"/>
    <n v="140326.18979999999"/>
    <n v="105079.6376"/>
    <n v="183889.3658"/>
    <n v="127628.4835"/>
    <n v="223349.8462"/>
    <n v="156229.0785"/>
    <n v="273400.88740000001"/>
    <n v="183892.06690000001"/>
    <n v="321811.11709999997"/>
    <n v="200835.29579999999"/>
    <n v="351461.76750000002"/>
    <n v="215932.32629999999"/>
    <n v="377881.571"/>
  </r>
  <r>
    <s v="8"/>
    <s v="Region VIII -"/>
    <x v="44"/>
    <s v="CO"/>
    <x v="326"/>
    <s v="2"/>
    <x v="1"/>
    <n v="73293.840599999996"/>
    <n v="128264.2212"/>
    <n v="96125.800099999993"/>
    <n v="168220.1501"/>
    <n v="116997.9621"/>
    <n v="204746.43369999999"/>
    <n v="143835.44630000001"/>
    <n v="251712.03090000001"/>
    <n v="170767.76629999999"/>
    <n v="298843.59100000001"/>
    <n v="188069.06709999999"/>
    <n v="329120.86739999999"/>
    <n v="204296.13070000001"/>
    <n v="357518.22850000003"/>
  </r>
  <r>
    <s v="8"/>
    <s v="Region VIII -"/>
    <x v="44"/>
    <s v="CO"/>
    <x v="326"/>
    <s v="3"/>
    <x v="2"/>
    <n v="63206.272900000004"/>
    <n v="110610.9777"/>
    <n v="87275.443100000004"/>
    <n v="152732.02540000001"/>
    <n v="110651.27650000001"/>
    <n v="193639.73389999999"/>
    <n v="144412.13959999999"/>
    <n v="252721.24429999999"/>
    <n v="179934.16899999999"/>
    <n v="314884.79570000002"/>
    <n v="202486.08910000001"/>
    <n v="354350.65580000001"/>
    <n v="224693.23740000001"/>
    <n v="393213.1654"/>
  </r>
  <r>
    <s v="8"/>
    <s v="Region VIII -"/>
    <x v="44"/>
    <s v="CO"/>
    <x v="326"/>
    <s v="4"/>
    <x v="3"/>
    <n v="71755.476599999995"/>
    <n v="114808.76420000001"/>
    <n v="100457.6672"/>
    <n v="160732.26990000001"/>
    <n v="129159.8579"/>
    <n v="206655.77559999999"/>
    <n v="172213.14379999999"/>
    <n v="275541.03419999999"/>
    <n v="215266.42980000001"/>
    <n v="344426.29269999999"/>
    <n v="243968.62040000001"/>
    <n v="390349.79849999998"/>
    <n v="272670.81109999999"/>
    <n v="436273.30410000001"/>
  </r>
  <r>
    <s v="8"/>
    <s v="Region VIII -"/>
    <x v="44"/>
    <s v="CO"/>
    <x v="327"/>
    <s v="1"/>
    <x v="0"/>
    <n v="81646.099700000006"/>
    <n v="142880.67449999999"/>
    <n v="106923.28720000001"/>
    <n v="187115.75270000001"/>
    <n v="129804.193"/>
    <n v="227157.33790000001"/>
    <n v="158777.1611"/>
    <n v="277860.03200000001"/>
    <n v="186851.57370000001"/>
    <n v="326990.25400000002"/>
    <n v="204055.27340000001"/>
    <n v="357096.72830000002"/>
    <n v="219379.9178"/>
    <n v="383914.85619999998"/>
  </r>
  <r>
    <s v="8"/>
    <s v="Region VIII -"/>
    <x v="44"/>
    <s v="CO"/>
    <x v="327"/>
    <s v="2"/>
    <x v="1"/>
    <n v="74753.546100000007"/>
    <n v="130818.7058"/>
    <n v="97969.449699999997"/>
    <n v="171446.53700000001"/>
    <n v="119173.6716"/>
    <n v="208553.92540000001"/>
    <n v="146383.5289"/>
    <n v="256171.17550000001"/>
    <n v="173727.27309999999"/>
    <n v="304022.7279"/>
    <n v="191289.04459999999"/>
    <n v="334755.82809999998"/>
    <n v="207743.72219999999"/>
    <n v="363551.51370000001"/>
  </r>
  <r>
    <s v="8"/>
    <s v="Region VIII -"/>
    <x v="44"/>
    <s v="CO"/>
    <x v="327"/>
    <s v="3"/>
    <x v="2"/>
    <n v="64603.486900000004"/>
    <n v="113056.102"/>
    <n v="89231.542499999996"/>
    <n v="156155.19940000001"/>
    <n v="113166.26149999999"/>
    <n v="198040.9578"/>
    <n v="147765.45310000001"/>
    <n v="258589.5428"/>
    <n v="184125.81080000001"/>
    <n v="322220.16879999998"/>
    <n v="207236.61629999999"/>
    <n v="362664.07860000001"/>
    <n v="230002.65030000001"/>
    <n v="402504.63799999998"/>
  </r>
  <r>
    <s v="8"/>
    <s v="Region VIII -"/>
    <x v="44"/>
    <s v="CO"/>
    <x v="327"/>
    <s v="4"/>
    <x v="3"/>
    <n v="72974.182100000005"/>
    <n v="116758.69319999999"/>
    <n v="102163.85490000001"/>
    <n v="163462.1704"/>
    <n v="131353.52789999999"/>
    <n v="210165.6476"/>
    <n v="175138.03709999999"/>
    <n v="280220.86349999998"/>
    <n v="218922.54629999999"/>
    <n v="350276.07939999999"/>
    <n v="248112.21919999999"/>
    <n v="396979.55670000002"/>
    <n v="277301.8921"/>
    <n v="443683.03399999999"/>
  </r>
  <r>
    <s v="8"/>
    <s v="Region VIII -"/>
    <x v="44"/>
    <s v="CO"/>
    <x v="328"/>
    <s v="1"/>
    <x v="0"/>
    <n v="78646.434200000003"/>
    <n v="137631.2597"/>
    <n v="102938.648"/>
    <n v="180142.63399999999"/>
    <n v="124915.1303"/>
    <n v="218601.47810000001"/>
    <n v="152703.03769999999"/>
    <n v="267230.31599999999"/>
    <n v="179671.04810000001"/>
    <n v="314424.33409999998"/>
    <n v="196203.6752"/>
    <n v="343356.43160000001"/>
    <n v="210926.89449999999"/>
    <n v="369122.06530000002"/>
  </r>
  <r>
    <s v="8"/>
    <s v="Region VIII -"/>
    <x v="44"/>
    <s v="CO"/>
    <x v="328"/>
    <s v="2"/>
    <x v="1"/>
    <n v="72109.166899999997"/>
    <n v="126191.04210000001"/>
    <n v="94446.348499999993"/>
    <n v="165281.10999999999"/>
    <n v="114832.57399999999"/>
    <n v="200957.00459999999"/>
    <n v="140948.25260000001"/>
    <n v="246659.44200000001"/>
    <n v="167223.2579"/>
    <n v="292640.70140000002"/>
    <n v="184095.49969999999"/>
    <n v="322167.12439999997"/>
    <n v="199890.50289999999"/>
    <n v="349808.38"/>
  </r>
  <r>
    <s v="8"/>
    <s v="Region VIII -"/>
    <x v="44"/>
    <s v="CO"/>
    <x v="328"/>
    <s v="3"/>
    <x v="2"/>
    <n v="62430.552499999998"/>
    <n v="109253.46679999999"/>
    <n v="86251.977700000003"/>
    <n v="150940.96090000001"/>
    <n v="109415.8052"/>
    <n v="191477.65909999999"/>
    <n v="142925.8186"/>
    <n v="250120.1825"/>
    <n v="178106.21650000001"/>
    <n v="311685.8787"/>
    <n v="200488.60029999999"/>
    <n v="350855.05050000001"/>
    <n v="222543.98430000001"/>
    <n v="389451.97240000003"/>
  </r>
  <r>
    <s v="8"/>
    <s v="Region VIII -"/>
    <x v="44"/>
    <s v="CO"/>
    <x v="328"/>
    <s v="4"/>
    <x v="3"/>
    <n v="70221.931599999996"/>
    <n v="112355.09239999999"/>
    <n v="98310.704299999998"/>
    <n v="157297.1292"/>
    <n v="126399.477"/>
    <n v="202239.16620000001"/>
    <n v="168532.636"/>
    <n v="269652.22159999999"/>
    <n v="210665.79490000001"/>
    <n v="337065.2769"/>
    <n v="238754.56760000001"/>
    <n v="382007.3138"/>
    <n v="266843.34029999998"/>
    <n v="426949.35080000001"/>
  </r>
  <r>
    <s v="8"/>
    <s v="Region VIII -"/>
    <x v="44"/>
    <s v="CO"/>
    <x v="329"/>
    <s v="1"/>
    <x v="0"/>
    <n v="83429.846000000005"/>
    <n v="146002.23050000001"/>
    <n v="109254.6"/>
    <n v="191195.55009999999"/>
    <n v="132630.09849999999"/>
    <n v="232102.67249999999"/>
    <n v="162226.03950000001"/>
    <n v="283895.56900000002"/>
    <n v="190907.58180000001"/>
    <n v="334088.26819999999"/>
    <n v="208483.89840000001"/>
    <n v="364846.82209999999"/>
    <n v="224140.1581"/>
    <n v="392245.27659999998"/>
  </r>
  <r>
    <s v="8"/>
    <s v="Region VIII -"/>
    <x v="44"/>
    <s v="CO"/>
    <x v="329"/>
    <s v="2"/>
    <x v="1"/>
    <n v="76395.178100000005"/>
    <n v="133691.56169999999"/>
    <n v="100116.14750000001"/>
    <n v="175203.25810000001"/>
    <n v="121780.39139999999"/>
    <n v="213115.68479999999"/>
    <n v="149576.86859999999"/>
    <n v="261759.52009999999"/>
    <n v="177512.67739999999"/>
    <n v="310647.18540000002"/>
    <n v="195454.44870000001"/>
    <n v="342045.28519999998"/>
    <n v="212264.04120000001"/>
    <n v="371462.07199999999"/>
  </r>
  <r>
    <s v="8"/>
    <s v="Region VIII -"/>
    <x v="44"/>
    <s v="CO"/>
    <x v="329"/>
    <s v="3"/>
    <x v="2"/>
    <n v="66031.544500000004"/>
    <n v="115555.2029"/>
    <n v="91205.805900000007"/>
    <n v="159610.16039999999"/>
    <n v="115672.43520000001"/>
    <n v="202426.76149999999"/>
    <n v="151042.62830000001"/>
    <n v="264324.59950000001"/>
    <n v="188210.30040000001"/>
    <n v="329368.02559999999"/>
    <n v="211836.0282"/>
    <n v="370713.04940000002"/>
    <n v="235109.87580000001"/>
    <n v="411442.28259999998"/>
  </r>
  <r>
    <s v="8"/>
    <s v="Region VIII -"/>
    <x v="44"/>
    <s v="CO"/>
    <x v="329"/>
    <s v="4"/>
    <x v="3"/>
    <n v="74562.562699999995"/>
    <n v="119300.102"/>
    <n v="104387.5877"/>
    <n v="167020.14290000001"/>
    <n v="134212.6128"/>
    <n v="214740.18359999999"/>
    <n v="178950.15040000001"/>
    <n v="286320.24479999999"/>
    <n v="223687.68789999999"/>
    <n v="357900.30599999998"/>
    <n v="253512.71290000001"/>
    <n v="405620.3468"/>
    <n v="283337.73800000001"/>
    <n v="453340.38760000002"/>
  </r>
  <r>
    <s v="8"/>
    <s v="Region VIII -"/>
    <x v="44"/>
    <s v="CO"/>
    <x v="330"/>
    <s v="1"/>
    <x v="0"/>
    <n v="84565.507800000007"/>
    <n v="147989.63870000001"/>
    <n v="110610.58289999999"/>
    <n v="193568.52"/>
    <n v="134155.60769999999"/>
    <n v="234772.31349999999"/>
    <n v="163873.32130000001"/>
    <n v="286778.3124"/>
    <n v="192770.5814"/>
    <n v="337348.51750000002"/>
    <n v="210495.22210000001"/>
    <n v="368366.63860000001"/>
    <n v="226275.09409999999"/>
    <n v="395981.41460000002"/>
  </r>
  <r>
    <s v="8"/>
    <s v="Region VIII -"/>
    <x v="44"/>
    <s v="CO"/>
    <x v="330"/>
    <s v="2"/>
    <x v="1"/>
    <n v="77672.954199999993"/>
    <n v="135927.67000000001"/>
    <n v="101656.7453"/>
    <n v="177899.30429999999"/>
    <n v="123525.0863"/>
    <n v="216168.90100000001"/>
    <n v="151479.68900000001"/>
    <n v="265089.4559"/>
    <n v="179646.28090000001"/>
    <n v="314380.9914"/>
    <n v="197728.99340000001"/>
    <n v="346025.73839999997"/>
    <n v="214638.89850000001"/>
    <n v="375618.0722"/>
  </r>
  <r>
    <s v="8"/>
    <s v="Region VIII -"/>
    <x v="44"/>
    <s v="CO"/>
    <x v="330"/>
    <s v="3"/>
    <x v="2"/>
    <n v="67397.911900000006"/>
    <n v="117946.3458"/>
    <n v="93143.737599999993"/>
    <n v="163001.54079999999"/>
    <n v="118196.22659999999"/>
    <n v="206843.39670000001"/>
    <n v="154472.07320000001"/>
    <n v="270326.12800000003"/>
    <n v="192509.08600000001"/>
    <n v="336890.90039999998"/>
    <n v="216737.66149999999"/>
    <n v="379290.90779999999"/>
    <n v="240621.46539999999"/>
    <n v="421087.56459999998"/>
  </r>
  <r>
    <s v="8"/>
    <s v="Region VIII -"/>
    <x v="44"/>
    <s v="CO"/>
    <x v="330"/>
    <s v="4"/>
    <x v="3"/>
    <n v="75411.590800000005"/>
    <n v="120658.54700000001"/>
    <n v="105576.2271"/>
    <n v="168921.96590000001"/>
    <n v="135740.86350000001"/>
    <n v="217185.3847"/>
    <n v="180987.81789999999"/>
    <n v="289580.51299999998"/>
    <n v="226234.77239999999"/>
    <n v="361975.64110000001"/>
    <n v="256399.4087"/>
    <n v="410239.06"/>
    <n v="286564.04499999998"/>
    <n v="458502.47889999999"/>
  </r>
  <r>
    <s v="8"/>
    <s v="Region VIII -"/>
    <x v="44"/>
    <s v="CO"/>
    <x v="331"/>
    <s v="1"/>
    <x v="0"/>
    <n v="83429.846000000005"/>
    <n v="146002.23050000001"/>
    <n v="109254.6"/>
    <n v="191195.55009999999"/>
    <n v="132630.09849999999"/>
    <n v="232102.67249999999"/>
    <n v="162226.03950000001"/>
    <n v="283895.56900000002"/>
    <n v="190907.58180000001"/>
    <n v="334088.26819999999"/>
    <n v="208483.89840000001"/>
    <n v="364846.82209999999"/>
    <n v="224140.1581"/>
    <n v="392245.27659999998"/>
  </r>
  <r>
    <s v="8"/>
    <s v="Region VIII -"/>
    <x v="44"/>
    <s v="CO"/>
    <x v="331"/>
    <s v="2"/>
    <x v="1"/>
    <n v="76395.178100000005"/>
    <n v="133691.56169999999"/>
    <n v="100116.14750000001"/>
    <n v="175203.25810000001"/>
    <n v="121780.39139999999"/>
    <n v="213115.68479999999"/>
    <n v="149576.86859999999"/>
    <n v="261759.52009999999"/>
    <n v="177512.67739999999"/>
    <n v="310647.18540000002"/>
    <n v="195454.44870000001"/>
    <n v="342045.28519999998"/>
    <n v="212264.04120000001"/>
    <n v="371462.07199999999"/>
  </r>
  <r>
    <s v="8"/>
    <s v="Region VIII -"/>
    <x v="44"/>
    <s v="CO"/>
    <x v="331"/>
    <s v="3"/>
    <x v="2"/>
    <n v="66031.544500000004"/>
    <n v="115555.2029"/>
    <n v="91205.805900000007"/>
    <n v="159610.16039999999"/>
    <n v="115672.43520000001"/>
    <n v="202426.76149999999"/>
    <n v="151042.62830000001"/>
    <n v="264324.59950000001"/>
    <n v="188210.30040000001"/>
    <n v="329368.02559999999"/>
    <n v="211836.0282"/>
    <n v="370713.04940000002"/>
    <n v="235109.87580000001"/>
    <n v="411442.28259999998"/>
  </r>
  <r>
    <s v="8"/>
    <s v="Region VIII -"/>
    <x v="44"/>
    <s v="CO"/>
    <x v="331"/>
    <s v="4"/>
    <x v="3"/>
    <n v="74562.562699999995"/>
    <n v="119300.102"/>
    <n v="104387.5877"/>
    <n v="167020.14290000001"/>
    <n v="134212.6128"/>
    <n v="214740.18359999999"/>
    <n v="178950.15040000001"/>
    <n v="286320.24479999999"/>
    <n v="223687.68789999999"/>
    <n v="357900.30599999998"/>
    <n v="253512.71290000001"/>
    <n v="405620.3468"/>
    <n v="283337.73800000001"/>
    <n v="453340.38760000002"/>
  </r>
  <r>
    <s v="8"/>
    <s v="Region VIII -"/>
    <x v="44"/>
    <s v="CO"/>
    <x v="332"/>
    <s v="1"/>
    <x v="0"/>
    <n v="75889.547399999996"/>
    <n v="132806.70800000001"/>
    <n v="99378.230899999995"/>
    <n v="173911.90410000001"/>
    <n v="120638.74619999999"/>
    <n v="211117.80600000001"/>
    <n v="147555.4307"/>
    <n v="258222.00380000001"/>
    <n v="173642.02720000001"/>
    <n v="303873.54759999999"/>
    <n v="189628.38949999999"/>
    <n v="331849.68170000002"/>
    <n v="203868.25020000001"/>
    <n v="356769.43780000001"/>
  </r>
  <r>
    <s v="8"/>
    <s v="Region VIII -"/>
    <x v="44"/>
    <s v="CO"/>
    <x v="332"/>
    <s v="2"/>
    <x v="1"/>
    <n v="69494.395099999994"/>
    <n v="121615.19130000001"/>
    <n v="91070.547099999996"/>
    <n v="159373.45740000001"/>
    <n v="110775.37639999999"/>
    <n v="193856.9088"/>
    <n v="136056.18489999999"/>
    <n v="238098.3236"/>
    <n v="161464.84179999999"/>
    <n v="282563.4731"/>
    <n v="177783.43580000001"/>
    <n v="311121.01260000002"/>
    <n v="193071.7806"/>
    <n v="337875.61609999998"/>
  </r>
  <r>
    <s v="8"/>
    <s v="Region VIII -"/>
    <x v="44"/>
    <s v="CO"/>
    <x v="332"/>
    <s v="3"/>
    <x v="2"/>
    <n v="60071.016499999998"/>
    <n v="105124.2789"/>
    <n v="82973.644700000004"/>
    <n v="145203.8781"/>
    <n v="105232.97070000001"/>
    <n v="184157.69880000001"/>
    <n v="137413.09570000001"/>
    <n v="240472.91759999999"/>
    <n v="171227.29240000001"/>
    <n v="299647.76169999997"/>
    <n v="192722.16279999999"/>
    <n v="337263.78490000003"/>
    <n v="213897.14189999999"/>
    <n v="374319.99849999999"/>
  </r>
  <r>
    <s v="8"/>
    <s v="Region VIII -"/>
    <x v="44"/>
    <s v="CO"/>
    <x v="332"/>
    <s v="4"/>
    <x v="3"/>
    <n v="67821.077699999994"/>
    <n v="108513.7259"/>
    <n v="94949.508700000006"/>
    <n v="151919.2162"/>
    <n v="122077.93979999999"/>
    <n v="195324.7066"/>
    <n v="162770.5864"/>
    <n v="260432.94209999999"/>
    <n v="203463.23300000001"/>
    <n v="325541.1776"/>
    <n v="230591.66399999999"/>
    <n v="368946.6679"/>
    <n v="257720.09510000001"/>
    <n v="412352.15830000001"/>
  </r>
  <r>
    <s v="8"/>
    <s v="Region VIII -"/>
    <x v="44"/>
    <s v="CO"/>
    <x v="333"/>
    <s v="1"/>
    <x v="0"/>
    <n v="78483.907300000006"/>
    <n v="137346.83790000001"/>
    <n v="102811.76240000001"/>
    <n v="179920.58429999999"/>
    <n v="124840.0912"/>
    <n v="218470.15969999999"/>
    <n v="152754.4742"/>
    <n v="267320.32980000001"/>
    <n v="179781.0491"/>
    <n v="314616.83590000001"/>
    <n v="196338.99890000001"/>
    <n v="343593.24810000003"/>
    <n v="211090.34830000001"/>
    <n v="369408.10950000002"/>
  </r>
  <r>
    <s v="8"/>
    <s v="Region VIII -"/>
    <x v="44"/>
    <s v="CO"/>
    <x v="333"/>
    <s v="2"/>
    <x v="1"/>
    <n v="71804.525800000003"/>
    <n v="125657.92019999999"/>
    <n v="94134.847999999998"/>
    <n v="164735.984"/>
    <n v="114538.3492"/>
    <n v="200442.11110000001"/>
    <n v="140744.15049999999"/>
    <n v="246302.2634"/>
    <n v="167062.65520000001"/>
    <n v="292359.64649999997"/>
    <n v="183967.6024"/>
    <n v="321943.30420000001"/>
    <n v="199814.03529999999"/>
    <n v="349674.56180000002"/>
  </r>
  <r>
    <s v="8"/>
    <s v="Region VIII -"/>
    <x v="44"/>
    <s v="CO"/>
    <x v="333"/>
    <s v="3"/>
    <x v="2"/>
    <n v="61995.659099999997"/>
    <n v="108492.4035"/>
    <n v="85618.109599999996"/>
    <n v="149831.69200000001"/>
    <n v="108568.66710000001"/>
    <n v="189995.16740000001"/>
    <n v="141731.91149999999"/>
    <n v="248030.84510000001"/>
    <n v="176601.85310000001"/>
    <n v="309053.24290000001"/>
    <n v="198753.97889999999"/>
    <n v="347819.46309999999"/>
    <n v="220571.99600000001"/>
    <n v="386000.99300000002"/>
  </r>
  <r>
    <s v="8"/>
    <s v="Region VIII -"/>
    <x v="44"/>
    <s v="CO"/>
    <x v="333"/>
    <s v="4"/>
    <x v="3"/>
    <n v="70185.372300000003"/>
    <n v="112296.59729999999"/>
    <n v="98259.521200000003"/>
    <n v="157215.23620000001"/>
    <n v="126333.6701"/>
    <n v="202133.87520000001"/>
    <n v="168444.8933"/>
    <n v="269511.8334"/>
    <n v="210556.11670000001"/>
    <n v="336889.79180000001"/>
    <n v="238630.26560000001"/>
    <n v="381808.43070000003"/>
    <n v="266704.41450000001"/>
    <n v="426727.06969999999"/>
  </r>
  <r>
    <s v="8"/>
    <s v="Region VIII -"/>
    <x v="45"/>
    <s v="MT"/>
    <x v="334"/>
    <s v="1"/>
    <x v="0"/>
    <n v="81322.053599999999"/>
    <n v="142313.5938"/>
    <n v="106435.61719999999"/>
    <n v="186262.33"/>
    <n v="129153.98850000001"/>
    <n v="226019.48"/>
    <n v="157876.35509999999"/>
    <n v="276283.62160000001"/>
    <n v="185755.06030000001"/>
    <n v="325071.35550000001"/>
    <n v="202846.6127"/>
    <n v="354981.5722"/>
    <n v="218067.2549"/>
    <n v="381617.6961"/>
  </r>
  <r>
    <s v="8"/>
    <s v="Region VIII -"/>
    <x v="45"/>
    <s v="MT"/>
    <x v="334"/>
    <s v="2"/>
    <x v="1"/>
    <n v="74571.614799999996"/>
    <n v="130500.326"/>
    <n v="97666.395099999994"/>
    <n v="170916.19159999999"/>
    <n v="118742.65360000001"/>
    <n v="207799.64379999999"/>
    <n v="145738.2622"/>
    <n v="255041.9589"/>
    <n v="172901.36429999999"/>
    <n v="302577.38760000002"/>
    <n v="190343.60569999999"/>
    <n v="333101.31"/>
    <n v="206670.98130000001"/>
    <n v="361674.21720000001"/>
  </r>
  <r>
    <s v="8"/>
    <s v="Region VIII -"/>
    <x v="45"/>
    <s v="MT"/>
    <x v="334"/>
    <s v="3"/>
    <x v="2"/>
    <n v="64572.639000000003"/>
    <n v="113002.11810000001"/>
    <n v="89213.372700000007"/>
    <n v="156123.40229999999"/>
    <n v="113175.0656"/>
    <n v="198056.36480000001"/>
    <n v="147841.5814"/>
    <n v="258722.76749999999"/>
    <n v="184232.95069999999"/>
    <n v="322407.66379999998"/>
    <n v="207387.7181"/>
    <n v="362928.50660000002"/>
    <n v="230204.82250000001"/>
    <n v="402858.43930000003"/>
  </r>
  <r>
    <s v="8"/>
    <s v="Region VIII -"/>
    <x v="45"/>
    <s v="MT"/>
    <x v="334"/>
    <s v="4"/>
    <x v="3"/>
    <n v="72604.502399999998"/>
    <n v="116167.2056"/>
    <n v="101646.3034"/>
    <n v="162634.08790000001"/>
    <n v="130688.10430000001"/>
    <n v="209100.97020000001"/>
    <n v="174250.8058"/>
    <n v="278801.29340000002"/>
    <n v="217813.50719999999"/>
    <n v="348501.61680000002"/>
    <n v="246855.3083"/>
    <n v="394968.49910000002"/>
    <n v="275897.10920000001"/>
    <n v="441435.38130000001"/>
  </r>
  <r>
    <s v="8"/>
    <s v="Region VIII -"/>
    <x v="45"/>
    <s v="MT"/>
    <x v="335"/>
    <s v="1"/>
    <x v="0"/>
    <n v="79862.350999999995"/>
    <n v="139759.11420000001"/>
    <n v="104591.9712"/>
    <n v="183035.94959999999"/>
    <n v="126978.2834"/>
    <n v="222211.99600000001"/>
    <n v="155328.2776"/>
    <n v="271824.48580000002"/>
    <n v="182795.55929999999"/>
    <n v="319892.22889999999"/>
    <n v="199626.6416"/>
    <n v="349346.6226"/>
    <n v="214619.67019999999"/>
    <n v="375584.4228"/>
  </r>
  <r>
    <s v="8"/>
    <s v="Region VIII -"/>
    <x v="45"/>
    <s v="MT"/>
    <x v="335"/>
    <s v="2"/>
    <x v="1"/>
    <n v="73111.912200000006"/>
    <n v="127945.84639999999"/>
    <n v="95822.749200000006"/>
    <n v="167689.81109999999"/>
    <n v="116566.94839999999"/>
    <n v="203992.15979999999"/>
    <n v="143190.18470000001"/>
    <n v="250582.82320000001"/>
    <n v="169941.86350000001"/>
    <n v="297398.261"/>
    <n v="187123.63449999999"/>
    <n v="327466.36040000001"/>
    <n v="203223.39660000001"/>
    <n v="355640.94400000002"/>
  </r>
  <r>
    <s v="8"/>
    <s v="Region VIII -"/>
    <x v="45"/>
    <s v="MT"/>
    <x v="335"/>
    <s v="3"/>
    <x v="2"/>
    <n v="63175.427799999998"/>
    <n v="110556.99860000001"/>
    <n v="87257.277100000007"/>
    <n v="152700.23499999999"/>
    <n v="110660.08560000001"/>
    <n v="193655.14970000001"/>
    <n v="144488.27470000001"/>
    <n v="252854.48069999999"/>
    <n v="180041.3173"/>
    <n v="315072.30530000001"/>
    <n v="202637.20019999999"/>
    <n v="354615.1004"/>
    <n v="224895.42009999999"/>
    <n v="393566.9852"/>
  </r>
  <r>
    <s v="8"/>
    <s v="Region VIII -"/>
    <x v="45"/>
    <s v="MT"/>
    <x v="335"/>
    <s v="4"/>
    <x v="3"/>
    <n v="71385.799299999999"/>
    <n v="114217.2806"/>
    <n v="99940.119000000006"/>
    <n v="159904.19279999999"/>
    <n v="128494.4388"/>
    <n v="205591.10509999999"/>
    <n v="171325.91829999999"/>
    <n v="274121.47340000002"/>
    <n v="214157.39790000001"/>
    <n v="342651.84169999999"/>
    <n v="242711.71770000001"/>
    <n v="388338.75400000002"/>
    <n v="271266.03730000003"/>
    <n v="434025.66629999998"/>
  </r>
  <r>
    <s v="8"/>
    <s v="Region VIII -"/>
    <x v="45"/>
    <s v="MT"/>
    <x v="336"/>
    <s v="1"/>
    <x v="0"/>
    <n v="80106.136799999993"/>
    <n v="140185.73929999999"/>
    <n v="104782.29399999999"/>
    <n v="183369.01439999999"/>
    <n v="127090.8354"/>
    <n v="222408.9621"/>
    <n v="155251.1153"/>
    <n v="271689.45169999998"/>
    <n v="182630.54889999999"/>
    <n v="319603.4607"/>
    <n v="199423.64629999999"/>
    <n v="348991.3811"/>
    <n v="214374.4792"/>
    <n v="375155.33850000001"/>
  </r>
  <r>
    <s v="8"/>
    <s v="Region VIII -"/>
    <x v="45"/>
    <s v="MT"/>
    <x v="336"/>
    <s v="2"/>
    <x v="1"/>
    <n v="73568.869600000005"/>
    <n v="128745.5217"/>
    <n v="96289.994500000001"/>
    <n v="168507.49050000001"/>
    <n v="117008.2792"/>
    <n v="204764.48860000001"/>
    <n v="143496.33009999999"/>
    <n v="251118.57769999999"/>
    <n v="170182.75889999999"/>
    <n v="297819.82809999998"/>
    <n v="187315.47089999999"/>
    <n v="327802.07390000002"/>
    <n v="203338.0876"/>
    <n v="355841.6532"/>
  </r>
  <r>
    <s v="8"/>
    <s v="Region VIII -"/>
    <x v="45"/>
    <s v="MT"/>
    <x v="336"/>
    <s v="3"/>
    <x v="2"/>
    <n v="63827.763700000003"/>
    <n v="111698.5863"/>
    <n v="88208.073300000004"/>
    <n v="154364.12820000001"/>
    <n v="111930.7853"/>
    <n v="195878.87419999999"/>
    <n v="146279.12530000001"/>
    <n v="255988.4693"/>
    <n v="182297.8498"/>
    <n v="319021.23719999997"/>
    <n v="205239.1182"/>
    <n v="359168.45679999999"/>
    <n v="227853.38649999999"/>
    <n v="398743.4265"/>
  </r>
  <r>
    <s v="8"/>
    <s v="Region VIII -"/>
    <x v="45"/>
    <s v="MT"/>
    <x v="336"/>
    <s v="4"/>
    <x v="3"/>
    <n v="71440.634699999995"/>
    <n v="114305.01730000001"/>
    <n v="100016.8887"/>
    <n v="160027.02420000001"/>
    <n v="128593.14260000001"/>
    <n v="205749.0312"/>
    <n v="171457.52350000001"/>
    <n v="274332.0416"/>
    <n v="214321.90419999999"/>
    <n v="342915.05200000003"/>
    <n v="242898.15820000001"/>
    <n v="388637.0589"/>
    <n v="271474.41210000002"/>
    <n v="434359.06589999999"/>
  </r>
  <r>
    <s v="8"/>
    <s v="Region VIII -"/>
    <x v="45"/>
    <s v="MT"/>
    <x v="337"/>
    <s v="1"/>
    <x v="0"/>
    <n v="79457.045400000003"/>
    <n v="139049.82939999999"/>
    <n v="104040.86350000001"/>
    <n v="182071.5111"/>
    <n v="126290.56570000001"/>
    <n v="221008.49"/>
    <n v="154453.19760000001"/>
    <n v="270293.09580000001"/>
    <n v="181754.05559999999"/>
    <n v="318069.59720000002"/>
    <n v="198485.65280000001"/>
    <n v="347349.89230000001"/>
    <n v="213388.74489999999"/>
    <n v="373430.30369999999"/>
  </r>
  <r>
    <s v="8"/>
    <s v="Region VIII -"/>
    <x v="45"/>
    <s v="MT"/>
    <x v="337"/>
    <s v="2"/>
    <x v="1"/>
    <n v="72777.663799999995"/>
    <n v="127360.91160000001"/>
    <n v="95363.948999999993"/>
    <n v="166886.91080000001"/>
    <n v="115988.82369999999"/>
    <n v="202980.44140000001"/>
    <n v="142442.87400000001"/>
    <n v="249275.0294"/>
    <n v="169035.66159999999"/>
    <n v="295812.40779999999"/>
    <n v="186114.25630000001"/>
    <n v="325699.9485"/>
    <n v="202112.43210000001"/>
    <n v="353696.75599999999"/>
  </r>
  <r>
    <s v="8"/>
    <s v="Region VIII -"/>
    <x v="45"/>
    <s v="MT"/>
    <x v="337"/>
    <s v="3"/>
    <x v="2"/>
    <n v="62927.135999999999"/>
    <n v="110122.488"/>
    <n v="86922.177299999996"/>
    <n v="152113.81030000001"/>
    <n v="110245.32550000001"/>
    <n v="192929.31950000001"/>
    <n v="143967.45600000001"/>
    <n v="251943.04800000001"/>
    <n v="179396.2837"/>
    <n v="313943.4964"/>
    <n v="201921.00030000001"/>
    <n v="353361.75040000002"/>
    <n v="224111.60810000001"/>
    <n v="392195.31420000002"/>
  </r>
  <r>
    <s v="8"/>
    <s v="Region VIII -"/>
    <x v="45"/>
    <s v="MT"/>
    <x v="337"/>
    <s v="4"/>
    <x v="3"/>
    <n v="70997.843399999998"/>
    <n v="113596.5512"/>
    <n v="99396.980800000005"/>
    <n v="159035.17170000001"/>
    <n v="127796.11810000001"/>
    <n v="204473.79209999999"/>
    <n v="170394.8242"/>
    <n v="272631.72279999999"/>
    <n v="212993.53030000001"/>
    <n v="340789.65340000001"/>
    <n v="241392.66759999999"/>
    <n v="386228.27399999998"/>
    <n v="269791.80499999999"/>
    <n v="431666.89449999999"/>
  </r>
  <r>
    <s v="8"/>
    <s v="Region VIII -"/>
    <x v="45"/>
    <s v="MT"/>
    <x v="338"/>
    <s v="1"/>
    <x v="0"/>
    <n v="79375.780499999993"/>
    <n v="138907.61600000001"/>
    <n v="103977.4189"/>
    <n v="181960.48300000001"/>
    <n v="126253.04399999999"/>
    <n v="220942.82699999999"/>
    <n v="154478.91329999999"/>
    <n v="270338.09840000002"/>
    <n v="181809.05309999999"/>
    <n v="318165.8431"/>
    <n v="198553.31150000001"/>
    <n v="347468.29499999998"/>
    <n v="213470.46840000001"/>
    <n v="373573.3198"/>
  </r>
  <r>
    <s v="8"/>
    <s v="Region VIII -"/>
    <x v="45"/>
    <s v="MT"/>
    <x v="338"/>
    <s v="2"/>
    <x v="1"/>
    <n v="72625.341799999995"/>
    <n v="127094.34819999999"/>
    <n v="95208.196800000005"/>
    <n v="166614.34460000001"/>
    <n v="115841.70909999999"/>
    <n v="202722.9909"/>
    <n v="142340.8204"/>
    <n v="249096.4357"/>
    <n v="168955.3573"/>
    <n v="295671.87520000001"/>
    <n v="186050.30439999999"/>
    <n v="325588.03279999999"/>
    <n v="202074.1948"/>
    <n v="353629.84090000001"/>
  </r>
  <r>
    <s v="8"/>
    <s v="Region VIII -"/>
    <x v="45"/>
    <s v="MT"/>
    <x v="338"/>
    <s v="3"/>
    <x v="2"/>
    <n v="62709.687899999997"/>
    <n v="109741.95389999999"/>
    <n v="86605.241399999999"/>
    <n v="151559.17249999999"/>
    <n v="109821.75380000001"/>
    <n v="192188.0692"/>
    <n v="143370.49909999999"/>
    <n v="250898.37349999999"/>
    <n v="178644.09779999999"/>
    <n v="312627.17129999999"/>
    <n v="201053.68479999999"/>
    <n v="351843.9485"/>
    <n v="223125.60879999999"/>
    <n v="390469.81540000002"/>
  </r>
  <r>
    <s v="8"/>
    <s v="Region VIII -"/>
    <x v="45"/>
    <s v="MT"/>
    <x v="338"/>
    <s v="4"/>
    <x v="3"/>
    <n v="70979.5625"/>
    <n v="113567.3017"/>
    <n v="99371.387499999997"/>
    <n v="158994.2224"/>
    <n v="127763.21249999999"/>
    <n v="204421.14309999999"/>
    <n v="170350.95"/>
    <n v="272561.52409999998"/>
    <n v="212938.6876"/>
    <n v="340701.90509999997"/>
    <n v="241330.51259999999"/>
    <n v="386128.8259"/>
    <n v="269722.33750000002"/>
    <n v="431555.74650000001"/>
  </r>
  <r>
    <s v="8"/>
    <s v="Region VIII -"/>
    <x v="46"/>
    <s v="ND"/>
    <x v="339"/>
    <s v="1"/>
    <x v="0"/>
    <n v="84240.457200000004"/>
    <n v="147420.80009999999"/>
    <n v="110356.8155"/>
    <n v="193124.42720000001"/>
    <n v="134005.53400000001"/>
    <n v="234509.6844"/>
    <n v="163976.19940000001"/>
    <n v="286958.34899999999"/>
    <n v="192990.58929999999"/>
    <n v="337733.53139999998"/>
    <n v="210765.87590000001"/>
    <n v="368840.28279999999"/>
    <n v="226602.0085"/>
    <n v="396553.51490000001"/>
  </r>
  <r>
    <s v="8"/>
    <s v="Region VIII -"/>
    <x v="46"/>
    <s v="ND"/>
    <x v="339"/>
    <s v="2"/>
    <x v="1"/>
    <n v="77063.675000000003"/>
    <n v="134861.43119999999"/>
    <n v="101033.7479"/>
    <n v="176809.0589"/>
    <n v="122936.641"/>
    <n v="215139.12160000001"/>
    <n v="151071.49"/>
    <n v="264375.10759999999"/>
    <n v="179325.08110000001"/>
    <n v="313818.89189999999"/>
    <n v="197473.2052"/>
    <n v="345578.10920000001"/>
    <n v="214485.97029999999"/>
    <n v="375350.44799999997"/>
  </r>
  <r>
    <s v="8"/>
    <s v="Region VIII -"/>
    <x v="46"/>
    <s v="ND"/>
    <x v="339"/>
    <s v="3"/>
    <x v="2"/>
    <n v="66528.127999999997"/>
    <n v="116424.22410000001"/>
    <n v="91876.005600000004"/>
    <n v="160783.0098"/>
    <n v="116501.95540000001"/>
    <n v="203878.42189999999"/>
    <n v="152084.26569999999"/>
    <n v="266147.46490000002"/>
    <n v="189500.3676"/>
    <n v="331625.6433"/>
    <n v="213268.42809999999"/>
    <n v="373219.74930000002"/>
    <n v="236677.49969999999"/>
    <n v="414185.62439999997"/>
  </r>
  <r>
    <s v="8"/>
    <s v="Region VIII -"/>
    <x v="46"/>
    <s v="ND"/>
    <x v="339"/>
    <s v="4"/>
    <x v="3"/>
    <n v="75338.474400000006"/>
    <n v="120541.56080000001"/>
    <n v="105473.86410000001"/>
    <n v="168758.18520000001"/>
    <n v="135609.25399999999"/>
    <n v="216974.80960000001"/>
    <n v="180812.33850000001"/>
    <n v="289299.74609999999"/>
    <n v="226015.42319999999"/>
    <n v="361624.6826"/>
    <n v="256150.81299999999"/>
    <n v="409841.30690000003"/>
    <n v="286286.20280000003"/>
    <n v="458057.9313"/>
  </r>
  <r>
    <s v="8"/>
    <s v="Region VIII -"/>
    <x v="46"/>
    <s v="ND"/>
    <x v="340"/>
    <s v="1"/>
    <x v="0"/>
    <n v="82943.278399999996"/>
    <n v="145150.73730000001"/>
    <n v="108640.05130000001"/>
    <n v="190120.08989999999"/>
    <n v="131904.86350000001"/>
    <n v="230833.5111"/>
    <n v="161376.68030000001"/>
    <n v="282409.19050000003"/>
    <n v="189921.0816"/>
    <n v="332361.89270000003"/>
    <n v="207410.57459999999"/>
    <n v="362968.50550000003"/>
    <n v="222990.9632"/>
    <n v="390234.18550000002"/>
  </r>
  <r>
    <s v="8"/>
    <s v="Region VIII -"/>
    <x v="46"/>
    <s v="ND"/>
    <x v="340"/>
    <s v="2"/>
    <x v="1"/>
    <n v="75908.6106"/>
    <n v="132840.06849999999"/>
    <n v="99501.598800000007"/>
    <n v="174127.79790000001"/>
    <n v="121055.1562"/>
    <n v="211846.52350000001"/>
    <n v="148727.50949999999"/>
    <n v="260273.1416"/>
    <n v="176526.1771"/>
    <n v="308920.81"/>
    <n v="194381.1249"/>
    <n v="340166.96860000002"/>
    <n v="211114.8463"/>
    <n v="369450.98090000002"/>
  </r>
  <r>
    <s v="8"/>
    <s v="Region VIII -"/>
    <x v="46"/>
    <s v="ND"/>
    <x v="340"/>
    <s v="3"/>
    <x v="2"/>
    <n v="65565.807400000005"/>
    <n v="114740.16310000001"/>
    <n v="90553.774099999995"/>
    <n v="158469.10459999999"/>
    <n v="114834.1085"/>
    <n v="200959.68979999999"/>
    <n v="149924.85939999999"/>
    <n v="262368.50390000001"/>
    <n v="186813.08919999999"/>
    <n v="326922.90600000002"/>
    <n v="210252.52230000001"/>
    <n v="367941.91399999999"/>
    <n v="233340.07500000001"/>
    <n v="408345.1312"/>
  </r>
  <r>
    <s v="8"/>
    <s v="Region VIII -"/>
    <x v="46"/>
    <s v="ND"/>
    <x v="340"/>
    <s v="4"/>
    <x v="3"/>
    <n v="74156.328299999994"/>
    <n v="118650.12699999999"/>
    <n v="103818.8596"/>
    <n v="166110.1778"/>
    <n v="133481.3909"/>
    <n v="213570.22870000001"/>
    <n v="177975.18780000001"/>
    <n v="284760.30479999998"/>
    <n v="222468.98480000001"/>
    <n v="355950.38099999999"/>
    <n v="252131.51610000001"/>
    <n v="403410.43180000002"/>
    <n v="281794.04739999998"/>
    <n v="450870.48259999999"/>
  </r>
  <r>
    <s v="8"/>
    <s v="Region VIII -"/>
    <x v="46"/>
    <s v="ND"/>
    <x v="341"/>
    <s v="1"/>
    <x v="0"/>
    <n v="82537.972899999993"/>
    <n v="144441.45250000001"/>
    <n v="108088.9436"/>
    <n v="189155.6514"/>
    <n v="131217.14569999999"/>
    <n v="229630.00510000001"/>
    <n v="160501.60029999999"/>
    <n v="280877.80050000001"/>
    <n v="188879.57769999999"/>
    <n v="330539.2611"/>
    <n v="206269.5858"/>
    <n v="360971.77519999997"/>
    <n v="221760.0379"/>
    <n v="388080.06640000001"/>
  </r>
  <r>
    <s v="8"/>
    <s v="Region VIII -"/>
    <x v="46"/>
    <s v="ND"/>
    <x v="341"/>
    <s v="2"/>
    <x v="1"/>
    <n v="75574.362200000003"/>
    <n v="132255.13380000001"/>
    <n v="99042.798599999995"/>
    <n v="173324.89749999999"/>
    <n v="120477.03140000001"/>
    <n v="210834.80499999999"/>
    <n v="147980.19880000001"/>
    <n v="258965.34779999999"/>
    <n v="175619.97519999999"/>
    <n v="307334.95679999999"/>
    <n v="193371.74660000001"/>
    <n v="338400.55660000001"/>
    <n v="210003.88159999999"/>
    <n v="367506.7929"/>
  </r>
  <r>
    <s v="8"/>
    <s v="Region VIII -"/>
    <x v="46"/>
    <s v="ND"/>
    <x v="341"/>
    <s v="3"/>
    <x v="2"/>
    <n v="65317.515700000004"/>
    <n v="114305.65240000001"/>
    <n v="90218.674199999994"/>
    <n v="157882.67989999999"/>
    <n v="114419.3484"/>
    <n v="200233.8596"/>
    <n v="149404.04070000001"/>
    <n v="261457.07120000001"/>
    <n v="186168.05549999999"/>
    <n v="325794.09710000001"/>
    <n v="209536.3223"/>
    <n v="366688.56400000001"/>
    <n v="232556.26300000001"/>
    <n v="406973.46029999998"/>
  </r>
  <r>
    <s v="8"/>
    <s v="Region VIII -"/>
    <x v="46"/>
    <s v="ND"/>
    <x v="341"/>
    <s v="4"/>
    <x v="3"/>
    <n v="73768.372399999993"/>
    <n v="118029.3976"/>
    <n v="103275.72139999999"/>
    <n v="165241.15659999999"/>
    <n v="132783.07029999999"/>
    <n v="212452.91570000001"/>
    <n v="177044.0937"/>
    <n v="283270.55420000001"/>
    <n v="221305.1171"/>
    <n v="354088.19270000001"/>
    <n v="250812.46609999999"/>
    <n v="401299.95179999998"/>
    <n v="280319.815"/>
    <n v="448511.7108"/>
  </r>
  <r>
    <s v="8"/>
    <s v="Region VIII -"/>
    <x v="46"/>
    <s v="ND"/>
    <x v="72"/>
    <s v="1"/>
    <x v="0"/>
    <n v="83429.846000000005"/>
    <n v="146002.23050000001"/>
    <n v="109254.6"/>
    <n v="191195.55009999999"/>
    <n v="132630.09849999999"/>
    <n v="232102.67249999999"/>
    <n v="162226.03950000001"/>
    <n v="283895.56900000002"/>
    <n v="190907.58180000001"/>
    <n v="334088.26819999999"/>
    <n v="208483.89840000001"/>
    <n v="364846.82209999999"/>
    <n v="224140.1581"/>
    <n v="392245.27659999998"/>
  </r>
  <r>
    <s v="8"/>
    <s v="Region VIII -"/>
    <x v="46"/>
    <s v="ND"/>
    <x v="72"/>
    <s v="2"/>
    <x v="1"/>
    <n v="76395.178100000005"/>
    <n v="133691.56169999999"/>
    <n v="100116.14750000001"/>
    <n v="175203.25810000001"/>
    <n v="121780.39139999999"/>
    <n v="213115.68479999999"/>
    <n v="149576.86859999999"/>
    <n v="261759.52009999999"/>
    <n v="177512.67739999999"/>
    <n v="310647.18540000002"/>
    <n v="195454.44870000001"/>
    <n v="342045.28519999998"/>
    <n v="212264.04120000001"/>
    <n v="371462.07199999999"/>
  </r>
  <r>
    <s v="8"/>
    <s v="Region VIII -"/>
    <x v="46"/>
    <s v="ND"/>
    <x v="72"/>
    <s v="3"/>
    <x v="2"/>
    <n v="66031.544500000004"/>
    <n v="115555.2029"/>
    <n v="91205.805900000007"/>
    <n v="159610.16039999999"/>
    <n v="115672.43520000001"/>
    <n v="202426.76149999999"/>
    <n v="151042.62830000001"/>
    <n v="264324.59950000001"/>
    <n v="188210.30040000001"/>
    <n v="329368.02559999999"/>
    <n v="211836.0282"/>
    <n v="370713.04940000002"/>
    <n v="235109.87580000001"/>
    <n v="411442.28259999998"/>
  </r>
  <r>
    <s v="8"/>
    <s v="Region VIII -"/>
    <x v="46"/>
    <s v="ND"/>
    <x v="72"/>
    <s v="4"/>
    <x v="3"/>
    <n v="74562.562699999995"/>
    <n v="119300.102"/>
    <n v="104387.5877"/>
    <n v="167020.14290000001"/>
    <n v="134212.6128"/>
    <n v="214740.18359999999"/>
    <n v="178950.15040000001"/>
    <n v="286320.24479999999"/>
    <n v="223687.68789999999"/>
    <n v="357900.30599999998"/>
    <n v="253512.71290000001"/>
    <n v="405620.3468"/>
    <n v="283337.73800000001"/>
    <n v="453340.38760000002"/>
  </r>
  <r>
    <s v="8"/>
    <s v="Region VIII -"/>
    <x v="46"/>
    <s v="ND"/>
    <x v="342"/>
    <s v="1"/>
    <x v="0"/>
    <n v="82862.016600000003"/>
    <n v="145008.52900000001"/>
    <n v="108576.61040000001"/>
    <n v="190009.06830000001"/>
    <n v="131867.3461"/>
    <n v="230767.85569999999"/>
    <n v="161402.40109999999"/>
    <n v="282454.20189999999"/>
    <n v="189976.08499999999"/>
    <n v="332458.14870000002"/>
    <n v="207478.23970000001"/>
    <n v="363086.91930000001"/>
    <n v="223072.69349999999"/>
    <n v="390377.21360000002"/>
  </r>
  <r>
    <s v="8"/>
    <s v="Region VIII -"/>
    <x v="46"/>
    <s v="ND"/>
    <x v="342"/>
    <s v="2"/>
    <x v="1"/>
    <n v="75756.291500000007"/>
    <n v="132573.51010000001"/>
    <n v="99345.850300000006"/>
    <n v="173855.23809999999"/>
    <n v="120908.046"/>
    <n v="211589.08059999999"/>
    <n v="148625.46100000001"/>
    <n v="260094.55669999999"/>
    <n v="176445.8786"/>
    <n v="308780.28759999998"/>
    <n v="194317.1795"/>
    <n v="340055.06410000002"/>
    <n v="211076.6159"/>
    <n v="369384.07780000003"/>
  </r>
  <r>
    <s v="8"/>
    <s v="Region VIII -"/>
    <x v="46"/>
    <s v="ND"/>
    <x v="342"/>
    <s v="3"/>
    <x v="2"/>
    <n v="65348.362200000003"/>
    <n v="114359.63370000001"/>
    <n v="90236.842000000004"/>
    <n v="157914.47349999999"/>
    <n v="114410.5419"/>
    <n v="200218.44829999999"/>
    <n v="149327.90909999999"/>
    <n v="261323.84099999999"/>
    <n v="186060.91159999999"/>
    <n v="325606.59539999999"/>
    <n v="209385.2163"/>
    <n v="366424.12849999999"/>
    <n v="232354.08609999999"/>
    <n v="406619.6507"/>
  </r>
  <r>
    <s v="8"/>
    <s v="Region VIII -"/>
    <x v="46"/>
    <s v="ND"/>
    <x v="342"/>
    <s v="4"/>
    <x v="3"/>
    <n v="74138.049799999993"/>
    <n v="118620.8815"/>
    <n v="103793.2697"/>
    <n v="166069.23389999999"/>
    <n v="133448.4896"/>
    <n v="213517.58660000001"/>
    <n v="177931.31950000001"/>
    <n v="284690.1153"/>
    <n v="222414.14929999999"/>
    <n v="355862.64419999998"/>
    <n v="252069.36919999999"/>
    <n v="403310.99680000002"/>
    <n v="281724.58919999999"/>
    <n v="450759.34940000001"/>
  </r>
  <r>
    <s v="8"/>
    <s v="Region VIII -"/>
    <x v="46"/>
    <s v="ND"/>
    <x v="343"/>
    <s v="1"/>
    <x v="0"/>
    <n v="83753.8897"/>
    <n v="146569.3069"/>
    <n v="109742.2668"/>
    <n v="192048.967"/>
    <n v="133280.29879999999"/>
    <n v="233240.52299999999"/>
    <n v="163126.84020000001"/>
    <n v="285471.9705"/>
    <n v="192004.08910000001"/>
    <n v="336007.15590000001"/>
    <n v="209692.5521"/>
    <n v="366961.96620000002"/>
    <n v="225452.81359999999"/>
    <n v="394542.42389999999"/>
  </r>
  <r>
    <s v="8"/>
    <s v="Region VIII -"/>
    <x v="46"/>
    <s v="ND"/>
    <x v="343"/>
    <s v="2"/>
    <x v="1"/>
    <n v="76577.107399999994"/>
    <n v="134009.93799999999"/>
    <n v="100419.1992"/>
    <n v="175733.5986"/>
    <n v="122211.40579999999"/>
    <n v="213869.96030000001"/>
    <n v="150222.13080000001"/>
    <n v="262888.72899999999"/>
    <n v="178338.58069999999"/>
    <n v="312092.51630000002"/>
    <n v="196399.88149999999"/>
    <n v="343699.79269999999"/>
    <n v="213336.77540000001"/>
    <n v="373339.35690000001"/>
  </r>
  <r>
    <s v="8"/>
    <s v="Region VIII -"/>
    <x v="46"/>
    <s v="ND"/>
    <x v="343"/>
    <s v="3"/>
    <x v="2"/>
    <n v="66062.391000000003"/>
    <n v="115609.1842"/>
    <n v="91223.973800000007"/>
    <n v="159641.954"/>
    <n v="115663.6287"/>
    <n v="202411.35019999999"/>
    <n v="150966.49679999999"/>
    <n v="264191.36930000002"/>
    <n v="188103.15650000001"/>
    <n v="329180.52380000002"/>
    <n v="211684.9222"/>
    <n v="370448.6139"/>
    <n v="234907.69880000001"/>
    <n v="411088.473"/>
  </r>
  <r>
    <s v="8"/>
    <s v="Region VIII -"/>
    <x v="46"/>
    <s v="ND"/>
    <x v="343"/>
    <s v="4"/>
    <x v="3"/>
    <n v="74932.240000000005"/>
    <n v="119891.58590000001"/>
    <n v="104905.1361"/>
    <n v="167848.22020000001"/>
    <n v="134878.03210000001"/>
    <n v="215804.85449999999"/>
    <n v="179837.37599999999"/>
    <n v="287739.80609999999"/>
    <n v="224796.72010000001"/>
    <n v="359674.75750000001"/>
    <n v="254769.61610000001"/>
    <n v="407631.39189999999"/>
    <n v="284742.5122"/>
    <n v="455588.02620000002"/>
  </r>
  <r>
    <s v="8"/>
    <s v="Region VIII -"/>
    <x v="47"/>
    <s v="SD"/>
    <x v="344"/>
    <s v="1"/>
    <x v="0"/>
    <n v="74186.058600000004"/>
    <n v="129825.60249999999"/>
    <n v="97344.261799999993"/>
    <n v="170352.45809999999"/>
    <n v="118350.48880000001"/>
    <n v="207113.3554"/>
    <n v="145084.51560000001"/>
    <n v="253897.90239999999"/>
    <n v="170847.53700000001"/>
    <n v="298983.18969999999"/>
    <n v="186611.41390000001"/>
    <n v="326569.97440000001"/>
    <n v="200665.85699999999"/>
    <n v="351165.24969999999"/>
  </r>
  <r>
    <s v="8"/>
    <s v="Region VIII -"/>
    <x v="47"/>
    <s v="SD"/>
    <x v="344"/>
    <s v="2"/>
    <x v="1"/>
    <n v="67577.734200000006"/>
    <n v="118261.0349"/>
    <n v="88759.654899999994"/>
    <n v="155329.39600000001"/>
    <n v="108158.33960000001"/>
    <n v="189277.0943"/>
    <n v="133201.96119999999"/>
    <n v="233103.43220000001"/>
    <n v="158264.44500000001"/>
    <n v="276962.77860000002"/>
    <n v="174371.62789999999"/>
    <n v="305150.34889999998"/>
    <n v="189509.50469999999"/>
    <n v="331641.63329999999"/>
  </r>
  <r>
    <s v="8"/>
    <s v="Region VIII -"/>
    <x v="47"/>
    <s v="SD"/>
    <x v="344"/>
    <s v="3"/>
    <x v="2"/>
    <n v="58021.468200000003"/>
    <n v="101537.56939999999"/>
    <n v="80066.751099999994"/>
    <n v="140116.8144"/>
    <n v="101447.2884"/>
    <n v="177532.7548"/>
    <n v="132268.93479999999"/>
    <n v="231470.63589999999"/>
    <n v="164779.122"/>
    <n v="288363.46340000001"/>
    <n v="185369.7218"/>
    <n v="324397.01319999999"/>
    <n v="205629.76730000001"/>
    <n v="359852.09279999998"/>
  </r>
  <r>
    <s v="8"/>
    <s v="Region VIII -"/>
    <x v="47"/>
    <s v="SD"/>
    <x v="344"/>
    <s v="4"/>
    <x v="3"/>
    <n v="66547.539000000004"/>
    <n v="106476.06389999999"/>
    <n v="93166.554600000003"/>
    <n v="149066.4895"/>
    <n v="119785.5701"/>
    <n v="191656.91510000001"/>
    <n v="159714.09349999999"/>
    <n v="255542.5534"/>
    <n v="199642.61679999999"/>
    <n v="319428.19170000002"/>
    <n v="226261.63250000001"/>
    <n v="362018.61739999999"/>
    <n v="252880.64799999999"/>
    <n v="404609.0429"/>
  </r>
  <r>
    <s v="8"/>
    <s v="Region VIII -"/>
    <x v="47"/>
    <s v="SD"/>
    <x v="345"/>
    <s v="1"/>
    <x v="0"/>
    <n v="72483.571800000005"/>
    <n v="126846.2506"/>
    <n v="95076.386700000003"/>
    <n v="166383.67660000001"/>
    <n v="115562.0966"/>
    <n v="202233.66889999999"/>
    <n v="141609.91130000001"/>
    <n v="247817.34479999999"/>
    <n v="166736.51920000001"/>
    <n v="291788.90850000002"/>
    <n v="182115.1171"/>
    <n v="318701.45490000001"/>
    <n v="195823.87899999999"/>
    <n v="342691.78830000001"/>
  </r>
  <r>
    <s v="8"/>
    <s v="Region VIII -"/>
    <x v="47"/>
    <s v="SD"/>
    <x v="345"/>
    <s v="2"/>
    <x v="1"/>
    <n v="66088.419399999999"/>
    <n v="115654.73390000001"/>
    <n v="86768.702799999999"/>
    <n v="151845.22990000001"/>
    <n v="105698.7267"/>
    <n v="184972.77179999999"/>
    <n v="130110.6655"/>
    <n v="227693.66459999999"/>
    <n v="154559.33369999999"/>
    <n v="270478.83409999998"/>
    <n v="170270.16329999999"/>
    <n v="297972.78580000001"/>
    <n v="185027.40950000001"/>
    <n v="323797.96659999999"/>
  </r>
  <r>
    <s v="8"/>
    <s v="Region VIII -"/>
    <x v="47"/>
    <s v="SD"/>
    <x v="345"/>
    <s v="3"/>
    <x v="2"/>
    <n v="56810.854399999997"/>
    <n v="99418.995200000005"/>
    <n v="78409.417700000005"/>
    <n v="137216.4809"/>
    <n v="99364.679000000004"/>
    <n v="173888.18830000001"/>
    <n v="129588.7066"/>
    <n v="226780.23670000001"/>
    <n v="161446.80609999999"/>
    <n v="282531.9106"/>
    <n v="181637.61170000001"/>
    <n v="317865.82040000003"/>
    <n v="201508.52600000001"/>
    <n v="352639.9204"/>
  </r>
  <r>
    <s v="8"/>
    <s v="Region VIII -"/>
    <x v="47"/>
    <s v="SD"/>
    <x v="345"/>
    <s v="4"/>
    <x v="3"/>
    <n v="64977.434600000001"/>
    <n v="103963.89690000001"/>
    <n v="90968.408500000005"/>
    <n v="145549.45569999999"/>
    <n v="116959.3823"/>
    <n v="187135.01449999999"/>
    <n v="155945.8431"/>
    <n v="249513.35260000001"/>
    <n v="194932.30379999999"/>
    <n v="311891.69079999998"/>
    <n v="220923.27770000001"/>
    <n v="353477.24959999998"/>
    <n v="246914.25150000001"/>
    <n v="395062.80839999998"/>
  </r>
  <r>
    <s v="8"/>
    <s v="Region VIII -"/>
    <x v="47"/>
    <s v="SD"/>
    <x v="346"/>
    <s v="1"/>
    <x v="0"/>
    <n v="75727.025999999998"/>
    <n v="132522.29550000001"/>
    <n v="99251.352400000003"/>
    <n v="173689.86660000001"/>
    <n v="120563.7156"/>
    <n v="210986.5024"/>
    <n v="147606.8775"/>
    <n v="258312.0356"/>
    <n v="173752.04029999999"/>
    <n v="304066.07059999998"/>
    <n v="189763.72640000001"/>
    <n v="332086.52130000002"/>
    <n v="204031.7182"/>
    <n v="357055.50689999998"/>
  </r>
  <r>
    <s v="8"/>
    <s v="Region VIII -"/>
    <x v="47"/>
    <s v="SD"/>
    <x v="346"/>
    <s v="2"/>
    <x v="1"/>
    <n v="69189.758799999996"/>
    <n v="121082.07799999999"/>
    <n v="90759.052899999995"/>
    <n v="158828.3426"/>
    <n v="110481.1594"/>
    <n v="193342.0289"/>
    <n v="135852.09229999999"/>
    <n v="237741.16159999999"/>
    <n v="161304.25020000001"/>
    <n v="282282.43790000002"/>
    <n v="177655.55100000001"/>
    <n v="310897.21409999998"/>
    <n v="192995.3266"/>
    <n v="337741.82150000002"/>
  </r>
  <r>
    <s v="8"/>
    <s v="Region VIII -"/>
    <x v="47"/>
    <s v="SD"/>
    <x v="346"/>
    <s v="3"/>
    <x v="2"/>
    <n v="59636.127399999998"/>
    <n v="104363.22289999999"/>
    <n v="82339.782600000006"/>
    <n v="144094.6195"/>
    <n v="104385.8401"/>
    <n v="182675.22020000001"/>
    <n v="136219.19839999999"/>
    <n v="238383.59729999999"/>
    <n v="169722.94130000001"/>
    <n v="297015.1471"/>
    <n v="190987.5552"/>
    <n v="334228.22149999999"/>
    <n v="211925.16899999999"/>
    <n v="370869.04570000002"/>
  </r>
  <r>
    <s v="8"/>
    <s v="Region VIII -"/>
    <x v="47"/>
    <s v="SD"/>
    <x v="346"/>
    <s v="4"/>
    <x v="3"/>
    <n v="67784.523000000001"/>
    <n v="108455.2384"/>
    <n v="94898.332200000004"/>
    <n v="151837.33369999999"/>
    <n v="122012.14139999999"/>
    <n v="195219.42920000001"/>
    <n v="162682.85519999999"/>
    <n v="260292.57209999999"/>
    <n v="203353.56890000001"/>
    <n v="325365.71519999998"/>
    <n v="230467.37820000001"/>
    <n v="368747.81050000002"/>
    <n v="257581.18729999999"/>
    <n v="412129.90590000001"/>
  </r>
  <r>
    <s v="8"/>
    <s v="Region VIII -"/>
    <x v="47"/>
    <s v="SD"/>
    <x v="347"/>
    <s v="1"/>
    <x v="0"/>
    <n v="77997.339800000002"/>
    <n v="136495.34469999999"/>
    <n v="102197.2138"/>
    <n v="178845.12409999999"/>
    <n v="124114.85619999999"/>
    <n v="217200.99840000001"/>
    <n v="151905.11499999999"/>
    <n v="265833.95120000001"/>
    <n v="178794.54879999999"/>
    <n v="312890.46039999998"/>
    <n v="195265.6752"/>
    <n v="341714.93150000001"/>
    <n v="209941.15340000001"/>
    <n v="367397.0184"/>
  </r>
  <r>
    <s v="8"/>
    <s v="Region VIII -"/>
    <x v="47"/>
    <s v="SD"/>
    <x v="347"/>
    <s v="2"/>
    <x v="1"/>
    <n v="71317.958199999994"/>
    <n v="124806.427"/>
    <n v="93520.299400000004"/>
    <n v="163660.5238"/>
    <n v="113813.11410000001"/>
    <n v="199172.9497"/>
    <n v="139894.79139999999"/>
    <n v="244815.8848"/>
    <n v="166076.15479999999"/>
    <n v="290633.2709"/>
    <n v="182894.2787"/>
    <n v="320064.9877"/>
    <n v="198664.84039999999"/>
    <n v="347663.47080000001"/>
  </r>
  <r>
    <s v="8"/>
    <s v="Region VIII -"/>
    <x v="47"/>
    <s v="SD"/>
    <x v="347"/>
    <s v="3"/>
    <x v="2"/>
    <n v="61529.922100000003"/>
    <n v="107677.3636"/>
    <n v="84966.077799999999"/>
    <n v="148690.63620000001"/>
    <n v="107730.3404"/>
    <n v="188528.09570000001"/>
    <n v="140614.14259999999"/>
    <n v="246074.74960000001"/>
    <n v="175204.64189999999"/>
    <n v="306608.12339999998"/>
    <n v="197170.47289999999"/>
    <n v="345048.32760000002"/>
    <n v="218802.19519999999"/>
    <n v="382903.84169999999"/>
  </r>
  <r>
    <s v="8"/>
    <s v="Region VIII -"/>
    <x v="47"/>
    <s v="SD"/>
    <x v="347"/>
    <s v="4"/>
    <x v="3"/>
    <n v="69779.137799999997"/>
    <n v="111646.6223"/>
    <n v="97690.793000000005"/>
    <n v="156305.27119999999"/>
    <n v="125602.44809999999"/>
    <n v="200963.92009999999"/>
    <n v="167469.93090000001"/>
    <n v="267951.8934"/>
    <n v="209337.4137"/>
    <n v="334939.86680000002"/>
    <n v="237249.06880000001"/>
    <n v="379598.51579999999"/>
    <n v="265160.72399999999"/>
    <n v="424257.16460000002"/>
  </r>
  <r>
    <s v="8"/>
    <s v="Region VIII -"/>
    <x v="47"/>
    <s v="SD"/>
    <x v="348"/>
    <s v="1"/>
    <x v="0"/>
    <n v="76376.115000000005"/>
    <n v="133658.20120000001"/>
    <n v="99992.779599999994"/>
    <n v="174987.36429999999"/>
    <n v="121363.9813"/>
    <n v="212386.96729999999"/>
    <n v="148404.7899"/>
    <n v="259708.3823"/>
    <n v="174628.5275"/>
    <n v="305599.92310000001"/>
    <n v="190701.7133"/>
    <n v="333727.99829999998"/>
    <n v="205017.44510000001"/>
    <n v="358780.52899999998"/>
  </r>
  <r>
    <s v="8"/>
    <s v="Region VIII -"/>
    <x v="47"/>
    <s v="SD"/>
    <x v="348"/>
    <s v="2"/>
    <x v="1"/>
    <n v="69980.962499999994"/>
    <n v="122466.6845"/>
    <n v="91685.095700000005"/>
    <n v="160448.91759999999"/>
    <n v="111500.61139999999"/>
    <n v="195126.07010000001"/>
    <n v="136905.5441"/>
    <n v="239584.70209999999"/>
    <n v="162451.34210000001"/>
    <n v="284289.84860000003"/>
    <n v="178856.75949999999"/>
    <n v="312999.32909999997"/>
    <n v="194220.9755"/>
    <n v="339886.7072"/>
  </r>
  <r>
    <s v="8"/>
    <s v="Region VIII -"/>
    <x v="47"/>
    <s v="SD"/>
    <x v="348"/>
    <s v="3"/>
    <x v="2"/>
    <n v="60536.753599999996"/>
    <n v="105939.3187"/>
    <n v="83625.676500000001"/>
    <n v="146344.9339"/>
    <n v="106071.2974"/>
    <n v="185624.77050000001"/>
    <n v="138530.86470000001"/>
    <n v="242429.01319999999"/>
    <n v="172624.50349999999"/>
    <n v="302092.8811"/>
    <n v="194305.66880000001"/>
    <n v="340034.9203"/>
    <n v="215666.94270000001"/>
    <n v="377417.14980000001"/>
  </r>
  <r>
    <s v="8"/>
    <s v="Region VIII -"/>
    <x v="47"/>
    <s v="SD"/>
    <x v="348"/>
    <s v="4"/>
    <x v="3"/>
    <n v="68227.312000000005"/>
    <n v="109163.7009"/>
    <n v="95518.236900000004"/>
    <n v="152829.18119999999"/>
    <n v="122809.16160000001"/>
    <n v="196494.66159999999"/>
    <n v="163745.54889999999"/>
    <n v="261992.88209999999"/>
    <n v="204681.93609999999"/>
    <n v="327491.10259999998"/>
    <n v="231972.8609"/>
    <n v="371156.58299999998"/>
    <n v="259263.78570000001"/>
    <n v="414822.06329999998"/>
  </r>
  <r>
    <s v="8"/>
    <s v="Region VIII -"/>
    <x v="47"/>
    <s v="SD"/>
    <x v="84"/>
    <s v="1"/>
    <x v="0"/>
    <n v="72402.312300000005"/>
    <n v="126704.0465"/>
    <n v="95012.948999999993"/>
    <n v="166272.66080000001"/>
    <n v="115524.58319999999"/>
    <n v="202168.02069999999"/>
    <n v="141635.6373"/>
    <n v="247862.36540000001"/>
    <n v="166791.5289"/>
    <n v="291885.17540000001"/>
    <n v="182182.78890000001"/>
    <n v="318819.88069999998"/>
    <n v="195905.61670000001"/>
    <n v="342834.82929999998"/>
  </r>
  <r>
    <s v="8"/>
    <s v="Region VIII -"/>
    <x v="47"/>
    <s v="SD"/>
    <x v="84"/>
    <s v="2"/>
    <x v="1"/>
    <n v="65936.102199999994"/>
    <n v="115388.179"/>
    <n v="86612.956999999995"/>
    <n v="151572.67490000001"/>
    <n v="105551.61990000001"/>
    <n v="184715.33489999999"/>
    <n v="130008.62149999999"/>
    <n v="227515.0877"/>
    <n v="154479.04070000001"/>
    <n v="270338.32120000001"/>
    <n v="170206.22390000001"/>
    <n v="297860.89179999998"/>
    <n v="184989.18580000001"/>
    <n v="323731.07510000002"/>
  </r>
  <r>
    <s v="8"/>
    <s v="Region VIII -"/>
    <x v="47"/>
    <s v="SD"/>
    <x v="84"/>
    <s v="3"/>
    <x v="2"/>
    <n v="56593.410600000003"/>
    <n v="99038.468500000003"/>
    <n v="78092.487599999993"/>
    <n v="136661.85339999999"/>
    <n v="98941.1149"/>
    <n v="173146.95110000001"/>
    <n v="128991.7596"/>
    <n v="225735.57930000001"/>
    <n v="160694.63250000001"/>
    <n v="281215.6067"/>
    <n v="180770.30989999999"/>
    <n v="316348.04239999998"/>
    <n v="200522.54190000001"/>
    <n v="350914.44819999998"/>
  </r>
  <r>
    <s v="8"/>
    <s v="Region VIII -"/>
    <x v="47"/>
    <s v="SD"/>
    <x v="84"/>
    <s v="4"/>
    <x v="3"/>
    <n v="64959.158499999998"/>
    <n v="103934.6551"/>
    <n v="90942.821800000005"/>
    <n v="145508.51699999999"/>
    <n v="116926.4852"/>
    <n v="187082.37909999999"/>
    <n v="155901.98019999999"/>
    <n v="249443.1721"/>
    <n v="194877.47529999999"/>
    <n v="311803.96519999998"/>
    <n v="220861.13870000001"/>
    <n v="353377.8272"/>
    <n v="246844.802"/>
    <n v="394951.68920000002"/>
  </r>
  <r>
    <s v="8"/>
    <s v="Region VIII -"/>
    <x v="48"/>
    <s v="UT"/>
    <x v="349"/>
    <s v="1"/>
    <x v="0"/>
    <n v="76553.395300000004"/>
    <n v="133968.4417"/>
    <n v="100327.9408"/>
    <n v="175573.8965"/>
    <n v="121865.52220000001"/>
    <n v="213264.66380000001"/>
    <n v="149189.88959999999"/>
    <n v="261082.30679999999"/>
    <n v="175611.7206"/>
    <n v="307320.511"/>
    <n v="191793.63680000001"/>
    <n v="335638.86440000002"/>
    <n v="206212.90100000001"/>
    <n v="360872.57679999998"/>
  </r>
  <r>
    <s v="8"/>
    <s v="Region VIII -"/>
    <x v="48"/>
    <s v="UT"/>
    <x v="349"/>
    <s v="2"/>
    <x v="1"/>
    <n v="69956.554900000003"/>
    <n v="122423.97100000001"/>
    <n v="91758.252299999993"/>
    <n v="160576.94149999999"/>
    <n v="111691.08500000001"/>
    <n v="195459.39859999999"/>
    <n v="137327.98480000001"/>
    <n v="240323.97339999999"/>
    <n v="163050.49549999999"/>
    <n v="285338.36719999998"/>
    <n v="179575.12109999999"/>
    <n v="314256.462"/>
    <n v="195075.9362"/>
    <n v="341382.8885"/>
  </r>
  <r>
    <s v="8"/>
    <s v="Region VIII -"/>
    <x v="48"/>
    <s v="UT"/>
    <x v="349"/>
    <s v="3"/>
    <x v="2"/>
    <n v="60310.028299999998"/>
    <n v="105542.54949999999"/>
    <n v="83272.756800000003"/>
    <n v="145727.32430000001"/>
    <n v="105571.895"/>
    <n v="184750.8162"/>
    <n v="137773.6133"/>
    <n v="241103.82339999999"/>
    <n v="171660.9382"/>
    <n v="300406.64179999998"/>
    <n v="193171.5116"/>
    <n v="338050.14529999997"/>
    <n v="214352.10509999999"/>
    <n v="375116.1839"/>
  </r>
  <r>
    <s v="8"/>
    <s v="Region VIII -"/>
    <x v="48"/>
    <s v="UT"/>
    <x v="349"/>
    <s v="4"/>
    <x v="3"/>
    <n v="68516.013300000006"/>
    <n v="109625.62300000001"/>
    <n v="95922.418699999995"/>
    <n v="153475.87210000001"/>
    <n v="123328.82399999999"/>
    <n v="197326.1213"/>
    <n v="164438.432"/>
    <n v="263101.4951"/>
    <n v="205548.04"/>
    <n v="328876.8688"/>
    <n v="232954.44519999999"/>
    <n v="372727.11800000002"/>
    <n v="260360.85060000001"/>
    <n v="416577.36719999998"/>
  </r>
  <r>
    <s v="8"/>
    <s v="Region VIII -"/>
    <x v="48"/>
    <s v="UT"/>
    <x v="350"/>
    <s v="1"/>
    <x v="0"/>
    <n v="75922.301800000001"/>
    <n v="132864.0282"/>
    <n v="99422.768200000006"/>
    <n v="173989.8443"/>
    <n v="120694.3235"/>
    <n v="211215.0661"/>
    <n v="147626.14939999999"/>
    <n v="258345.76149999999"/>
    <n v="173726.19529999999"/>
    <n v="304020.84179999999"/>
    <n v="189720.5975"/>
    <n v="332011.04550000001"/>
    <n v="203967.7262"/>
    <n v="356943.5208"/>
  </r>
  <r>
    <s v="8"/>
    <s v="Region VIII -"/>
    <x v="48"/>
    <s v="UT"/>
    <x v="350"/>
    <s v="2"/>
    <x v="1"/>
    <n v="69521.407000000007"/>
    <n v="121662.46219999999"/>
    <n v="91107.624599999996"/>
    <n v="159438.34299999999"/>
    <n v="110822.09699999999"/>
    <n v="193938.6698"/>
    <n v="136116.57810000001"/>
    <n v="238204.0117"/>
    <n v="161538.07560000001"/>
    <n v="282691.6323"/>
    <n v="177865.00769999999"/>
    <n v="311263.7635"/>
    <n v="193161.56219999999"/>
    <n v="338032.73379999999"/>
  </r>
  <r>
    <s v="8"/>
    <s v="Region VIII -"/>
    <x v="48"/>
    <s v="UT"/>
    <x v="350"/>
    <s v="3"/>
    <x v="2"/>
    <n v="60091.082000000002"/>
    <n v="105159.3934"/>
    <n v="83000.725399999996"/>
    <n v="145251.26939999999"/>
    <n v="105266.4892"/>
    <n v="184216.3561"/>
    <n v="137455.18520000001"/>
    <n v="240546.5741"/>
    <n v="171279.42009999999"/>
    <n v="299738.9853"/>
    <n v="192780.04180000001"/>
    <n v="337365.07319999998"/>
    <n v="213960.48499999999"/>
    <n v="374430.84869999997"/>
  </r>
  <r>
    <s v="8"/>
    <s v="Region VIII -"/>
    <x v="48"/>
    <s v="UT"/>
    <x v="350"/>
    <s v="4"/>
    <x v="3"/>
    <n v="67852.429999999993"/>
    <n v="108563.88959999999"/>
    <n v="94993.401899999997"/>
    <n v="151989.44529999999"/>
    <n v="122134.37390000001"/>
    <n v="195415.00109999999"/>
    <n v="162845.83180000001"/>
    <n v="260553.33480000001"/>
    <n v="203557.28969999999"/>
    <n v="325691.66850000003"/>
    <n v="230698.26180000001"/>
    <n v="369117.2243"/>
    <n v="257839.23370000001"/>
    <n v="412542.78009999997"/>
  </r>
  <r>
    <s v="8"/>
    <s v="Region VIII -"/>
    <x v="48"/>
    <s v="UT"/>
    <x v="351"/>
    <s v="1"/>
    <x v="0"/>
    <n v="76036.315700000006"/>
    <n v="133063.55239999999"/>
    <n v="99530.743100000007"/>
    <n v="174178.80040000001"/>
    <n v="120787.414"/>
    <n v="211377.97450000001"/>
    <n v="147671.1422"/>
    <n v="258424.4988"/>
    <n v="173755.35380000001"/>
    <n v="304071.86900000001"/>
    <n v="189745.1335"/>
    <n v="332053.98359999998"/>
    <n v="203985.46460000001"/>
    <n v="356974.56300000002"/>
  </r>
  <r>
    <s v="8"/>
    <s v="Region VIII -"/>
    <x v="48"/>
    <s v="UT"/>
    <x v="351"/>
    <s v="2"/>
    <x v="1"/>
    <n v="69700.736099999995"/>
    <n v="121976.28810000001"/>
    <n v="91300.447799999994"/>
    <n v="159775.7836"/>
    <n v="111015.9244"/>
    <n v="194277.8677"/>
    <n v="136279.0154"/>
    <n v="238488.27679999999"/>
    <n v="161691.60250000001"/>
    <n v="282960.30430000002"/>
    <n v="178010.5191"/>
    <n v="311518.40820000001"/>
    <n v="193289.5673"/>
    <n v="338256.74290000001"/>
  </r>
  <r>
    <s v="8"/>
    <s v="Region VIII -"/>
    <x v="48"/>
    <s v="UT"/>
    <x v="351"/>
    <s v="3"/>
    <x v="2"/>
    <n v="60328.591200000003"/>
    <n v="105575.0346"/>
    <n v="83344.736199999999"/>
    <n v="145853.28829999999"/>
    <n v="105723.57180000001"/>
    <n v="185016.25049999999"/>
    <n v="138094.22169999999"/>
    <n v="241664.88810000001"/>
    <n v="172083.72159999999"/>
    <n v="301146.51270000002"/>
    <n v="193705.2225"/>
    <n v="338984.13949999999"/>
    <n v="215009.81219999999"/>
    <n v="376267.17119999998"/>
  </r>
  <r>
    <s v="8"/>
    <s v="Region VIII -"/>
    <x v="48"/>
    <s v="UT"/>
    <x v="351"/>
    <s v="4"/>
    <x v="3"/>
    <n v="67902.058399999994"/>
    <n v="108643.2951"/>
    <n v="95062.881699999998"/>
    <n v="152100.61309999999"/>
    <n v="122223.70510000001"/>
    <n v="195557.93109999999"/>
    <n v="162964.94020000001"/>
    <n v="260743.9081"/>
    <n v="203706.17509999999"/>
    <n v="325929.88510000001"/>
    <n v="230866.99849999999"/>
    <n v="369387.20319999999"/>
    <n v="258027.82190000001"/>
    <n v="412844.52110000001"/>
  </r>
  <r>
    <s v="8"/>
    <s v="Region VIII -"/>
    <x v="49"/>
    <s v="WY"/>
    <x v="352"/>
    <s v="1"/>
    <x v="0"/>
    <n v="74804.638600000006"/>
    <n v="130908.1176"/>
    <n v="97903.043900000004"/>
    <n v="171330.32670000001"/>
    <n v="118797.8861"/>
    <n v="207896.30059999999"/>
    <n v="145213.0453"/>
    <n v="254122.82930000001"/>
    <n v="170854.16399999999"/>
    <n v="298994.78700000001"/>
    <n v="186574.22820000001"/>
    <n v="326504.89929999999"/>
    <n v="200573.3498"/>
    <n v="351003.36219999997"/>
  </r>
  <r>
    <s v="8"/>
    <s v="Region VIII -"/>
    <x v="49"/>
    <s v="WY"/>
    <x v="352"/>
    <s v="2"/>
    <x v="1"/>
    <n v="68599.689799999993"/>
    <n v="120049.4571"/>
    <n v="89842.445699999997"/>
    <n v="157224.27989999999"/>
    <n v="109227.87089999999"/>
    <n v="191148.77410000001"/>
    <n v="134055.80809999999"/>
    <n v="234597.66409999999"/>
    <n v="159039.15040000001"/>
    <n v="278318.51319999999"/>
    <n v="175081.565"/>
    <n v="306392.73869999999"/>
    <n v="190097.98699999999"/>
    <n v="332671.47720000002"/>
  </r>
  <r>
    <s v="8"/>
    <s v="Region VIII -"/>
    <x v="49"/>
    <s v="WY"/>
    <x v="352"/>
    <s v="3"/>
    <x v="2"/>
    <n v="59406.397299999997"/>
    <n v="103961.1951"/>
    <n v="82076.660399999993"/>
    <n v="143634.1556"/>
    <n v="104122.7545"/>
    <n v="182214.82029999999"/>
    <n v="136018.9852"/>
    <n v="238033.2242"/>
    <n v="169500.6874"/>
    <n v="296626.20299999998"/>
    <n v="190805.06219999999"/>
    <n v="333908.85879999999"/>
    <n v="211799.05970000001"/>
    <n v="370648.35460000002"/>
  </r>
  <r>
    <s v="8"/>
    <s v="Region VIII -"/>
    <x v="49"/>
    <s v="WY"/>
    <x v="352"/>
    <s v="4"/>
    <x v="3"/>
    <n v="66782.610100000005"/>
    <n v="106852.1777"/>
    <n v="93495.653999999995"/>
    <n v="149593.04870000001"/>
    <n v="120208.69809999999"/>
    <n v="192333.9198"/>
    <n v="160278.2641"/>
    <n v="256445.22640000001"/>
    <n v="200347.83009999999"/>
    <n v="320556.533"/>
    <n v="227060.87409999999"/>
    <n v="363297.40409999999"/>
    <n v="253773.91819999999"/>
    <n v="406038.27510000003"/>
  </r>
  <r>
    <s v="8"/>
    <s v="Region VIII -"/>
    <x v="49"/>
    <s v="WY"/>
    <x v="353"/>
    <s v="1"/>
    <x v="0"/>
    <n v="76750.911699999997"/>
    <n v="134314.09539999999"/>
    <n v="100361.24219999999"/>
    <n v="175632.17370000001"/>
    <n v="121698.8306"/>
    <n v="212972.95360000001"/>
    <n v="148610.4871"/>
    <n v="260068.35250000001"/>
    <n v="174800.17120000001"/>
    <n v="305900.29940000002"/>
    <n v="190867.5295"/>
    <n v="334018.1765"/>
    <n v="205170.13630000001"/>
    <n v="359047.73849999998"/>
  </r>
  <r>
    <s v="8"/>
    <s v="Region VIII -"/>
    <x v="49"/>
    <s v="WY"/>
    <x v="353"/>
    <s v="2"/>
    <x v="1"/>
    <n v="70545.962799999994"/>
    <n v="123455.43489999999"/>
    <n v="92300.644"/>
    <n v="161526.12700000001"/>
    <n v="112128.81540000001"/>
    <n v="196225.427"/>
    <n v="137453.2499"/>
    <n v="240543.18729999999"/>
    <n v="162985.1575"/>
    <n v="285224.02559999999"/>
    <n v="179374.86629999999"/>
    <n v="313906.0159"/>
    <n v="194694.77350000001"/>
    <n v="340715.85350000003"/>
  </r>
  <r>
    <s v="8"/>
    <s v="Region VIII -"/>
    <x v="49"/>
    <s v="WY"/>
    <x v="353"/>
    <s v="3"/>
    <x v="2"/>
    <n v="61269.3482"/>
    <n v="107221.3593"/>
    <n v="84684.791800000006"/>
    <n v="148198.3855"/>
    <n v="107476.06630000001"/>
    <n v="188083.1159"/>
    <n v="140490.06760000001"/>
    <n v="245857.6183"/>
    <n v="175089.54029999999"/>
    <n v="306406.69559999998"/>
    <n v="197139.09539999999"/>
    <n v="344993.41700000002"/>
    <n v="218878.27350000001"/>
    <n v="383036.97850000003"/>
  </r>
  <r>
    <s v="8"/>
    <s v="Region VIII -"/>
    <x v="49"/>
    <s v="WY"/>
    <x v="353"/>
    <s v="4"/>
    <x v="3"/>
    <n v="68407.55"/>
    <n v="109452.0816"/>
    <n v="95770.569900000002"/>
    <n v="153232.9142"/>
    <n v="123133.58990000001"/>
    <n v="197013.74679999999"/>
    <n v="164178.11989999999"/>
    <n v="262684.99579999998"/>
    <n v="205222.64980000001"/>
    <n v="328356.24469999998"/>
    <n v="232585.66990000001"/>
    <n v="372137.0773"/>
    <n v="259948.68979999999"/>
    <n v="415917.91"/>
  </r>
  <r>
    <s v="8"/>
    <s v="Region VIII -"/>
    <x v="49"/>
    <s v="WY"/>
    <x v="354"/>
    <s v="1"/>
    <x v="0"/>
    <n v="80559.952300000004"/>
    <n v="140979.91649999999"/>
    <n v="105352.30869999999"/>
    <n v="184366.54019999999"/>
    <n v="127760.49739999999"/>
    <n v="223580.87040000001"/>
    <n v="156029.76089999999"/>
    <n v="273052.08159999998"/>
    <n v="183532.88740000001"/>
    <n v="321182.55290000001"/>
    <n v="200404.769"/>
    <n v="350708.34580000001"/>
    <n v="215424.20540000001"/>
    <n v="376992.35940000002"/>
  </r>
  <r>
    <s v="8"/>
    <s v="Region VIII -"/>
    <x v="49"/>
    <s v="WY"/>
    <x v="354"/>
    <s v="2"/>
    <x v="1"/>
    <n v="74028.427100000001"/>
    <n v="129549.74739999999"/>
    <n v="96867.468500000003"/>
    <n v="169518.0698"/>
    <n v="117686.7971"/>
    <n v="205951.89490000001"/>
    <n v="144285.30059999999"/>
    <n v="252499.27600000001"/>
    <n v="171096.03080000001"/>
    <n v="299418.05379999999"/>
    <n v="188307.22870000001"/>
    <n v="329537.65019999997"/>
    <n v="204397.50760000001"/>
    <n v="357695.63829999999"/>
  </r>
  <r>
    <s v="8"/>
    <s v="Region VIII -"/>
    <x v="49"/>
    <s v="WY"/>
    <x v="354"/>
    <s v="3"/>
    <x v="2"/>
    <n v="64273.436699999998"/>
    <n v="112478.51420000001"/>
    <n v="88833.026400000002"/>
    <n v="155457.79610000001"/>
    <n v="112735.59600000001"/>
    <n v="197287.29300000001"/>
    <n v="147354.80790000001"/>
    <n v="257870.91380000001"/>
    <n v="183642.93710000001"/>
    <n v="321375.1398"/>
    <n v="206764.7494"/>
    <n v="361838.31140000001"/>
    <n v="229559.84899999999"/>
    <n v="401729.73580000002"/>
  </r>
  <r>
    <s v="8"/>
    <s v="Region VIII -"/>
    <x v="49"/>
    <s v="WY"/>
    <x v="354"/>
    <s v="4"/>
    <x v="3"/>
    <n v="71815.519199999995"/>
    <n v="114904.8324"/>
    <n v="100541.72689999999"/>
    <n v="160866.7654"/>
    <n v="129267.93459999999"/>
    <n v="206828.69829999999"/>
    <n v="172357.24600000001"/>
    <n v="275771.59779999999"/>
    <n v="215446.5575"/>
    <n v="344714.49719999998"/>
    <n v="244172.76519999999"/>
    <n v="390676.4302"/>
    <n v="272898.97289999999"/>
    <n v="436638.36310000002"/>
  </r>
  <r>
    <s v="8"/>
    <s v="Region VIII -"/>
    <x v="49"/>
    <s v="WY"/>
    <x v="355"/>
    <s v="1"/>
    <x v="0"/>
    <n v="77237.479200000002"/>
    <n v="135165.58859999999"/>
    <n v="100975.7908"/>
    <n v="176707.63389999999"/>
    <n v="122424.06570000001"/>
    <n v="214242.11489999999"/>
    <n v="149459.8463"/>
    <n v="261554.7311"/>
    <n v="175786.67139999999"/>
    <n v="307626.67499999999"/>
    <n v="191940.85320000001"/>
    <n v="335896.49300000002"/>
    <n v="206319.33119999999"/>
    <n v="361058.8296"/>
  </r>
  <r>
    <s v="8"/>
    <s v="Region VIII -"/>
    <x v="49"/>
    <s v="WY"/>
    <x v="355"/>
    <s v="2"/>
    <x v="1"/>
    <n v="71032.530299999999"/>
    <n v="124306.9281"/>
    <n v="92915.192599999995"/>
    <n v="162601.58720000001"/>
    <n v="112854.05039999999"/>
    <n v="197494.58840000001"/>
    <n v="138302.6091"/>
    <n v="242029.56589999999"/>
    <n v="163971.65779999999"/>
    <n v="286950.40110000002"/>
    <n v="180448.19"/>
    <n v="315784.33240000001"/>
    <n v="195843.96840000001"/>
    <n v="342726.94469999999"/>
  </r>
  <r>
    <s v="8"/>
    <s v="Region VIII -"/>
    <x v="49"/>
    <s v="WY"/>
    <x v="355"/>
    <s v="3"/>
    <x v="2"/>
    <n v="61735.085200000001"/>
    <n v="108036.3991"/>
    <n v="85336.823600000003"/>
    <n v="149339.44130000001"/>
    <n v="108314.39290000001"/>
    <n v="189550.1876"/>
    <n v="141607.8365"/>
    <n v="247813.7139"/>
    <n v="176486.75150000001"/>
    <n v="308851.815"/>
    <n v="198722.60140000001"/>
    <n v="347764.55249999999"/>
    <n v="220648.0742"/>
    <n v="386134.1299"/>
  </r>
  <r>
    <s v="8"/>
    <s v="Region VIII -"/>
    <x v="49"/>
    <s v="WY"/>
    <x v="355"/>
    <s v="4"/>
    <x v="3"/>
    <n v="68813.784400000004"/>
    <n v="110102.0566"/>
    <n v="96339.297999999995"/>
    <n v="154142.8792"/>
    <n v="123864.8118"/>
    <n v="198183.70189999999"/>
    <n v="165153.08240000001"/>
    <n v="264244.93579999998"/>
    <n v="206441.353"/>
    <n v="330306.16970000003"/>
    <n v="233966.86670000001"/>
    <n v="374346.99239999999"/>
    <n v="261492.38039999999"/>
    <n v="418387.815"/>
  </r>
  <r>
    <s v="9"/>
    <s v="Region IX - West"/>
    <x v="50"/>
    <s v="AZ"/>
    <x v="356"/>
    <s v="1"/>
    <x v="0"/>
    <n v="78841.709900000002"/>
    <n v="137972.99239999999"/>
    <n v="103110.0638"/>
    <n v="180442.61170000001"/>
    <n v="125045.73820000001"/>
    <n v="218830.04180000001"/>
    <n v="152722.30970000001"/>
    <n v="267264.04180000001"/>
    <n v="179645.20310000001"/>
    <n v="314379.1053"/>
    <n v="196160.54620000001"/>
    <n v="343280.9559"/>
    <n v="210862.9025"/>
    <n v="369010.07929999998"/>
  </r>
  <r>
    <s v="9"/>
    <s v="Region IX - West"/>
    <x v="50"/>
    <s v="AZ"/>
    <x v="356"/>
    <s v="2"/>
    <x v="1"/>
    <n v="72440.815100000007"/>
    <n v="126771.4264"/>
    <n v="94794.920199999993"/>
    <n v="165891.11040000001"/>
    <n v="115173.5117"/>
    <n v="201553.64550000001"/>
    <n v="141212.7383"/>
    <n v="247122.29199999999"/>
    <n v="167457.0833"/>
    <n v="293049.8958"/>
    <n v="184304.9564"/>
    <n v="322533.67379999999"/>
    <n v="200056.73850000001"/>
    <n v="350099.29220000003"/>
  </r>
  <r>
    <s v="9"/>
    <s v="Region IX - West"/>
    <x v="50"/>
    <s v="AZ"/>
    <x v="356"/>
    <s v="3"/>
    <x v="2"/>
    <n v="62885.507100000003"/>
    <n v="110049.6372"/>
    <n v="86912.920499999993"/>
    <n v="152097.61079999999"/>
    <n v="110296.4543"/>
    <n v="193018.79500000001"/>
    <n v="144161.80530000001"/>
    <n v="252283.1593"/>
    <n v="179662.69529999999"/>
    <n v="314409.71679999999"/>
    <n v="202281.087"/>
    <n v="353991.90230000002"/>
    <n v="224579.3002"/>
    <n v="393013.77539999998"/>
  </r>
  <r>
    <s v="9"/>
    <s v="Region IX - West"/>
    <x v="50"/>
    <s v="AZ"/>
    <x v="356"/>
    <s v="4"/>
    <x v="3"/>
    <n v="70289.838600000003"/>
    <n v="112463.74340000001"/>
    <n v="98405.774000000005"/>
    <n v="157449.2408"/>
    <n v="126521.7095"/>
    <n v="202434.73819999999"/>
    <n v="168695.61259999999"/>
    <n v="269912.98420000001"/>
    <n v="210869.51569999999"/>
    <n v="337391.2303"/>
    <n v="238985.45120000001"/>
    <n v="382376.72769999999"/>
    <n v="267101.38669999997"/>
    <n v="427362.22499999998"/>
  </r>
  <r>
    <s v="9"/>
    <s v="Region IX - West"/>
    <x v="50"/>
    <s v="AZ"/>
    <x v="357"/>
    <s v="1"/>
    <x v="0"/>
    <n v="77123.465299999996"/>
    <n v="134966.0643"/>
    <n v="100867.8159"/>
    <n v="176518.67790000001"/>
    <n v="122330.9751"/>
    <n v="214079.2066"/>
    <n v="149414.8535"/>
    <n v="261475.99369999999"/>
    <n v="175757.51300000001"/>
    <n v="307575.64769999997"/>
    <n v="191916.31709999999"/>
    <n v="335853.55499999999"/>
    <n v="206301.59280000001"/>
    <n v="361027.78749999998"/>
  </r>
  <r>
    <s v="9"/>
    <s v="Region IX - West"/>
    <x v="50"/>
    <s v="AZ"/>
    <x v="357"/>
    <s v="2"/>
    <x v="1"/>
    <n v="70853.201300000001"/>
    <n v="123993.10219999999"/>
    <n v="92722.369399999996"/>
    <n v="162264.14660000001"/>
    <n v="112660.2231"/>
    <n v="197155.39050000001"/>
    <n v="138140.17189999999"/>
    <n v="241745.3008"/>
    <n v="163818.13089999999"/>
    <n v="286681.7291"/>
    <n v="180302.67869999999"/>
    <n v="315529.6876"/>
    <n v="195715.9632"/>
    <n v="342502.93550000002"/>
  </r>
  <r>
    <s v="9"/>
    <s v="Region IX - West"/>
    <x v="50"/>
    <s v="AZ"/>
    <x v="357"/>
    <s v="3"/>
    <x v="2"/>
    <n v="61497.576000000001"/>
    <n v="107620.7579"/>
    <n v="84992.8128"/>
    <n v="148737.42240000001"/>
    <n v="107857.3104"/>
    <n v="188750.29319999999"/>
    <n v="140968.79990000001"/>
    <n v="246695.39989999999"/>
    <n v="175682.45009999999"/>
    <n v="307444.28759999998"/>
    <n v="197797.42069999999"/>
    <n v="346145.48619999998"/>
    <n v="219598.74710000001"/>
    <n v="384297.80739999999"/>
  </r>
  <r>
    <s v="9"/>
    <s v="Region IX - West"/>
    <x v="50"/>
    <s v="AZ"/>
    <x v="357"/>
    <s v="4"/>
    <x v="3"/>
    <n v="68764.155799999993"/>
    <n v="110022.6511"/>
    <n v="96269.818199999994"/>
    <n v="154031.7115"/>
    <n v="123775.4806"/>
    <n v="198040.77189999999"/>
    <n v="165033.97409999999"/>
    <n v="264054.36249999999"/>
    <n v="206292.4676"/>
    <n v="330067.95309999998"/>
    <n v="233798.13"/>
    <n v="374077.0135"/>
    <n v="261303.79240000001"/>
    <n v="418086.07400000002"/>
  </r>
  <r>
    <s v="9"/>
    <s v="Region IX - West"/>
    <x v="50"/>
    <s v="AZ"/>
    <x v="358"/>
    <s v="1"/>
    <x v="0"/>
    <n v="76005.804399999994"/>
    <n v="133010.15760000001"/>
    <n v="99348.094500000007"/>
    <n v="173859.1655"/>
    <n v="120434.54150000001"/>
    <n v="210760.44760000001"/>
    <n v="147001.7542"/>
    <n v="257253.0698"/>
    <n v="172885.48740000001"/>
    <n v="302549.6029"/>
    <n v="188769.9541"/>
    <n v="330347.41960000002"/>
    <n v="202907.22320000001"/>
    <n v="355087.64049999998"/>
  </r>
  <r>
    <s v="9"/>
    <s v="Region IX - West"/>
    <x v="50"/>
    <s v="AZ"/>
    <x v="358"/>
    <s v="2"/>
    <x v="1"/>
    <n v="69931.4859"/>
    <n v="122380.10030000001"/>
    <n v="91457.193100000004"/>
    <n v="160050.08790000001"/>
    <n v="111066.0001"/>
    <n v="194365.50020000001"/>
    <n v="136079.40599999999"/>
    <n v="238138.96049999999"/>
    <n v="161319.21059999999"/>
    <n v="282308.61859999999"/>
    <n v="177519.2415"/>
    <n v="310658.67259999999"/>
    <n v="192652.39420000001"/>
    <n v="337141.68969999999"/>
  </r>
  <r>
    <s v="9"/>
    <s v="Region IX - West"/>
    <x v="50"/>
    <s v="AZ"/>
    <x v="358"/>
    <s v="3"/>
    <x v="2"/>
    <n v="60812.892599999999"/>
    <n v="106422.56200000001"/>
    <n v="84068.749599999996"/>
    <n v="147120.3118"/>
    <n v="106713.57799999999"/>
    <n v="186748.76139999999"/>
    <n v="139532.6029"/>
    <n v="244182.05499999999"/>
    <n v="173903.72089999999"/>
    <n v="304331.51150000002"/>
    <n v="195822.44500000001"/>
    <n v="342689.27870000002"/>
    <n v="217437.32620000001"/>
    <n v="380515.32079999999"/>
  </r>
  <r>
    <s v="9"/>
    <s v="Region IX - West"/>
    <x v="50"/>
    <s v="AZ"/>
    <x v="358"/>
    <s v="4"/>
    <x v="3"/>
    <n v="67694.338099999994"/>
    <n v="108310.94259999999"/>
    <n v="94772.073399999994"/>
    <n v="151635.31959999999"/>
    <n v="121849.80869999999"/>
    <n v="194959.69680000001"/>
    <n v="162466.41149999999"/>
    <n v="259946.2622"/>
    <n v="203083.01439999999"/>
    <n v="324932.82780000003"/>
    <n v="230160.74960000001"/>
    <n v="368257.20480000001"/>
    <n v="257238.48490000001"/>
    <n v="411581.58189999999"/>
  </r>
  <r>
    <s v="9"/>
    <s v="Region IX - West"/>
    <x v="50"/>
    <s v="AZ"/>
    <x v="359"/>
    <s v="1"/>
    <x v="0"/>
    <n v="78841.709900000002"/>
    <n v="137972.99239999999"/>
    <n v="103110.0638"/>
    <n v="180442.61170000001"/>
    <n v="125045.73820000001"/>
    <n v="218830.04180000001"/>
    <n v="152722.30970000001"/>
    <n v="267264.04180000001"/>
    <n v="179645.20310000001"/>
    <n v="314379.1053"/>
    <n v="196160.54620000001"/>
    <n v="343280.9559"/>
    <n v="210862.9025"/>
    <n v="369010.07929999998"/>
  </r>
  <r>
    <s v="9"/>
    <s v="Region IX - West"/>
    <x v="50"/>
    <s v="AZ"/>
    <x v="359"/>
    <s v="2"/>
    <x v="1"/>
    <n v="72440.815100000007"/>
    <n v="126771.4264"/>
    <n v="94794.920199999993"/>
    <n v="165891.11040000001"/>
    <n v="115173.5117"/>
    <n v="201553.64550000001"/>
    <n v="141212.7383"/>
    <n v="247122.29199999999"/>
    <n v="167457.0833"/>
    <n v="293049.8958"/>
    <n v="184304.9564"/>
    <n v="322533.67379999999"/>
    <n v="200056.73850000001"/>
    <n v="350099.29220000003"/>
  </r>
  <r>
    <s v="9"/>
    <s v="Region IX - West"/>
    <x v="50"/>
    <s v="AZ"/>
    <x v="359"/>
    <s v="3"/>
    <x v="2"/>
    <n v="62885.507100000003"/>
    <n v="110049.6372"/>
    <n v="86912.920499999993"/>
    <n v="152097.61079999999"/>
    <n v="110296.4543"/>
    <n v="193018.79500000001"/>
    <n v="144161.80530000001"/>
    <n v="252283.1593"/>
    <n v="179662.69529999999"/>
    <n v="314409.71679999999"/>
    <n v="202281.087"/>
    <n v="353991.90230000002"/>
    <n v="224579.3002"/>
    <n v="393013.77539999998"/>
  </r>
  <r>
    <s v="9"/>
    <s v="Region IX - West"/>
    <x v="50"/>
    <s v="AZ"/>
    <x v="359"/>
    <s v="4"/>
    <x v="3"/>
    <n v="70289.838600000003"/>
    <n v="112463.74340000001"/>
    <n v="98405.774000000005"/>
    <n v="157449.2408"/>
    <n v="126521.7095"/>
    <n v="202434.73819999999"/>
    <n v="168695.61259999999"/>
    <n v="269912.98420000001"/>
    <n v="210869.51569999999"/>
    <n v="337391.2303"/>
    <n v="238985.45120000001"/>
    <n v="382376.72769999999"/>
    <n v="267101.38669999997"/>
    <n v="427362.22499999998"/>
  </r>
  <r>
    <s v="9"/>
    <s v="Region IX - West"/>
    <x v="50"/>
    <s v="AZ"/>
    <x v="360"/>
    <s v="1"/>
    <x v="0"/>
    <n v="75146.680300000007"/>
    <n v="131506.69039999999"/>
    <n v="98226.968500000003"/>
    <n v="171897.1948"/>
    <n v="119077.1575"/>
    <n v="208385.02559999999"/>
    <n v="145348.02350000001"/>
    <n v="254359.0411"/>
    <n v="170941.63939999999"/>
    <n v="299147.8689"/>
    <n v="186647.8363"/>
    <n v="326633.71350000001"/>
    <n v="200626.5649"/>
    <n v="351096.48849999998"/>
  </r>
  <r>
    <s v="9"/>
    <s v="Region IX - West"/>
    <x v="50"/>
    <s v="AZ"/>
    <x v="360"/>
    <s v="2"/>
    <x v="1"/>
    <n v="69137.676999999996"/>
    <n v="120990.9347"/>
    <n v="90420.915299999993"/>
    <n v="158236.6018"/>
    <n v="109809.35309999999"/>
    <n v="192166.36790000001"/>
    <n v="134543.11979999999"/>
    <n v="235450.4596"/>
    <n v="159499.7311"/>
    <n v="279124.5294"/>
    <n v="175518.09899999999"/>
    <n v="307156.67320000002"/>
    <n v="190482.00270000001"/>
    <n v="333343.50469999999"/>
  </r>
  <r>
    <s v="9"/>
    <s v="Region IX - West"/>
    <x v="50"/>
    <s v="AZ"/>
    <x v="360"/>
    <s v="3"/>
    <x v="2"/>
    <n v="60118.925000000003"/>
    <n v="105208.11870000001"/>
    <n v="83108.692800000004"/>
    <n v="145440.21230000001"/>
    <n v="105494.0021"/>
    <n v="184614.5037"/>
    <n v="137936.0949"/>
    <n v="241388.1661"/>
    <n v="171913.59169999999"/>
    <n v="300848.7855"/>
    <n v="193580.60440000001"/>
    <n v="338766.0576"/>
    <n v="214947.04120000001"/>
    <n v="376157.3222"/>
  </r>
  <r>
    <s v="9"/>
    <s v="Region IX - West"/>
    <x v="50"/>
    <s v="AZ"/>
    <x v="360"/>
    <s v="4"/>
    <x v="3"/>
    <n v="66931.4954"/>
    <n v="107090.3942"/>
    <n v="93704.093599999993"/>
    <n v="149926.55189999999"/>
    <n v="120476.6917"/>
    <n v="192762.70970000001"/>
    <n v="160635.58900000001"/>
    <n v="257016.94620000001"/>
    <n v="200794.48620000001"/>
    <n v="321271.1827"/>
    <n v="227567.08439999999"/>
    <n v="364107.34049999999"/>
    <n v="254339.6825"/>
    <n v="406943.49810000003"/>
  </r>
  <r>
    <s v="9"/>
    <s v="Region IX - West"/>
    <x v="51"/>
    <s v="CA"/>
    <x v="361"/>
    <s v="1"/>
    <x v="0"/>
    <n v="98829.545499999993"/>
    <n v="172951.7047"/>
    <n v="129111.85649999999"/>
    <n v="225945.74900000001"/>
    <n v="156451.68290000001"/>
    <n v="273790.4449"/>
    <n v="190848.02429999999"/>
    <n v="333984.04259999999"/>
    <n v="224411.9362"/>
    <n v="392720.88829999999"/>
    <n v="245018.23120000001"/>
    <n v="428781.9045"/>
    <n v="263353.41700000002"/>
    <n v="460868.47970000003"/>
  </r>
  <r>
    <s v="9"/>
    <s v="Region IX - West"/>
    <x v="51"/>
    <s v="CA"/>
    <x v="361"/>
    <s v="2"/>
    <x v="1"/>
    <n v="91057.030199999994"/>
    <n v="159349.80290000001"/>
    <n v="119014.8962"/>
    <n v="208276.06830000001"/>
    <n v="144463.97889999999"/>
    <n v="252811.96309999999"/>
    <n v="176872.1159"/>
    <n v="309526.20270000002"/>
    <n v="209612.07620000001"/>
    <n v="366821.13319999998"/>
    <n v="230622.1575"/>
    <n v="403588.77559999999"/>
    <n v="250231.64600000001"/>
    <n v="437905.38040000002"/>
  </r>
  <r>
    <s v="9"/>
    <s v="Region IX - West"/>
    <x v="51"/>
    <s v="CA"/>
    <x v="361"/>
    <s v="3"/>
    <x v="2"/>
    <n v="79321.733300000007"/>
    <n v="138813.03330000001"/>
    <n v="109682.18240000001"/>
    <n v="191943.81909999999"/>
    <n v="139260.7776"/>
    <n v="243706.36079999999"/>
    <n v="182159.44570000001"/>
    <n v="318779.03000000003"/>
    <n v="227044.12549999999"/>
    <n v="397327.21960000001"/>
    <n v="255693.6195"/>
    <n v="447463.83419999998"/>
    <n v="283954.32530000003"/>
    <n v="496920.06929999997"/>
  </r>
  <r>
    <s v="9"/>
    <s v="Region IX - West"/>
    <x v="51"/>
    <s v="CA"/>
    <x v="361"/>
    <s v="4"/>
    <x v="3"/>
    <n v="87934.440400000007"/>
    <n v="140695.10690000001"/>
    <n v="123108.2166"/>
    <n v="196973.1496"/>
    <n v="158281.99280000001"/>
    <n v="253251.1923"/>
    <n v="211042.65710000001"/>
    <n v="337668.25630000001"/>
    <n v="263803.32130000001"/>
    <n v="422085.32040000003"/>
    <n v="298977.09749999997"/>
    <n v="478363.36310000002"/>
    <n v="334150.8737"/>
    <n v="534641.40590000001"/>
  </r>
  <r>
    <s v="9"/>
    <s v="Region IX - West"/>
    <x v="51"/>
    <s v="CA"/>
    <x v="362"/>
    <s v="1"/>
    <x v="0"/>
    <n v="106789.6698"/>
    <n v="186881.9222"/>
    <n v="139417.91560000001"/>
    <n v="243981.3523"/>
    <n v="168854.28899999999"/>
    <n v="295495.00589999999"/>
    <n v="205821.55069999999"/>
    <n v="360187.71370000002"/>
    <n v="241964.8443"/>
    <n v="423438.47769999999"/>
    <n v="264166.3187"/>
    <n v="462291.0577"/>
    <n v="283914.77059999999"/>
    <n v="496850.84840000002"/>
  </r>
  <r>
    <s v="9"/>
    <s v="Region IX - West"/>
    <x v="51"/>
    <s v="CA"/>
    <x v="362"/>
    <s v="2"/>
    <x v="1"/>
    <n v="98559.948099999994"/>
    <n v="172479.90919999999"/>
    <n v="128727.01700000001"/>
    <n v="225272.27970000001"/>
    <n v="156161.42679999999"/>
    <n v="273282.49680000002"/>
    <n v="191023.53080000001"/>
    <n v="334291.1789"/>
    <n v="226294.40520000001"/>
    <n v="396015.20909999998"/>
    <n v="248923.41800000001"/>
    <n v="435615.98139999999"/>
    <n v="270021.13140000001"/>
    <n v="472536.97989999998"/>
  </r>
  <r>
    <s v="9"/>
    <s v="Region IX - West"/>
    <x v="51"/>
    <s v="CA"/>
    <x v="362"/>
    <s v="3"/>
    <x v="2"/>
    <n v="86042.440900000001"/>
    <n v="150574.2715"/>
    <n v="119010.6881"/>
    <n v="208268.70420000001"/>
    <n v="151151.09020000001"/>
    <n v="264514.40779999999"/>
    <n v="197806.0436"/>
    <n v="346160.57620000001"/>
    <n v="246563.8328"/>
    <n v="431486.70730000001"/>
    <n v="277720.48060000001"/>
    <n v="486010.84110000002"/>
    <n v="308465.4705"/>
    <n v="539814.57330000005"/>
  </r>
  <r>
    <s v="9"/>
    <s v="Region IX - West"/>
    <x v="51"/>
    <s v="CA"/>
    <x v="362"/>
    <s v="4"/>
    <x v="3"/>
    <n v="94899.264899999995"/>
    <n v="151838.826"/>
    <n v="132858.97080000001"/>
    <n v="212574.35639999999"/>
    <n v="170818.67670000001"/>
    <n v="273309.88689999998"/>
    <n v="227758.23560000001"/>
    <n v="364413.18239999999"/>
    <n v="284697.79450000002"/>
    <n v="455516.478"/>
    <n v="322657.50040000002"/>
    <n v="516252.00839999999"/>
    <n v="360617.20640000002"/>
    <n v="576987.53890000004"/>
  </r>
  <r>
    <s v="9"/>
    <s v="Region IX - West"/>
    <x v="51"/>
    <s v="CA"/>
    <x v="363"/>
    <s v="1"/>
    <x v="0"/>
    <n v="103497.70510000001"/>
    <n v="181120.984"/>
    <n v="135224.04250000001"/>
    <n v="236642.07440000001"/>
    <n v="163870.7255"/>
    <n v="286773.7696"/>
    <n v="199921.019"/>
    <n v="349861.78320000001"/>
    <n v="235088.4889"/>
    <n v="411404.85560000001"/>
    <n v="256677.5759"/>
    <n v="449185.75780000002"/>
    <n v="275888.13089999999"/>
    <n v="482804.22899999999"/>
  </r>
  <r>
    <s v="9"/>
    <s v="Region IX - West"/>
    <x v="51"/>
    <s v="CA"/>
    <x v="363"/>
    <s v="2"/>
    <x v="1"/>
    <n v="95333.298599999995"/>
    <n v="166833.2726"/>
    <n v="124617.99219999999"/>
    <n v="218081.48639999999"/>
    <n v="151278.60010000001"/>
    <n v="264737.5502"/>
    <n v="185240.44349999999"/>
    <n v="324170.77630000003"/>
    <n v="219542.41819999999"/>
    <n v="384199.2317"/>
    <n v="241555.65040000001"/>
    <n v="422722.38829999999"/>
    <n v="262104.7586"/>
    <n v="458683.32750000001"/>
  </r>
  <r>
    <s v="9"/>
    <s v="Region IX - West"/>
    <x v="51"/>
    <s v="CA"/>
    <x v="363"/>
    <s v="3"/>
    <x v="2"/>
    <n v="83019.785300000003"/>
    <n v="145284.62419999999"/>
    <n v="114790.4681"/>
    <n v="200883.31909999999"/>
    <n v="145739.87590000001"/>
    <n v="255044.78279999999"/>
    <n v="190620.6844"/>
    <n v="333586.19770000002"/>
    <n v="237587.63949999999"/>
    <n v="415778.36910000001"/>
    <n v="267561.10070000001"/>
    <n v="468231.92629999999"/>
    <n v="297126.17109999998"/>
    <n v="519970.79920000001"/>
  </r>
  <r>
    <s v="9"/>
    <s v="Region IX - West"/>
    <x v="51"/>
    <s v="CA"/>
    <x v="363"/>
    <s v="4"/>
    <x v="3"/>
    <n v="92105.247799999997"/>
    <n v="147368.3988"/>
    <n v="128947.34699999999"/>
    <n v="206315.75829999999"/>
    <n v="165789.4461"/>
    <n v="265263.11780000001"/>
    <n v="221052.59479999999"/>
    <n v="353684.1569"/>
    <n v="276315.74349999998"/>
    <n v="442105.19620000001"/>
    <n v="313157.84259999997"/>
    <n v="501052.55570000003"/>
    <n v="349999.94179999997"/>
    <n v="559999.91520000005"/>
  </r>
  <r>
    <s v="9"/>
    <s v="Region IX - West"/>
    <x v="51"/>
    <s v="CA"/>
    <x v="364"/>
    <s v="1"/>
    <x v="0"/>
    <n v="101406.9091"/>
    <n v="177462.09099999999"/>
    <n v="132475.22390000001"/>
    <n v="231831.64180000001"/>
    <n v="160523.8217"/>
    <n v="280916.68790000002"/>
    <n v="195809.20129999999"/>
    <n v="342666.10220000002"/>
    <n v="230243.4627"/>
    <n v="402926.05979999999"/>
    <n v="251384.56539999999"/>
    <n v="439922.98940000002"/>
    <n v="270195.3713"/>
    <n v="472841.89990000002"/>
  </r>
  <r>
    <s v="9"/>
    <s v="Region IX - West"/>
    <x v="51"/>
    <s v="CA"/>
    <x v="364"/>
    <s v="2"/>
    <x v="1"/>
    <n v="93438.448099999994"/>
    <n v="163517.2844"/>
    <n v="122123.7185"/>
    <n v="213716.5074"/>
    <n v="148233.90710000001"/>
    <n v="259409.33730000001"/>
    <n v="181480.95929999999"/>
    <n v="317591.67879999999"/>
    <n v="215070.49729999999"/>
    <n v="376373.37030000001"/>
    <n v="236625.56580000001"/>
    <n v="414094.7402"/>
    <n v="256742.7997"/>
    <n v="449299.8995"/>
  </r>
  <r>
    <s v="9"/>
    <s v="Region IX - West"/>
    <x v="51"/>
    <s v="CA"/>
    <x v="364"/>
    <s v="3"/>
    <x v="2"/>
    <n v="81403.627800000002"/>
    <n v="142456.3486"/>
    <n v="112562.34110000001"/>
    <n v="196984.09700000001"/>
    <n v="142919.4901"/>
    <n v="250109.10759999999"/>
    <n v="186948.94949999999"/>
    <n v="327160.6617"/>
    <n v="233014.48809999999"/>
    <n v="407775.3542"/>
    <n v="262419.11310000002"/>
    <n v="459233.44790000003"/>
    <n v="291425.14850000001"/>
    <n v="509994.01"/>
  </r>
  <r>
    <s v="9"/>
    <s v="Region IX - West"/>
    <x v="51"/>
    <s v="CA"/>
    <x v="364"/>
    <s v="4"/>
    <x v="3"/>
    <n v="90222.961299999995"/>
    <n v="144356.7403"/>
    <n v="126312.1459"/>
    <n v="202099.43640000001"/>
    <n v="162401.33040000001"/>
    <n v="259842.13260000001"/>
    <n v="216535.10709999999"/>
    <n v="346456.17660000001"/>
    <n v="270668.88390000002"/>
    <n v="433070.22080000001"/>
    <n v="306758.06849999999"/>
    <n v="490812.91690000001"/>
    <n v="342847.25300000003"/>
    <n v="548555.61300000001"/>
  </r>
  <r>
    <s v="9"/>
    <s v="Region IX - West"/>
    <x v="51"/>
    <s v="CA"/>
    <x v="365"/>
    <s v="1"/>
    <x v="0"/>
    <n v="100859.3189"/>
    <n v="176503.80809999999"/>
    <n v="131495.37820000001"/>
    <n v="230116.91190000001"/>
    <n v="159092.84160000001"/>
    <n v="278412.47279999999"/>
    <n v="193621.0661"/>
    <n v="338836.86560000002"/>
    <n v="227517.2297"/>
    <n v="398155.152"/>
    <n v="248360.88279999999"/>
    <n v="434631.54499999998"/>
    <n v="266889.6937"/>
    <n v="467056.96389999997"/>
  </r>
  <r>
    <s v="9"/>
    <s v="Region IX - West"/>
    <x v="51"/>
    <s v="CA"/>
    <x v="365"/>
    <s v="2"/>
    <x v="1"/>
    <n v="93413.380300000004"/>
    <n v="163473.4155"/>
    <n v="121822.66039999999"/>
    <n v="213189.65580000001"/>
    <n v="147608.82339999999"/>
    <n v="258315.44089999999"/>
    <n v="180232.38140000001"/>
    <n v="315406.66759999999"/>
    <n v="213339.2133"/>
    <n v="373343.62329999998"/>
    <n v="234569.68700000001"/>
    <n v="410496.9523"/>
    <n v="254319.25829999999"/>
    <n v="445058.70209999999"/>
  </r>
  <r>
    <s v="9"/>
    <s v="Region IX - West"/>
    <x v="51"/>
    <s v="CA"/>
    <x v="365"/>
    <s v="3"/>
    <x v="2"/>
    <n v="81906.493499999997"/>
    <n v="143336.36369999999"/>
    <n v="113358.336"/>
    <n v="198377.08809999999"/>
    <n v="144061.1758"/>
    <n v="252107.0577"/>
    <n v="188707.94279999999"/>
    <n v="330238.90000000002"/>
    <n v="235257.27549999999"/>
    <n v="411700.23229999997"/>
    <n v="265070.05200000003"/>
    <n v="463872.59100000001"/>
    <n v="294510.37589999998"/>
    <n v="515393.15789999999"/>
  </r>
  <r>
    <s v="9"/>
    <s v="Region IX - West"/>
    <x v="51"/>
    <s v="CA"/>
    <x v="365"/>
    <s v="4"/>
    <x v="3"/>
    <n v="89401.286399999997"/>
    <n v="143042.06039999999"/>
    <n v="125161.80100000001"/>
    <n v="200258.88459999999"/>
    <n v="160922.3156"/>
    <n v="257475.70869999999"/>
    <n v="214563.08739999999"/>
    <n v="343300.9449"/>
    <n v="268203.85920000001"/>
    <n v="429126.1813"/>
    <n v="303964.3738"/>
    <n v="486343.00540000002"/>
    <n v="339724.8884"/>
    <n v="543559.82960000006"/>
  </r>
  <r>
    <s v="9"/>
    <s v="Region IX - West"/>
    <x v="51"/>
    <s v="CA"/>
    <x v="366"/>
    <s v="1"/>
    <x v="0"/>
    <n v="103239.1654"/>
    <n v="180668.53940000001"/>
    <n v="134825.4436"/>
    <n v="235944.5264"/>
    <n v="163331.67139999999"/>
    <n v="285830.42499999999"/>
    <n v="199161.6453"/>
    <n v="348532.87920000002"/>
    <n v="234160.30549999999"/>
    <n v="409780.53460000001"/>
    <n v="255653.32430000001"/>
    <n v="447393.3174"/>
    <n v="274774.41269999999"/>
    <n v="480855.22210000001"/>
  </r>
  <r>
    <s v="9"/>
    <s v="Region IX - West"/>
    <x v="51"/>
    <s v="CA"/>
    <x v="366"/>
    <s v="2"/>
    <x v="1"/>
    <n v="95205.389299999995"/>
    <n v="166609.43119999999"/>
    <n v="124389.08990000001"/>
    <n v="217680.9074"/>
    <n v="150941.01990000001"/>
    <n v="264146.78470000002"/>
    <n v="184715.95879999999"/>
    <n v="323252.92800000001"/>
    <n v="218862.97159999999"/>
    <n v="383010.20030000003"/>
    <n v="240773.34940000001"/>
    <n v="421353.36139999999"/>
    <n v="261211.5742"/>
    <n v="457120.25469999999"/>
  </r>
  <r>
    <s v="9"/>
    <s v="Region IX - West"/>
    <x v="51"/>
    <s v="CA"/>
    <x v="366"/>
    <s v="3"/>
    <x v="2"/>
    <n v="83029.066699999996"/>
    <n v="145300.86679999999"/>
    <n v="114826.45789999999"/>
    <n v="200946.30119999999"/>
    <n v="145815.71429999999"/>
    <n v="255177.5"/>
    <n v="190780.98860000001"/>
    <n v="333866.73009999999"/>
    <n v="237799.0312"/>
    <n v="416148.30459999997"/>
    <n v="267827.95620000002"/>
    <n v="468698.92340000003"/>
    <n v="297455.0245"/>
    <n v="520546.2929"/>
  </r>
  <r>
    <s v="9"/>
    <s v="Region IX - West"/>
    <x v="51"/>
    <s v="CA"/>
    <x v="366"/>
    <s v="4"/>
    <x v="3"/>
    <n v="91798.270399999994"/>
    <n v="146877.23480000001"/>
    <n v="128517.5785"/>
    <n v="205628.1287"/>
    <n v="165236.8867"/>
    <n v="264379.02260000003"/>
    <n v="220315.84890000001"/>
    <n v="352505.36349999998"/>
    <n v="275394.81109999999"/>
    <n v="440631.70429999998"/>
    <n v="312114.11920000002"/>
    <n v="499382.59820000001"/>
    <n v="348833.42739999999"/>
    <n v="558133.49210000003"/>
  </r>
  <r>
    <s v="9"/>
    <s v="Region IX - West"/>
    <x v="51"/>
    <s v="CA"/>
    <x v="367"/>
    <s v="1"/>
    <x v="0"/>
    <n v="100319.7602"/>
    <n v="175559.5803"/>
    <n v="131138.15169999999"/>
    <n v="229491.7654"/>
    <n v="158980.2611"/>
    <n v="278215.45689999999"/>
    <n v="194065.4902"/>
    <n v="339614.6078"/>
    <n v="228241.30360000001"/>
    <n v="399422.28139999998"/>
    <n v="249213.38190000001"/>
    <n v="436123.41830000002"/>
    <n v="267879.24320000003"/>
    <n v="468788.67560000002"/>
  </r>
  <r>
    <s v="9"/>
    <s v="Region IX - West"/>
    <x v="51"/>
    <s v="CA"/>
    <x v="367"/>
    <s v="2"/>
    <x v="1"/>
    <n v="92285.983999999997"/>
    <n v="161500.47210000001"/>
    <n v="120701.798"/>
    <n v="211228.1465"/>
    <n v="146589.60949999999"/>
    <n v="256531.8167"/>
    <n v="179619.80369999999"/>
    <n v="314334.65649999998"/>
    <n v="212943.96979999999"/>
    <n v="372651.94709999999"/>
    <n v="234333.40710000001"/>
    <n v="410083.46230000001"/>
    <n v="254316.40470000001"/>
    <n v="445053.70819999999"/>
  </r>
  <r>
    <s v="9"/>
    <s v="Region IX - West"/>
    <x v="51"/>
    <s v="CA"/>
    <x v="367"/>
    <s v="3"/>
    <x v="2"/>
    <n v="80234.644499999995"/>
    <n v="140410.62779999999"/>
    <n v="110914.26669999999"/>
    <n v="194099.96660000001"/>
    <n v="140785.7542"/>
    <n v="246375.0698"/>
    <n v="184074.3751"/>
    <n v="322130.15649999998"/>
    <n v="229415.76439999999"/>
    <n v="401477.58769999997"/>
    <n v="258326.92050000001"/>
    <n v="452072.11080000002"/>
    <n v="286836.21990000003"/>
    <n v="501963.3848"/>
  </r>
  <r>
    <s v="9"/>
    <s v="Region IX - West"/>
    <x v="51"/>
    <s v="CA"/>
    <x v="367"/>
    <s v="4"/>
    <x v="3"/>
    <n v="89360.864100000006"/>
    <n v="142977.3847"/>
    <n v="125105.20970000001"/>
    <n v="200168.33859999999"/>
    <n v="160849.55549999999"/>
    <n v="257359.29259999999"/>
    <n v="214466.07389999999"/>
    <n v="343145.72330000001"/>
    <n v="268082.59240000002"/>
    <n v="428932.15419999999"/>
    <n v="303826.93800000002"/>
    <n v="486123.10810000001"/>
    <n v="339571.28370000003"/>
    <n v="543314.06200000003"/>
  </r>
  <r>
    <s v="9"/>
    <s v="Region IX - West"/>
    <x v="51"/>
    <s v="CA"/>
    <x v="368"/>
    <s v="1"/>
    <x v="0"/>
    <n v="106531.13009999999"/>
    <n v="186429.47760000001"/>
    <n v="139019.3167"/>
    <n v="243283.80420000001"/>
    <n v="168315.23499999999"/>
    <n v="294551.66119999997"/>
    <n v="205062.177"/>
    <n v="358858.80979999999"/>
    <n v="241036.66099999999"/>
    <n v="421814.15669999999"/>
    <n v="263142.06709999999"/>
    <n v="460498.61739999999"/>
    <n v="282801.05229999998"/>
    <n v="494901.84149999998"/>
  </r>
  <r>
    <s v="9"/>
    <s v="Region IX - West"/>
    <x v="51"/>
    <s v="CA"/>
    <x v="368"/>
    <s v="2"/>
    <x v="1"/>
    <n v="98432.038799999995"/>
    <n v="172256.06779999999"/>
    <n v="128498.11470000001"/>
    <n v="224871.70069999999"/>
    <n v="155823.84650000001"/>
    <n v="272691.73139999999"/>
    <n v="190499.04610000001"/>
    <n v="333373.33069999999"/>
    <n v="225614.95860000001"/>
    <n v="394826.1777"/>
    <n v="248141.11689999999"/>
    <n v="434246.9546"/>
    <n v="269127.94689999998"/>
    <n v="470973.90700000001"/>
  </r>
  <r>
    <s v="9"/>
    <s v="Region IX - West"/>
    <x v="51"/>
    <s v="CA"/>
    <x v="368"/>
    <s v="3"/>
    <x v="2"/>
    <n v="86051.722399999999"/>
    <n v="150590.5141"/>
    <n v="119046.6778"/>
    <n v="208331.6862"/>
    <n v="151226.92860000001"/>
    <n v="264647.125"/>
    <n v="197966.34770000001"/>
    <n v="346441.10859999998"/>
    <n v="246775.22450000001"/>
    <n v="431856.64279999997"/>
    <n v="277987.33610000001"/>
    <n v="486477.8382"/>
    <n v="308794.32390000002"/>
    <n v="540390.06689999998"/>
  </r>
  <r>
    <s v="9"/>
    <s v="Region IX - West"/>
    <x v="51"/>
    <s v="CA"/>
    <x v="368"/>
    <s v="4"/>
    <x v="3"/>
    <n v="94592.287299999996"/>
    <n v="151347.66209999999"/>
    <n v="132429.2023"/>
    <n v="211886.72690000001"/>
    <n v="170266.11730000001"/>
    <n v="272425.7917"/>
    <n v="227021.48970000001"/>
    <n v="363234.38890000002"/>
    <n v="283776.86210000003"/>
    <n v="454042.98619999998"/>
    <n v="321613.777"/>
    <n v="514582.05099999998"/>
    <n v="359450.69209999999"/>
    <n v="575121.11569999997"/>
  </r>
  <r>
    <s v="9"/>
    <s v="Region IX - West"/>
    <x v="51"/>
    <s v="CA"/>
    <x v="369"/>
    <s v="1"/>
    <x v="0"/>
    <n v="100175.23420000001"/>
    <n v="175306.66"/>
    <n v="130847.5276"/>
    <n v="228983.17329999999"/>
    <n v="158534.29749999999"/>
    <n v="277435.02059999999"/>
    <n v="193351.10920000001"/>
    <n v="338364.4411"/>
    <n v="227342.2787"/>
    <n v="397848.9877"/>
    <n v="248213.66639999999"/>
    <n v="434373.91600000003"/>
    <n v="266783.2634"/>
    <n v="466870.71090000001"/>
  </r>
  <r>
    <s v="9"/>
    <s v="Region IX - West"/>
    <x v="51"/>
    <s v="CA"/>
    <x v="369"/>
    <s v="2"/>
    <x v="1"/>
    <n v="92337.403699999995"/>
    <n v="161590.4565"/>
    <n v="120665.71890000001"/>
    <n v="211165.00810000001"/>
    <n v="146445.8567"/>
    <n v="256280.24909999999"/>
    <n v="179257.7562"/>
    <n v="313701.07339999999"/>
    <n v="212418.05009999999"/>
    <n v="371731.58779999998"/>
    <n v="233696.61730000001"/>
    <n v="408969.08029999997"/>
    <n v="253551.2254"/>
    <n v="443714.6446"/>
  </r>
  <r>
    <s v="9"/>
    <s v="Region IX - West"/>
    <x v="51"/>
    <s v="CA"/>
    <x v="369"/>
    <s v="3"/>
    <x v="2"/>
    <n v="80481.435200000007"/>
    <n v="140842.51149999999"/>
    <n v="111294.2672"/>
    <n v="194764.9676"/>
    <n v="141318.67509999999"/>
    <n v="247307.68150000001"/>
    <n v="184873.71590000001"/>
    <n v="323529.00280000002"/>
    <n v="230431.45749999999"/>
    <n v="403255.05060000002"/>
    <n v="259518.95670000001"/>
    <n v="454158.17420000001"/>
    <n v="288214.40059999999"/>
    <n v="504375.2009"/>
  </r>
  <r>
    <s v="9"/>
    <s v="Region IX - West"/>
    <x v="51"/>
    <s v="CA"/>
    <x v="369"/>
    <s v="4"/>
    <x v="3"/>
    <n v="89103.515100000004"/>
    <n v="142565.62640000001"/>
    <n v="124744.92110000001"/>
    <n v="199591.8769"/>
    <n v="160386.3273"/>
    <n v="256618.1274"/>
    <n v="213848.4363"/>
    <n v="342157.50309999997"/>
    <n v="267310.5453"/>
    <n v="427696.87890000001"/>
    <n v="302951.95130000002"/>
    <n v="484723.12949999998"/>
    <n v="338593.35749999998"/>
    <n v="541749.37990000006"/>
  </r>
  <r>
    <s v="9"/>
    <s v="Region IX - West"/>
    <x v="51"/>
    <s v="CA"/>
    <x v="370"/>
    <s v="1"/>
    <x v="0"/>
    <n v="103239.1654"/>
    <n v="180668.53940000001"/>
    <n v="134825.4436"/>
    <n v="235944.5264"/>
    <n v="163331.67139999999"/>
    <n v="285830.42499999999"/>
    <n v="199161.6453"/>
    <n v="348532.87920000002"/>
    <n v="234160.30549999999"/>
    <n v="409780.53460000001"/>
    <n v="255653.32430000001"/>
    <n v="447393.3174"/>
    <n v="274774.41269999999"/>
    <n v="480855.22210000001"/>
  </r>
  <r>
    <s v="9"/>
    <s v="Region IX - West"/>
    <x v="51"/>
    <s v="CA"/>
    <x v="370"/>
    <s v="2"/>
    <x v="1"/>
    <n v="95205.389299999995"/>
    <n v="166609.43119999999"/>
    <n v="124389.08990000001"/>
    <n v="217680.9074"/>
    <n v="150941.01990000001"/>
    <n v="264146.78470000002"/>
    <n v="184715.95879999999"/>
    <n v="323252.92800000001"/>
    <n v="218862.97159999999"/>
    <n v="383010.20030000003"/>
    <n v="240773.34940000001"/>
    <n v="421353.36139999999"/>
    <n v="261211.5742"/>
    <n v="457120.25469999999"/>
  </r>
  <r>
    <s v="9"/>
    <s v="Region IX - West"/>
    <x v="51"/>
    <s v="CA"/>
    <x v="370"/>
    <s v="3"/>
    <x v="2"/>
    <n v="83029.066699999996"/>
    <n v="145300.86679999999"/>
    <n v="114826.45789999999"/>
    <n v="200946.30119999999"/>
    <n v="145815.71429999999"/>
    <n v="255177.5"/>
    <n v="190780.98860000001"/>
    <n v="333866.73009999999"/>
    <n v="237799.0312"/>
    <n v="416148.30459999997"/>
    <n v="267827.95620000002"/>
    <n v="468698.92340000003"/>
    <n v="297455.0245"/>
    <n v="520546.2929"/>
  </r>
  <r>
    <s v="9"/>
    <s v="Region IX - West"/>
    <x v="51"/>
    <s v="CA"/>
    <x v="370"/>
    <s v="4"/>
    <x v="3"/>
    <n v="91798.270399999994"/>
    <n v="146877.23480000001"/>
    <n v="128517.5785"/>
    <n v="205628.1287"/>
    <n v="165236.8867"/>
    <n v="264379.02260000003"/>
    <n v="220315.84890000001"/>
    <n v="352505.36349999998"/>
    <n v="275394.81109999999"/>
    <n v="440631.70429999998"/>
    <n v="312114.11920000002"/>
    <n v="499382.59820000001"/>
    <n v="348833.42739999999"/>
    <n v="558133.49210000003"/>
  </r>
  <r>
    <s v="9"/>
    <s v="Region IX - West"/>
    <x v="51"/>
    <s v="CA"/>
    <x v="371"/>
    <s v="1"/>
    <x v="0"/>
    <n v="102836.101"/>
    <n v="179963.17679999999"/>
    <n v="134136.22200000001"/>
    <n v="234738.3885"/>
    <n v="162346.65489999999"/>
    <n v="284106.64600000001"/>
    <n v="197687.89110000001"/>
    <n v="345953.80949999997"/>
    <n v="232333.0975"/>
    <n v="406582.92050000001"/>
    <n v="253629.3573"/>
    <n v="443851.37530000001"/>
    <n v="272564.71480000002"/>
    <n v="476988.25089999998"/>
  </r>
  <r>
    <s v="9"/>
    <s v="Region IX - West"/>
    <x v="51"/>
    <s v="CA"/>
    <x v="371"/>
    <s v="2"/>
    <x v="1"/>
    <n v="95128.901700000002"/>
    <n v="166475.57800000001"/>
    <n v="124124.1109"/>
    <n v="217217.19409999999"/>
    <n v="150459.68900000001"/>
    <n v="263304.4559"/>
    <n v="183829.42860000001"/>
    <n v="321701.5"/>
    <n v="217657.6073"/>
    <n v="380900.81280000001"/>
    <n v="239354.26029999999"/>
    <n v="418869.95559999999"/>
    <n v="259553.21189999999"/>
    <n v="454218.12089999998"/>
  </r>
  <r>
    <s v="9"/>
    <s v="Region IX - West"/>
    <x v="51"/>
    <s v="CA"/>
    <x v="371"/>
    <s v="3"/>
    <x v="2"/>
    <n v="83285.141799999998"/>
    <n v="145748.99799999999"/>
    <n v="115242.4522"/>
    <n v="201674.29139999999"/>
    <n v="146424.47899999999"/>
    <n v="256242.83840000001"/>
    <n v="191740.64120000001"/>
    <n v="335546.12209999998"/>
    <n v="239026.1256"/>
    <n v="418295.71980000002"/>
    <n v="269286.859"/>
    <n v="471252.00309999997"/>
    <n v="299162.07120000001"/>
    <n v="523533.62459999998"/>
  </r>
  <r>
    <s v="9"/>
    <s v="Region IX - West"/>
    <x v="51"/>
    <s v="CA"/>
    <x v="371"/>
    <s v="4"/>
    <x v="3"/>
    <n v="91233.944499999998"/>
    <n v="145974.31340000001"/>
    <n v="127727.5223"/>
    <n v="204364.0387"/>
    <n v="164221.10010000001"/>
    <n v="262753.76409999997"/>
    <n v="218961.46669999999"/>
    <n v="350338.35200000001"/>
    <n v="273701.8334"/>
    <n v="437922.94"/>
    <n v="310195.41119999997"/>
    <n v="496312.6654"/>
    <n v="346688.989"/>
    <n v="554702.39069999999"/>
  </r>
  <r>
    <s v="9"/>
    <s v="Region IX - West"/>
    <x v="51"/>
    <s v="CA"/>
    <x v="372"/>
    <s v="1"/>
    <x v="0"/>
    <n v="98571.001300000004"/>
    <n v="172499.25229999999"/>
    <n v="128713.2516"/>
    <n v="225248.19029999999"/>
    <n v="155912.62119999999"/>
    <n v="272847.0871"/>
    <n v="190088.641"/>
    <n v="332655.12180000002"/>
    <n v="223483.74129999999"/>
    <n v="391096.54739999998"/>
    <n v="243993.96710000001"/>
    <n v="426989.4423"/>
    <n v="262239.68530000001"/>
    <n v="458919.44939999998"/>
  </r>
  <r>
    <s v="9"/>
    <s v="Region IX - West"/>
    <x v="51"/>
    <s v="CA"/>
    <x v="372"/>
    <s v="2"/>
    <x v="1"/>
    <n v="90929.117100000003"/>
    <n v="159125.95499999999"/>
    <n v="118785.98880000001"/>
    <n v="207875.48050000001"/>
    <n v="144126.39230000001"/>
    <n v="252221.18650000001"/>
    <n v="176347.62289999999"/>
    <n v="308608.34019999998"/>
    <n v="208932.61970000001"/>
    <n v="365632.08439999999"/>
    <n v="229839.84529999999"/>
    <n v="402219.72930000001"/>
    <n v="249338.44940000001"/>
    <n v="436342.28639999998"/>
  </r>
  <r>
    <s v="9"/>
    <s v="Region IX - West"/>
    <x v="51"/>
    <s v="CA"/>
    <x v="372"/>
    <s v="3"/>
    <x v="2"/>
    <n v="79331.012100000007"/>
    <n v="138829.27110000001"/>
    <n v="109718.1684"/>
    <n v="192006.7948"/>
    <n v="139336.61139999999"/>
    <n v="243839.07"/>
    <n v="182319.74419999999"/>
    <n v="319059.55239999999"/>
    <n v="227255.51010000001"/>
    <n v="397697.14270000003"/>
    <n v="255960.46720000001"/>
    <n v="447930.8175"/>
    <n v="284283.1703"/>
    <n v="497495.54790000001"/>
  </r>
  <r>
    <s v="9"/>
    <s v="Region IX - West"/>
    <x v="51"/>
    <s v="CA"/>
    <x v="372"/>
    <s v="4"/>
    <x v="3"/>
    <n v="87627.458700000003"/>
    <n v="140203.93609999999"/>
    <n v="122678.4422"/>
    <n v="196285.5105"/>
    <n v="157729.42569999999"/>
    <n v="252367.08489999999"/>
    <n v="210305.90100000001"/>
    <n v="336489.44650000002"/>
    <n v="262882.3762"/>
    <n v="420611.80810000002"/>
    <n v="297933.35969999997"/>
    <n v="476693.38260000001"/>
    <n v="332984.3431"/>
    <n v="532774.95700000005"/>
  </r>
  <r>
    <s v="9"/>
    <s v="Region IX - West"/>
    <x v="51"/>
    <s v="CA"/>
    <x v="373"/>
    <s v="1"/>
    <x v="0"/>
    <n v="96738.744999999995"/>
    <n v="169292.80379999999"/>
    <n v="126363.0318"/>
    <n v="221135.30559999999"/>
    <n v="153104.7715"/>
    <n v="267933.35009999998"/>
    <n v="186736.19699999999"/>
    <n v="326788.34470000002"/>
    <n v="219566.89859999999"/>
    <n v="384242.07250000001"/>
    <n v="239725.20819999999"/>
    <n v="419519.11430000002"/>
    <n v="257660.6441"/>
    <n v="450906.12709999998"/>
  </r>
  <r>
    <s v="9"/>
    <s v="Region IX - West"/>
    <x v="51"/>
    <s v="CA"/>
    <x v="373"/>
    <s v="2"/>
    <x v="1"/>
    <n v="89162.176000000007"/>
    <n v="156033.80809999999"/>
    <n v="116520.6174"/>
    <n v="203911.08050000001"/>
    <n v="141419.2795"/>
    <n v="247483.73910000001"/>
    <n v="173112.62340000001"/>
    <n v="302947.09090000001"/>
    <n v="205140.14540000001"/>
    <n v="358995.25429999997"/>
    <n v="225692.0618"/>
    <n v="394961.10810000001"/>
    <n v="244869.67490000001"/>
    <n v="428521.93119999999"/>
  </r>
  <r>
    <s v="9"/>
    <s v="Region IX - West"/>
    <x v="51"/>
    <s v="CA"/>
    <x v="373"/>
    <s v="3"/>
    <x v="2"/>
    <n v="77705.573099999994"/>
    <n v="135984.75289999999"/>
    <n v="107454.0518"/>
    <n v="188044.5906"/>
    <n v="136440.3872"/>
    <n v="238770.6776"/>
    <n v="178487.70509999999"/>
    <n v="312353.484"/>
    <n v="222470.967"/>
    <n v="389324.19219999999"/>
    <n v="250551.62400000001"/>
    <n v="438465.342"/>
    <n v="278253.29430000001"/>
    <n v="486943.26500000001"/>
  </r>
  <r>
    <s v="9"/>
    <s v="Region IX - West"/>
    <x v="51"/>
    <s v="CA"/>
    <x v="373"/>
    <s v="4"/>
    <x v="3"/>
    <n v="86052.149699999994"/>
    <n v="137683.44149999999"/>
    <n v="120473.0096"/>
    <n v="192756.81820000001"/>
    <n v="154893.8694"/>
    <n v="247830.1948"/>
    <n v="206525.15919999999"/>
    <n v="330440.2597"/>
    <n v="258156.44899999999"/>
    <n v="413050.32459999999"/>
    <n v="292577.3089"/>
    <n v="468123.70130000002"/>
    <n v="326998.16879999998"/>
    <n v="523197.07789999997"/>
  </r>
  <r>
    <s v="9"/>
    <s v="Region IX - West"/>
    <x v="51"/>
    <s v="CA"/>
    <x v="374"/>
    <s v="1"/>
    <x v="0"/>
    <n v="117388.1848"/>
    <n v="205429.32339999999"/>
    <n v="153452.64499999999"/>
    <n v="268542.12880000001"/>
    <n v="186034.7867"/>
    <n v="325560.87680000003"/>
    <n v="227095.03959999999"/>
    <n v="397416.31939999998"/>
    <n v="267089.0233"/>
    <n v="467405.79060000001"/>
    <n v="291631.11170000001"/>
    <n v="510354.44549999997"/>
    <n v="313474.5747"/>
    <n v="548580.50560000003"/>
  </r>
  <r>
    <s v="9"/>
    <s v="Region IX - West"/>
    <x v="51"/>
    <s v="CA"/>
    <x v="374"/>
    <s v="2"/>
    <x v="1"/>
    <n v="107982.78810000001"/>
    <n v="188969.8792"/>
    <n v="141234.47459999999"/>
    <n v="247160.33059999999"/>
    <n v="171528.65779999999"/>
    <n v="300175.15110000002"/>
    <n v="210183.01610000001"/>
    <n v="367820.2781"/>
    <n v="249179.94899999999"/>
    <n v="436064.91070000001"/>
    <n v="274210.65299999999"/>
    <n v="479868.64260000002"/>
    <n v="297596.12920000002"/>
    <n v="520793.22600000002"/>
  </r>
  <r>
    <s v="9"/>
    <s v="Region IX - West"/>
    <x v="51"/>
    <s v="CA"/>
    <x v="374"/>
    <s v="3"/>
    <x v="2"/>
    <n v="93876.442899999995"/>
    <n v="164283.77499999999"/>
    <n v="129771.3296"/>
    <n v="227099.82670000001"/>
    <n v="164720.10740000001"/>
    <n v="288260.18790000002"/>
    <n v="215365.38879999999"/>
    <n v="376889.4302"/>
    <n v="268413.91100000002"/>
    <n v="469724.3443"/>
    <n v="302238.3983"/>
    <n v="528917.19700000004"/>
    <n v="335592.4192"/>
    <n v="587286.73360000004"/>
  </r>
  <r>
    <s v="9"/>
    <s v="Region IX - West"/>
    <x v="51"/>
    <s v="CA"/>
    <x v="374"/>
    <s v="4"/>
    <x v="3"/>
    <n v="104568.0549"/>
    <n v="167308.8904"/>
    <n v="146395.2769"/>
    <n v="234232.44649999999"/>
    <n v="188222.49890000001"/>
    <n v="301156.00260000001"/>
    <n v="250963.33180000001"/>
    <n v="401541.33679999999"/>
    <n v="313704.16460000002"/>
    <n v="501926.67090000003"/>
    <n v="355531.38660000003"/>
    <n v="568850.22719999996"/>
    <n v="397358.60859999998"/>
    <n v="635773.78319999995"/>
  </r>
  <r>
    <s v="9"/>
    <s v="Region IX - West"/>
    <x v="51"/>
    <s v="CA"/>
    <x v="375"/>
    <s v="1"/>
    <x v="0"/>
    <n v="115411.39810000001"/>
    <n v="201969.94690000001"/>
    <n v="150811.79519999999"/>
    <n v="263920.64159999997"/>
    <n v="182780.96590000001"/>
    <n v="319866.69030000002"/>
    <n v="223028.20499999999"/>
    <n v="390299.35879999999"/>
    <n v="262273.14409999998"/>
    <n v="458978.00209999998"/>
    <n v="286362.62479999999"/>
    <n v="501134.59340000001"/>
    <n v="307799.54009999998"/>
    <n v="538649.19510000001"/>
  </r>
  <r>
    <s v="9"/>
    <s v="Region IX - West"/>
    <x v="51"/>
    <s v="CA"/>
    <x v="375"/>
    <s v="2"/>
    <x v="1"/>
    <n v="106267.26300000001"/>
    <n v="185967.71040000001"/>
    <n v="138933.0191"/>
    <n v="243132.78339999999"/>
    <n v="168677.78580000001"/>
    <n v="295186.125"/>
    <n v="206585.96090000001"/>
    <n v="361525.4314"/>
    <n v="244861.54500000001"/>
    <n v="428507.70390000002"/>
    <n v="269426.0686"/>
    <n v="471495.6201"/>
    <n v="292362.16340000002"/>
    <n v="511633.78590000002"/>
  </r>
  <r>
    <s v="9"/>
    <s v="Region IX - West"/>
    <x v="51"/>
    <s v="CA"/>
    <x v="375"/>
    <s v="3"/>
    <x v="2"/>
    <n v="92497.792000000001"/>
    <n v="161871.13589999999"/>
    <n v="127887.20970000001"/>
    <n v="223802.6171"/>
    <n v="162356.79949999999"/>
    <n v="284124.39919999999"/>
    <n v="212332.68470000001"/>
    <n v="371582.19819999998"/>
    <n v="264645.054"/>
    <n v="463128.8444"/>
    <n v="298021.58360000001"/>
    <n v="521537.77120000002"/>
    <n v="330940.71539999999"/>
    <n v="579146.25190000003"/>
  </r>
  <r>
    <s v="9"/>
    <s v="Region IX - West"/>
    <x v="51"/>
    <s v="CA"/>
    <x v="375"/>
    <s v="4"/>
    <x v="3"/>
    <n v="102735.39260000001"/>
    <n v="164376.63070000001"/>
    <n v="143829.5496"/>
    <n v="230127.28279999999"/>
    <n v="184923.70670000001"/>
    <n v="295877.9351"/>
    <n v="246564.94219999999"/>
    <n v="394503.91340000002"/>
    <n v="308206.1777"/>
    <n v="493129.89179999998"/>
    <n v="349300.33480000001"/>
    <n v="558880.54410000006"/>
    <n v="390394.49180000002"/>
    <n v="624631.19629999995"/>
  </r>
  <r>
    <s v="9"/>
    <s v="Region IX - West"/>
    <x v="51"/>
    <s v="CA"/>
    <x v="376"/>
    <s v="1"/>
    <x v="0"/>
    <n v="99916.69"/>
    <n v="174854.20759999999"/>
    <n v="130448.92260000001"/>
    <n v="228285.61470000001"/>
    <n v="157995.2359"/>
    <n v="276491.66279999999"/>
    <n v="192591.72579999999"/>
    <n v="337035.52029999997"/>
    <n v="226414.08379999999"/>
    <n v="396224.64679999999"/>
    <n v="247189.40220000001"/>
    <n v="432581.45380000002"/>
    <n v="265669.53169999999"/>
    <n v="464921.68040000001"/>
  </r>
  <r>
    <s v="9"/>
    <s v="Region IX - West"/>
    <x v="51"/>
    <s v="CA"/>
    <x v="376"/>
    <s v="2"/>
    <x v="1"/>
    <n v="92209.490699999995"/>
    <n v="161366.60870000001"/>
    <n v="120436.8116"/>
    <n v="210764.4204"/>
    <n v="146108.26999999999"/>
    <n v="255689.47260000001"/>
    <n v="178733.26329999999"/>
    <n v="312783.2108"/>
    <n v="211738.5937"/>
    <n v="370542.53899999999"/>
    <n v="232914.3052"/>
    <n v="407600.03409999999"/>
    <n v="252658.0288"/>
    <n v="442151.55040000001"/>
  </r>
  <r>
    <s v="9"/>
    <s v="Region IX - West"/>
    <x v="51"/>
    <s v="CA"/>
    <x v="376"/>
    <s v="3"/>
    <x v="2"/>
    <n v="80490.714000000007"/>
    <n v="140858.7493"/>
    <n v="111330.25320000001"/>
    <n v="194827.94320000001"/>
    <n v="141394.50889999999"/>
    <n v="247440.39060000001"/>
    <n v="185034.01439999999"/>
    <n v="323809.52519999997"/>
    <n v="230642.84210000001"/>
    <n v="403624.97369999997"/>
    <n v="259785.80429999999"/>
    <n v="454625.15749999997"/>
    <n v="288543.24540000001"/>
    <n v="504950.67950000003"/>
  </r>
  <r>
    <s v="9"/>
    <s v="Region IX - West"/>
    <x v="51"/>
    <s v="CA"/>
    <x v="376"/>
    <s v="4"/>
    <x v="3"/>
    <n v="88796.5334"/>
    <n v="142074.45559999999"/>
    <n v="124315.1468"/>
    <n v="198904.2378"/>
    <n v="159833.76010000001"/>
    <n v="255734.02"/>
    <n v="213111.6801"/>
    <n v="340978.69329999998"/>
    <n v="266389.60019999999"/>
    <n v="426223.36660000001"/>
    <n v="301908.21350000001"/>
    <n v="483053.14889999997"/>
    <n v="337426.82689999999"/>
    <n v="539882.93110000005"/>
  </r>
  <r>
    <s v="9"/>
    <s v="Region IX - West"/>
    <x v="51"/>
    <s v="CA"/>
    <x v="377"/>
    <s v="1"/>
    <x v="0"/>
    <n v="113434.61599999999"/>
    <n v="198510.57810000001"/>
    <n v="148170.95139999999"/>
    <n v="259299.16500000001"/>
    <n v="179527.1526"/>
    <n v="314172.51699999999"/>
    <n v="218961.38"/>
    <n v="383182.41509999998"/>
    <n v="257457.27619999999"/>
    <n v="450550.23340000003"/>
    <n v="281094.15039999998"/>
    <n v="491914.76309999998"/>
    <n v="302124.51890000002"/>
    <n v="528717.90819999995"/>
  </r>
  <r>
    <s v="9"/>
    <s v="Region IX - West"/>
    <x v="51"/>
    <s v="CA"/>
    <x v="377"/>
    <s v="2"/>
    <x v="1"/>
    <n v="104551.74159999999"/>
    <n v="182965.54800000001"/>
    <n v="136631.56849999999"/>
    <n v="239105.245"/>
    <n v="165826.92000000001"/>
    <n v="290197.11009999999"/>
    <n v="202988.91380000001"/>
    <n v="355230.5992"/>
    <n v="240543.15109999999"/>
    <n v="420950.51439999999"/>
    <n v="264641.49530000001"/>
    <n v="463122.61670000001"/>
    <n v="287128.20970000001"/>
    <n v="502474.36709999997"/>
  </r>
  <r>
    <s v="9"/>
    <s v="Region IX - West"/>
    <x v="51"/>
    <s v="CA"/>
    <x v="377"/>
    <s v="3"/>
    <x v="2"/>
    <n v="91119.143800000005"/>
    <n v="159458.50159999999"/>
    <n v="126003.09359999999"/>
    <n v="220505.41390000001"/>
    <n v="159993.4963"/>
    <n v="279988.61849999998"/>
    <n v="209299.98629999999"/>
    <n v="366274.97610000003"/>
    <n v="260876.20389999999"/>
    <n v="456533.35680000001"/>
    <n v="293804.77659999998"/>
    <n v="514158.3591"/>
    <n v="326289.02"/>
    <n v="571005.78500000003"/>
  </r>
  <r>
    <s v="9"/>
    <s v="Region IX - West"/>
    <x v="51"/>
    <s v="CA"/>
    <x v="377"/>
    <s v="4"/>
    <x v="3"/>
    <n v="100902.73450000001"/>
    <n v="161444.37770000001"/>
    <n v="141263.82829999999"/>
    <n v="226022.12880000001"/>
    <n v="181624.9222"/>
    <n v="290599.8799"/>
    <n v="242166.56289999999"/>
    <n v="387466.50630000001"/>
    <n v="302708.2035"/>
    <n v="484333.13290000003"/>
    <n v="343069.29739999998"/>
    <n v="548910.88410000002"/>
    <n v="383430.39120000001"/>
    <n v="613488.63509999996"/>
  </r>
  <r>
    <s v="9"/>
    <s v="Region IX - West"/>
    <x v="51"/>
    <s v="CA"/>
    <x v="378"/>
    <s v="1"/>
    <x v="0"/>
    <n v="100806.32769999999"/>
    <n v="176411.07339999999"/>
    <n v="131752.7003"/>
    <n v="230567.22560000001"/>
    <n v="159705.49609999999"/>
    <n v="279484.61820000003"/>
    <n v="194914.84940000001"/>
    <n v="341100.98639999999"/>
    <n v="229227.804"/>
    <n v="401148.6569"/>
    <n v="250286.70559999999"/>
    <n v="438001.73479999998"/>
    <n v="269028.43810000003"/>
    <n v="470799.76679999998"/>
  </r>
  <r>
    <s v="9"/>
    <s v="Region IX - West"/>
    <x v="51"/>
    <s v="CA"/>
    <x v="378"/>
    <s v="2"/>
    <x v="1"/>
    <n v="92772.551600000006"/>
    <n v="162351.96530000001"/>
    <n v="121316.34669999999"/>
    <n v="212303.6067"/>
    <n v="147314.84460000001"/>
    <n v="257800.978"/>
    <n v="180469.1629"/>
    <n v="315821.03509999998"/>
    <n v="213930.47010000001"/>
    <n v="374378.32260000001"/>
    <n v="235406.73069999999"/>
    <n v="411961.77879999997"/>
    <n v="255465.59959999999"/>
    <n v="447064.79930000001"/>
  </r>
  <r>
    <s v="9"/>
    <s v="Region IX - West"/>
    <x v="51"/>
    <s v="CA"/>
    <x v="378"/>
    <s v="3"/>
    <x v="2"/>
    <n v="80700.381500000003"/>
    <n v="141225.66759999999"/>
    <n v="111566.29859999999"/>
    <n v="195241.02239999999"/>
    <n v="141624.0809"/>
    <n v="247842.1415"/>
    <n v="185192.1441"/>
    <n v="324086.25209999998"/>
    <n v="230812.97560000001"/>
    <n v="403922.7071"/>
    <n v="259910.4264"/>
    <n v="454843.2463"/>
    <n v="288606.02069999999"/>
    <n v="505060.53610000003"/>
  </r>
  <r>
    <s v="9"/>
    <s v="Region IX - West"/>
    <x v="51"/>
    <s v="CA"/>
    <x v="378"/>
    <s v="4"/>
    <x v="3"/>
    <n v="89767.098499999993"/>
    <n v="143627.35980000001"/>
    <n v="125673.9379"/>
    <n v="201078.30360000001"/>
    <n v="161580.77729999999"/>
    <n v="258529.2476"/>
    <n v="215441.03640000001"/>
    <n v="344705.66340000002"/>
    <n v="269301.29550000001"/>
    <n v="430882.07919999998"/>
    <n v="305208.1349"/>
    <n v="488333.0232"/>
    <n v="341114.9743"/>
    <n v="545783.96699999995"/>
  </r>
  <r>
    <s v="9"/>
    <s v="Region IX - West"/>
    <x v="51"/>
    <s v="CA"/>
    <x v="379"/>
    <s v="1"/>
    <x v="0"/>
    <n v="107390.2513"/>
    <n v="187932.93960000001"/>
    <n v="140140.43909999999"/>
    <n v="245245.76850000001"/>
    <n v="169672.6146"/>
    <n v="296927.07559999998"/>
    <n v="206715.90270000001"/>
    <n v="361752.8296"/>
    <n v="242980.50320000001"/>
    <n v="425215.88050000003"/>
    <n v="265264.17849999998"/>
    <n v="464212.31229999999"/>
    <n v="285081.70380000002"/>
    <n v="498892.9816"/>
  </r>
  <r>
    <s v="9"/>
    <s v="Region IX - West"/>
    <x v="51"/>
    <s v="CA"/>
    <x v="379"/>
    <s v="2"/>
    <x v="1"/>
    <n v="99225.844800000006"/>
    <n v="173645.22829999999"/>
    <n v="129534.3888"/>
    <n v="226685.18049999999"/>
    <n v="157080.48920000001"/>
    <n v="274890.85619999998"/>
    <n v="192035.3272"/>
    <n v="336061.82260000001"/>
    <n v="227434.43239999999"/>
    <n v="398010.25660000002"/>
    <n v="250142.253"/>
    <n v="437748.94280000002"/>
    <n v="271298.33149999997"/>
    <n v="474772.08010000002"/>
  </r>
  <r>
    <s v="9"/>
    <s v="Region IX - West"/>
    <x v="51"/>
    <s v="CA"/>
    <x v="379"/>
    <s v="3"/>
    <x v="2"/>
    <n v="86745.6872"/>
    <n v="151804.95250000001"/>
    <n v="120006.7308"/>
    <n v="210011.7789"/>
    <n v="152446.4993"/>
    <n v="266781.37390000001"/>
    <n v="199562.84899999999"/>
    <n v="349234.98580000002"/>
    <n v="248765.34529999999"/>
    <n v="435339.35430000001"/>
    <n v="280229.16729999997"/>
    <n v="490401.0428"/>
    <n v="311284.59830000001"/>
    <n v="544748.04709999997"/>
  </r>
  <r>
    <s v="9"/>
    <s v="Region IX - West"/>
    <x v="51"/>
    <s v="CA"/>
    <x v="379"/>
    <s v="4"/>
    <x v="3"/>
    <n v="95355.127600000007"/>
    <n v="152568.2066"/>
    <n v="133497.17869999999"/>
    <n v="213595.48920000001"/>
    <n v="171639.2298"/>
    <n v="274622.77189999999"/>
    <n v="228852.3064"/>
    <n v="366163.69569999998"/>
    <n v="286065.38299999997"/>
    <n v="457704.61959999998"/>
    <n v="324207.43400000001"/>
    <n v="518731.90220000001"/>
    <n v="362349.4852"/>
    <n v="579759.18480000005"/>
  </r>
  <r>
    <s v="9"/>
    <s v="Region IX - West"/>
    <x v="51"/>
    <s v="CA"/>
    <x v="380"/>
    <s v="1"/>
    <x v="0"/>
    <n v="107990.83259999999"/>
    <n v="188983.9572"/>
    <n v="140862.9627"/>
    <n v="246510.18470000001"/>
    <n v="170490.94020000001"/>
    <n v="298359.14529999997"/>
    <n v="207610.25459999999"/>
    <n v="363317.94540000003"/>
    <n v="243996.16190000001"/>
    <n v="426993.28330000001"/>
    <n v="266362.03820000001"/>
    <n v="466133.56689999998"/>
    <n v="286248.63699999999"/>
    <n v="500935.11479999998"/>
  </r>
  <r>
    <s v="9"/>
    <s v="Region IX - West"/>
    <x v="51"/>
    <s v="CA"/>
    <x v="380"/>
    <s v="2"/>
    <x v="1"/>
    <n v="99891.741299999994"/>
    <n v="174810.54740000001"/>
    <n v="130341.7607"/>
    <n v="228098.08119999999"/>
    <n v="157999.55170000001"/>
    <n v="276499.21549999999"/>
    <n v="193047.12359999999"/>
    <n v="337832.46639999998"/>
    <n v="228574.4595"/>
    <n v="400005.30420000001"/>
    <n v="251361.08809999999"/>
    <n v="439881.90419999999"/>
    <n v="272575.53159999999"/>
    <n v="477007.18030000001"/>
  </r>
  <r>
    <s v="9"/>
    <s v="Region IX - West"/>
    <x v="51"/>
    <s v="CA"/>
    <x v="380"/>
    <s v="3"/>
    <x v="2"/>
    <n v="87448.933499999999"/>
    <n v="153035.6336"/>
    <n v="121002.77340000001"/>
    <n v="211754.8535"/>
    <n v="153741.9086"/>
    <n v="269048.34000000003"/>
    <n v="201319.6545"/>
    <n v="352309.39539999998"/>
    <n v="250966.8579"/>
    <n v="439192.0013"/>
    <n v="282737.85399999999"/>
    <n v="494791.24440000003"/>
    <n v="314103.72629999998"/>
    <n v="549681.52099999995"/>
  </r>
  <r>
    <s v="9"/>
    <s v="Region IX - West"/>
    <x v="51"/>
    <s v="CA"/>
    <x v="380"/>
    <s v="4"/>
    <x v="3"/>
    <n v="95810.990399999995"/>
    <n v="153297.5871"/>
    <n v="134135.3867"/>
    <n v="214616.622"/>
    <n v="172459.78289999999"/>
    <n v="275935.6568"/>
    <n v="229946.37710000001"/>
    <n v="367914.20899999997"/>
    <n v="287432.97149999999"/>
    <n v="459892.76120000001"/>
    <n v="325757.3677"/>
    <n v="521211.79609999998"/>
    <n v="364081.76390000002"/>
    <n v="582530.83089999994"/>
  </r>
  <r>
    <s v="9"/>
    <s v="Region IX - West"/>
    <x v="51"/>
    <s v="CA"/>
    <x v="381"/>
    <s v="1"/>
    <x v="0"/>
    <n v="102608.07769999999"/>
    <n v="179564.1361"/>
    <n v="133920.27830000001"/>
    <n v="234360.48689999999"/>
    <n v="162160.48139999999"/>
    <n v="283780.84250000003"/>
    <n v="197597.91519999999"/>
    <n v="345796.3517"/>
    <n v="232274.79199999999"/>
    <n v="406480.886"/>
    <n v="253580.2977"/>
    <n v="443765.52100000001"/>
    <n v="272529.25160000002"/>
    <n v="476926.19020000001"/>
  </r>
  <r>
    <s v="9"/>
    <s v="Region IX - West"/>
    <x v="51"/>
    <s v="CA"/>
    <x v="381"/>
    <s v="2"/>
    <x v="1"/>
    <n v="94770.247199999998"/>
    <n v="165847.9326"/>
    <n v="123738.46950000001"/>
    <n v="216542.3217"/>
    <n v="150072.04060000001"/>
    <n v="262626.0711"/>
    <n v="183504.56219999999"/>
    <n v="321132.984"/>
    <n v="217350.56340000001"/>
    <n v="380363.48599999998"/>
    <n v="239063.2487"/>
    <n v="418360.68520000001"/>
    <n v="259297.21369999999"/>
    <n v="453770.12390000001"/>
  </r>
  <r>
    <s v="9"/>
    <s v="Region IX - West"/>
    <x v="51"/>
    <s v="CA"/>
    <x v="381"/>
    <s v="3"/>
    <x v="2"/>
    <n v="82810.126000000004"/>
    <n v="144917.72039999999"/>
    <n v="114554.43429999999"/>
    <n v="200470.26"/>
    <n v="145510.31849999999"/>
    <n v="254643.05739999999"/>
    <n v="190462.57380000001"/>
    <n v="333309.50410000002"/>
    <n v="237417.52989999999"/>
    <n v="415480.67719999998"/>
    <n v="267436.50530000002"/>
    <n v="468013.88439999998"/>
    <n v="297063.42550000001"/>
    <n v="519860.99459999998"/>
  </r>
  <r>
    <s v="9"/>
    <s v="Region IX - West"/>
    <x v="51"/>
    <s v="CA"/>
    <x v="381"/>
    <s v="4"/>
    <x v="3"/>
    <n v="91134.691900000005"/>
    <n v="145815.5091"/>
    <n v="127588.56849999999"/>
    <n v="204141.71280000001"/>
    <n v="164042.44529999999"/>
    <n v="262467.91639999999"/>
    <n v="218723.2604"/>
    <n v="349957.2218"/>
    <n v="273404.07549999998"/>
    <n v="437446.52720000001"/>
    <n v="309857.9522"/>
    <n v="495772.73090000002"/>
    <n v="346311.82890000002"/>
    <n v="554098.93460000004"/>
  </r>
  <r>
    <s v="9"/>
    <s v="Region IX - West"/>
    <x v="51"/>
    <s v="CA"/>
    <x v="382"/>
    <s v="1"/>
    <x v="0"/>
    <n v="102691.57520000001"/>
    <n v="179710.25649999999"/>
    <n v="133845.59789999999"/>
    <n v="234229.79639999999"/>
    <n v="161900.69130000001"/>
    <n v="283326.20970000001"/>
    <n v="196973.51010000001"/>
    <n v="344703.64270000003"/>
    <n v="231434.07250000001"/>
    <n v="405009.62680000003"/>
    <n v="252629.64180000001"/>
    <n v="442101.87290000002"/>
    <n v="271468.73499999999"/>
    <n v="475070.28610000003"/>
  </r>
  <r>
    <s v="9"/>
    <s v="Region IX - West"/>
    <x v="51"/>
    <s v="CA"/>
    <x v="382"/>
    <s v="2"/>
    <x v="1"/>
    <n v="95180.321299999996"/>
    <n v="166565.5624"/>
    <n v="124088.0319"/>
    <n v="217154.0558"/>
    <n v="150315.9362"/>
    <n v="263052.8884"/>
    <n v="183467.38099999999"/>
    <n v="321067.9167"/>
    <n v="217131.68770000001"/>
    <n v="379980.4534"/>
    <n v="238717.4706"/>
    <n v="417755.5735"/>
    <n v="258788.03270000001"/>
    <n v="452879.05729999999"/>
  </r>
  <r>
    <s v="9"/>
    <s v="Region IX - West"/>
    <x v="51"/>
    <s v="CA"/>
    <x v="382"/>
    <s v="3"/>
    <x v="2"/>
    <n v="83531.932499999995"/>
    <n v="146180.8818"/>
    <n v="115622.45269999999"/>
    <n v="202339.2923"/>
    <n v="146957.4"/>
    <n v="257175.45"/>
    <n v="192539.98190000001"/>
    <n v="336944.96840000001"/>
    <n v="240041.81880000001"/>
    <n v="420073.1827"/>
    <n v="270478.89510000002"/>
    <n v="473338.06650000002"/>
    <n v="300540.25189999997"/>
    <n v="525945.44070000004"/>
  </r>
  <r>
    <s v="9"/>
    <s v="Region IX - West"/>
    <x v="51"/>
    <s v="CA"/>
    <x v="382"/>
    <s v="4"/>
    <x v="3"/>
    <n v="90976.595499999996"/>
    <n v="145562.55489999999"/>
    <n v="127367.23360000001"/>
    <n v="203787.57689999999"/>
    <n v="163757.87179999999"/>
    <n v="262012.59890000001"/>
    <n v="218343.8291"/>
    <n v="349350.13179999997"/>
    <n v="272929.78639999998"/>
    <n v="436687.66470000002"/>
    <n v="309320.42460000003"/>
    <n v="494912.68670000002"/>
    <n v="345711.06270000001"/>
    <n v="553137.70869999996"/>
  </r>
  <r>
    <s v="9"/>
    <s v="Region IX - West"/>
    <x v="52"/>
    <s v="HI"/>
    <x v="383"/>
    <s v="1"/>
    <x v="0"/>
    <n v="122239.41959999999"/>
    <n v="213918.98430000001"/>
    <n v="160660.73060000001"/>
    <n v="281156.27860000002"/>
    <n v="195571.07440000001"/>
    <n v="342249.38020000001"/>
    <n v="240184.37289999999"/>
    <n v="420322.65259999997"/>
    <n v="282984.78629999998"/>
    <n v="495223.37589999998"/>
    <n v="309141.54590000003"/>
    <n v="540997.70539999998"/>
    <n v="332478.75089999998"/>
    <n v="581837.81389999995"/>
  </r>
  <r>
    <s v="9"/>
    <s v="Region IX - West"/>
    <x v="52"/>
    <s v="HI"/>
    <x v="383"/>
    <s v="2"/>
    <x v="1"/>
    <n v="110874.56570000001"/>
    <n v="194030.48989999999"/>
    <n v="145897.1085"/>
    <n v="255319.9399"/>
    <n v="178042.8357"/>
    <n v="311574.96269999997"/>
    <n v="219749.01180000001"/>
    <n v="384560.77069999999"/>
    <n v="261344.6557"/>
    <n v="457353.14730000001"/>
    <n v="288091.82569999999"/>
    <n v="504160.6948"/>
    <n v="313292.2966"/>
    <n v="548261.51890000002"/>
  </r>
  <r>
    <s v="9"/>
    <s v="Region IX - West"/>
    <x v="52"/>
    <s v="HI"/>
    <x v="383"/>
    <s v="3"/>
    <x v="2"/>
    <n v="94668.694799999997"/>
    <n v="165670.21599999999"/>
    <n v="130535.5468"/>
    <n v="228437.20689999999"/>
    <n v="165259.18400000001"/>
    <n v="289203.57199999999"/>
    <n v="215196.36170000001"/>
    <n v="376593.63290000003"/>
    <n v="268037.45549999998"/>
    <n v="469065.54690000002"/>
    <n v="301402.57490000001"/>
    <n v="527454.5061"/>
    <n v="334199.21419999999"/>
    <n v="584848.62490000005"/>
  </r>
  <r>
    <s v="9"/>
    <s v="Region IX - West"/>
    <x v="52"/>
    <s v="HI"/>
    <x v="383"/>
    <s v="4"/>
    <x v="3"/>
    <n v="109985.1893"/>
    <n v="175976.30549999999"/>
    <n v="153979.26500000001"/>
    <n v="246366.82769999999"/>
    <n v="197973.34080000001"/>
    <n v="316757.34999999998"/>
    <n v="263964.45429999998"/>
    <n v="422343.13319999998"/>
    <n v="329955.56790000002"/>
    <n v="527928.91650000005"/>
    <n v="373949.64360000001"/>
    <n v="598319.43870000006"/>
    <n v="417943.7194"/>
    <n v="668709.96089999995"/>
  </r>
  <r>
    <s v="9"/>
    <s v="Region IX - West"/>
    <x v="53"/>
    <s v="NV"/>
    <x v="384"/>
    <s v="1"/>
    <x v="0"/>
    <n v="83281.841799999995"/>
    <n v="145743.2231"/>
    <n v="109006.30009999999"/>
    <n v="190761.0251"/>
    <n v="132278.5998"/>
    <n v="231487.5497"/>
    <n v="161705.31890000001"/>
    <n v="282984.30800000002"/>
    <n v="190263.43890000001"/>
    <n v="332961.01799999998"/>
    <n v="207770.81880000001"/>
    <n v="363598.93290000001"/>
    <n v="223362.13959999999"/>
    <n v="390883.74430000002"/>
  </r>
  <r>
    <s v="9"/>
    <s v="Region IX - West"/>
    <x v="53"/>
    <s v="NV"/>
    <x v="384"/>
    <s v="2"/>
    <x v="1"/>
    <n v="76358.425399999993"/>
    <n v="133627.24460000001"/>
    <n v="100012.36990000001"/>
    <n v="175021.64730000001"/>
    <n v="121600.47809999999"/>
    <n v="212800.83670000001"/>
    <n v="149256.19149999999"/>
    <n v="261198.33530000001"/>
    <n v="177080.37160000001"/>
    <n v="309890.65029999998"/>
    <n v="194947.42679999999"/>
    <n v="341157.99680000002"/>
    <n v="211673.8406"/>
    <n v="370429.22090000001"/>
  </r>
  <r>
    <s v="9"/>
    <s v="Region IX - West"/>
    <x v="53"/>
    <s v="NV"/>
    <x v="384"/>
    <s v="3"/>
    <x v="2"/>
    <n v="66108.540500000003"/>
    <n v="115689.9458"/>
    <n v="91333.184599999993"/>
    <n v="159833.07310000001"/>
    <n v="115861.3875"/>
    <n v="202757.42819999999"/>
    <n v="151344.97089999999"/>
    <n v="264853.69910000003"/>
    <n v="188597.60649999999"/>
    <n v="330045.81140000001"/>
    <n v="212298.20680000001"/>
    <n v="371521.86190000002"/>
    <n v="235652.49160000001"/>
    <n v="412391.8603"/>
  </r>
  <r>
    <s v="9"/>
    <s v="Region IX - West"/>
    <x v="53"/>
    <s v="NV"/>
    <x v="384"/>
    <s v="4"/>
    <x v="3"/>
    <n v="74361.388999999996"/>
    <n v="118978.22440000001"/>
    <n v="104105.94469999999"/>
    <n v="166569.514"/>
    <n v="133850.50030000001"/>
    <n v="214160.80369999999"/>
    <n v="178467.33369999999"/>
    <n v="285547.73830000003"/>
    <n v="223084.1672"/>
    <n v="356934.67290000001"/>
    <n v="252828.72279999999"/>
    <n v="404525.96260000003"/>
    <n v="282573.27850000001"/>
    <n v="452117.25229999999"/>
  </r>
  <r>
    <s v="9"/>
    <s v="Region IX - West"/>
    <x v="53"/>
    <s v="NV"/>
    <x v="385"/>
    <s v="1"/>
    <x v="0"/>
    <n v="85372.645099999994"/>
    <n v="149402.12899999999"/>
    <n v="111755.12850000001"/>
    <n v="195571.47469999999"/>
    <n v="135625.51550000001"/>
    <n v="237344.65220000001"/>
    <n v="165817.15119999999"/>
    <n v="290180.0147"/>
    <n v="195108.48240000001"/>
    <n v="341439.84409999999"/>
    <n v="213063.84820000001"/>
    <n v="372861.73430000001"/>
    <n v="229054.91940000001"/>
    <n v="400846.109"/>
  </r>
  <r>
    <s v="9"/>
    <s v="Region IX - West"/>
    <x v="53"/>
    <s v="NV"/>
    <x v="385"/>
    <s v="2"/>
    <x v="1"/>
    <n v="78253.282399999996"/>
    <n v="136943.24429999999"/>
    <n v="102506.6523"/>
    <n v="179386.64139999999"/>
    <n v="124645.18180000001"/>
    <n v="218129.06830000001"/>
    <n v="153015.68909999999"/>
    <n v="267777.4559"/>
    <n v="181552.3083"/>
    <n v="317716.53940000001"/>
    <n v="199877.5288"/>
    <n v="349785.67540000001"/>
    <n v="217035.81839999999"/>
    <n v="379812.68229999999"/>
  </r>
  <r>
    <s v="9"/>
    <s v="Region IX - West"/>
    <x v="53"/>
    <s v="NV"/>
    <x v="385"/>
    <s v="3"/>
    <x v="2"/>
    <n v="67724.703500000003"/>
    <n v="118518.231"/>
    <n v="93561.319099999993"/>
    <n v="163732.30840000001"/>
    <n v="118681.78290000001"/>
    <n v="207693.12"/>
    <n v="155016.7182"/>
    <n v="271279.25689999998"/>
    <n v="193170.77340000001"/>
    <n v="338048.85340000002"/>
    <n v="217440.21170000001"/>
    <n v="380520.37050000002"/>
    <n v="241353.53320000001"/>
    <n v="422368.68310000002"/>
  </r>
  <r>
    <s v="9"/>
    <s v="Region IX - West"/>
    <x v="53"/>
    <s v="NV"/>
    <x v="385"/>
    <s v="4"/>
    <x v="3"/>
    <n v="76243.682199999996"/>
    <n v="121989.89350000001"/>
    <n v="106741.15519999999"/>
    <n v="170785.85079999999"/>
    <n v="137238.628"/>
    <n v="219581.8082"/>
    <n v="182984.83739999999"/>
    <n v="292775.74420000002"/>
    <n v="228731.04680000001"/>
    <n v="365969.6802"/>
    <n v="259228.5197"/>
    <n v="414765.63760000002"/>
    <n v="289725.9926"/>
    <n v="463561.59499999997"/>
  </r>
  <r>
    <s v="9"/>
    <s v="Region IX - West"/>
    <x v="53"/>
    <s v="NV"/>
    <x v="386"/>
    <s v="1"/>
    <x v="0"/>
    <n v="91241.970499999996"/>
    <n v="159673.44829999999"/>
    <n v="119312.3651"/>
    <n v="208796.639"/>
    <n v="144681.21359999999"/>
    <n v="253192.12390000001"/>
    <n v="176678.85490000001"/>
    <n v="309187.99599999998"/>
    <n v="207816.3584"/>
    <n v="363678.62729999999"/>
    <n v="226918.91880000001"/>
    <n v="397108.1079"/>
    <n v="243923.50659999999"/>
    <n v="426866.13650000002"/>
  </r>
  <r>
    <s v="9"/>
    <s v="Region IX - West"/>
    <x v="53"/>
    <s v="NV"/>
    <x v="386"/>
    <s v="2"/>
    <x v="1"/>
    <n v="83861.346999999994"/>
    <n v="146757.35740000001"/>
    <n v="109724.4957"/>
    <n v="192017.86749999999"/>
    <n v="133297.93229999999"/>
    <n v="233271.38159999999"/>
    <n v="163407.61470000001"/>
    <n v="285963.32579999999"/>
    <n v="193762.71049999999"/>
    <n v="339084.74349999998"/>
    <n v="213248.69829999999"/>
    <n v="373185.22200000001"/>
    <n v="231463.33809999999"/>
    <n v="405060.84169999999"/>
  </r>
  <r>
    <s v="9"/>
    <s v="Region IX - West"/>
    <x v="53"/>
    <s v="NV"/>
    <x v="386"/>
    <s v="3"/>
    <x v="2"/>
    <n v="72829.250799999994"/>
    <n v="127451.18889999999"/>
    <n v="100661.694"/>
    <n v="176157.9645"/>
    <n v="127751.7046"/>
    <n v="223565.48310000001"/>
    <n v="166991.57449999999"/>
    <n v="292235.25540000002"/>
    <n v="208117.32089999999"/>
    <n v="364205.31150000001"/>
    <n v="234325.07579999999"/>
    <n v="410068.88260000001"/>
    <n v="260163.6453"/>
    <n v="455286.37920000002"/>
  </r>
  <r>
    <s v="9"/>
    <s v="Region IX - West"/>
    <x v="53"/>
    <s v="NV"/>
    <x v="386"/>
    <s v="4"/>
    <x v="3"/>
    <n v="81326.217699999994"/>
    <n v="130121.9503"/>
    <n v="113856.70480000001"/>
    <n v="182170.7304"/>
    <n v="146387.19190000001"/>
    <n v="234219.51060000001"/>
    <n v="195182.92249999999"/>
    <n v="312292.68060000002"/>
    <n v="243978.6531"/>
    <n v="390365.85080000001"/>
    <n v="276509.14020000002"/>
    <n v="442414.6311"/>
    <n v="309039.62729999999"/>
    <n v="494463.41110000003"/>
  </r>
  <r>
    <s v="9"/>
    <s v="Region IX - West"/>
    <x v="53"/>
    <s v="NV"/>
    <x v="387"/>
    <s v="1"/>
    <x v="0"/>
    <n v="82536.734500000006"/>
    <n v="144439.28529999999"/>
    <n v="107993.1525"/>
    <n v="188988.01689999999"/>
    <n v="131014.31080000001"/>
    <n v="229275.04380000001"/>
    <n v="160096.58600000001"/>
    <n v="280169.02539999998"/>
    <n v="188348.75510000001"/>
    <n v="329610.32150000002"/>
    <n v="205673.24350000001"/>
    <n v="359928.17609999998"/>
    <n v="221099.22649999999"/>
    <n v="386923.64640000003"/>
  </r>
  <r>
    <s v="9"/>
    <s v="Region IX - West"/>
    <x v="53"/>
    <s v="NV"/>
    <x v="387"/>
    <s v="2"/>
    <x v="1"/>
    <n v="75743.948499999999"/>
    <n v="132551.9099"/>
    <n v="99168.918999999994"/>
    <n v="173545.60819999999"/>
    <n v="120537.66280000001"/>
    <n v="210940.9099"/>
    <n v="147882.34770000001"/>
    <n v="258794.10829999999"/>
    <n v="175414.4247"/>
    <n v="306975.24329999997"/>
    <n v="193091.80189999999"/>
    <n v="337910.65340000001"/>
    <n v="209631.46119999999"/>
    <n v="366855.05709999998"/>
  </r>
  <r>
    <s v="9"/>
    <s v="Region IX - West"/>
    <x v="53"/>
    <s v="NV"/>
    <x v="387"/>
    <s v="3"/>
    <x v="2"/>
    <n v="65652.084900000002"/>
    <n v="114891.1485"/>
    <n v="90717.142399999997"/>
    <n v="158754.9993"/>
    <n v="115098.8993"/>
    <n v="201423.07370000001"/>
    <n v="150387.5062"/>
    <n v="263178.13589999999"/>
    <n v="187411.78709999999"/>
    <n v="327970.6274"/>
    <n v="210981.5563"/>
    <n v="369217.72360000003"/>
    <n v="234211.54430000001"/>
    <n v="409870.20250000001"/>
  </r>
  <r>
    <s v="9"/>
    <s v="Region IX - West"/>
    <x v="53"/>
    <s v="NV"/>
    <x v="387"/>
    <s v="4"/>
    <x v="3"/>
    <n v="73648.177200000006"/>
    <n v="117837.0854"/>
    <n v="103107.44809999999"/>
    <n v="164971.91949999999"/>
    <n v="132566.71909999999"/>
    <n v="212106.7536"/>
    <n v="176755.62530000001"/>
    <n v="282809.0048"/>
    <n v="220944.53169999999"/>
    <n v="353511.25599999999"/>
    <n v="250403.8026"/>
    <n v="400646.09019999998"/>
    <n v="279863.0735"/>
    <n v="447780.92420000001"/>
  </r>
  <r>
    <m/>
    <m/>
    <x v="54"/>
    <m/>
    <x v="388"/>
    <m/>
    <x v="4"/>
    <m/>
    <m/>
    <m/>
    <m/>
    <m/>
    <m/>
    <m/>
    <m/>
    <m/>
    <m/>
    <m/>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300-000000000000}" name="PivotTable2" cacheId="0" dataOnRows="1" applyNumberFormats="0" applyBorderFormats="0" applyFontFormats="0" applyPatternFormats="0" applyAlignmentFormats="0" applyWidthHeightFormats="1" dataCaption="Data" updatedVersion="6" minRefreshableVersion="3" asteriskTotals="1" showMultipleLabel="0" showMemberPropertyTips="0" useAutoFormatting="1" rowGrandTotals="0" itemPrintTitles="1" createdVersion="4" indent="0" compact="0" compactData="0" gridDropZones="1">
  <location ref="D15:F71" firstHeaderRow="1" firstDataRow="1" firstDataCol="2" rowPageCount="2" colPageCount="1"/>
  <pivotFields count="21">
    <pivotField compact="0" outline="0" subtotalTop="0" showAll="0" includeNewItemsInFilter="1"/>
    <pivotField compact="0" outline="0" subtotalTop="0" showAll="0" includeNewItemsInFilter="1"/>
    <pivotField axis="axisPage" compact="0" outline="0" subtotalTop="0" showAll="0" includeNewItemsInFilter="1" sortType="ascending">
      <items count="56">
        <item x="21"/>
        <item x="6"/>
        <item x="50"/>
        <item x="35"/>
        <item x="51"/>
        <item x="44"/>
        <item x="0"/>
        <item x="15"/>
        <item x="16"/>
        <item x="22"/>
        <item x="23"/>
        <item x="10"/>
        <item x="52"/>
        <item x="7"/>
        <item x="29"/>
        <item x="30"/>
        <item x="40"/>
        <item x="41"/>
        <item x="24"/>
        <item x="36"/>
        <item x="1"/>
        <item x="17"/>
        <item x="2"/>
        <item x="31"/>
        <item x="32"/>
        <item x="25"/>
        <item x="42"/>
        <item x="45"/>
        <item x="43"/>
        <item x="53"/>
        <item x="3"/>
        <item x="11"/>
        <item x="37"/>
        <item x="12"/>
        <item x="26"/>
        <item x="46"/>
        <item x="33"/>
        <item x="38"/>
        <item x="8"/>
        <item x="18"/>
        <item x="13"/>
        <item x="4"/>
        <item x="27"/>
        <item x="47"/>
        <item x="28"/>
        <item x="39"/>
        <item x="48"/>
        <item x="5"/>
        <item x="14"/>
        <item x="19"/>
        <item x="9"/>
        <item x="20"/>
        <item x="34"/>
        <item x="49"/>
        <item x="54"/>
        <item t="default"/>
      </items>
    </pivotField>
    <pivotField compact="0" outline="0" subtotalTop="0" showAll="0" includeNewItemsInFilter="1"/>
    <pivotField axis="axisPage" compact="0" outline="0" subtotalTop="0" showAll="0" includeNewItemsInFilter="1" sortType="ascending">
      <items count="390">
        <item x="344"/>
        <item x="278"/>
        <item x="232"/>
        <item x="66"/>
        <item x="266"/>
        <item x="112"/>
        <item x="97"/>
        <item x="98"/>
        <item x="279"/>
        <item x="32"/>
        <item x="205"/>
        <item x="215"/>
        <item x="131"/>
        <item x="273"/>
        <item x="113"/>
        <item x="172"/>
        <item x="158"/>
        <item x="152"/>
        <item x="153"/>
        <item x="56"/>
        <item x="8"/>
        <item x="280"/>
        <item x="361"/>
        <item x="93"/>
        <item x="9"/>
        <item x="261"/>
        <item x="216"/>
        <item x="217"/>
        <item x="281"/>
        <item x="123"/>
        <item x="244"/>
        <item x="41"/>
        <item x="334"/>
        <item x="166"/>
        <item x="67"/>
        <item x="132"/>
        <item x="339"/>
        <item x="191"/>
        <item x="124"/>
        <item x="36"/>
        <item x="13"/>
        <item x="325"/>
        <item x="159"/>
        <item x="226"/>
        <item x="28"/>
        <item x="0"/>
        <item x="68"/>
        <item x="69"/>
        <item x="70"/>
        <item x="29"/>
        <item x="335"/>
        <item x="57"/>
        <item x="233"/>
        <item x="315"/>
        <item x="192"/>
        <item x="384"/>
        <item x="352"/>
        <item x="298"/>
        <item x="193"/>
        <item x="194"/>
        <item x="125"/>
        <item x="173"/>
        <item x="114"/>
        <item x="186"/>
        <item x="353"/>
        <item x="195"/>
        <item x="234"/>
        <item x="126"/>
        <item x="235"/>
        <item x="267"/>
        <item x="37"/>
        <item x="326"/>
        <item x="182"/>
        <item x="154"/>
        <item x="20"/>
        <item x="282"/>
        <item x="299"/>
        <item x="160"/>
        <item x="94"/>
        <item x="283"/>
        <item x="300"/>
        <item x="236"/>
        <item x="140"/>
        <item x="196"/>
        <item x="327"/>
        <item x="301"/>
        <item x="218"/>
        <item x="307"/>
        <item x="133"/>
        <item x="90"/>
        <item x="302"/>
        <item x="227"/>
        <item x="328"/>
        <item x="174"/>
        <item x="197"/>
        <item x="245"/>
        <item x="284"/>
        <item x="58"/>
        <item x="385"/>
        <item x="71"/>
        <item x="274"/>
        <item x="99"/>
        <item x="42"/>
        <item x="362"/>
        <item x="206"/>
        <item x="47"/>
        <item x="33"/>
        <item x="340"/>
        <item x="268"/>
        <item x="175"/>
        <item x="356"/>
        <item x="219"/>
        <item x="183"/>
        <item x="329"/>
        <item x="303"/>
        <item x="141"/>
        <item x="308"/>
        <item x="255"/>
        <item x="207"/>
        <item x="285"/>
        <item x="161"/>
        <item x="115"/>
        <item x="363"/>
        <item x="134"/>
        <item x="142"/>
        <item x="198"/>
        <item x="269"/>
        <item x="286"/>
        <item x="208"/>
        <item x="176"/>
        <item x="341"/>
        <item x="321"/>
        <item x="330"/>
        <item x="220"/>
        <item x="336"/>
        <item x="331"/>
        <item x="246"/>
        <item x="177"/>
        <item x="167"/>
        <item x="55"/>
        <item x="59"/>
        <item x="95"/>
        <item x="237"/>
        <item x="100"/>
        <item x="1"/>
        <item x="309"/>
        <item x="337"/>
        <item x="178"/>
        <item x="383"/>
        <item x="256"/>
        <item x="287"/>
        <item x="127"/>
        <item x="135"/>
        <item x="38"/>
        <item x="209"/>
        <item x="168"/>
        <item x="143"/>
        <item x="72"/>
        <item x="316"/>
        <item x="60"/>
        <item x="187"/>
        <item x="101"/>
        <item x="199"/>
        <item x="257"/>
        <item x="317"/>
        <item x="34"/>
        <item x="221"/>
        <item x="200"/>
        <item x="310"/>
        <item x="21"/>
        <item x="247"/>
        <item x="35"/>
        <item x="357"/>
        <item x="73"/>
        <item x="43"/>
        <item x="188"/>
        <item x="210"/>
        <item x="248"/>
        <item x="211"/>
        <item x="262"/>
        <item x="144"/>
        <item x="102"/>
        <item x="222"/>
        <item x="288"/>
        <item x="270"/>
        <item x="386"/>
        <item x="169"/>
        <item x="14"/>
        <item x="275"/>
        <item x="10"/>
        <item x="162"/>
        <item x="311"/>
        <item x="238"/>
        <item x="322"/>
        <item x="258"/>
        <item x="22"/>
        <item x="289"/>
        <item x="239"/>
        <item x="364"/>
        <item x="163"/>
        <item x="15"/>
        <item x="290"/>
        <item x="116"/>
        <item x="155"/>
        <item x="249"/>
        <item x="23"/>
        <item x="228"/>
        <item x="240"/>
        <item x="241"/>
        <item x="365"/>
        <item x="304"/>
        <item x="44"/>
        <item x="189"/>
        <item x="2"/>
        <item x="170"/>
        <item x="145"/>
        <item x="291"/>
        <item x="250"/>
        <item x="229"/>
        <item x="342"/>
        <item x="338"/>
        <item x="345"/>
        <item x="136"/>
        <item x="366"/>
        <item x="263"/>
        <item x="137"/>
        <item x="30"/>
        <item x="332"/>
        <item x="128"/>
        <item x="212"/>
        <item x="223"/>
        <item x="24"/>
        <item x="190"/>
        <item x="16"/>
        <item x="3"/>
        <item x="61"/>
        <item x="4"/>
        <item x="5"/>
        <item x="264"/>
        <item x="74"/>
        <item x="62"/>
        <item x="26"/>
        <item x="117"/>
        <item x="75"/>
        <item x="118"/>
        <item x="103"/>
        <item x="323"/>
        <item x="349"/>
        <item x="276"/>
        <item x="48"/>
        <item x="324"/>
        <item x="146"/>
        <item x="251"/>
        <item x="164"/>
        <item x="165"/>
        <item x="367"/>
        <item x="147"/>
        <item x="129"/>
        <item x="63"/>
        <item x="45"/>
        <item x="148"/>
        <item x="201"/>
        <item x="119"/>
        <item x="138"/>
        <item x="104"/>
        <item x="358"/>
        <item x="346"/>
        <item x="105"/>
        <item x="17"/>
        <item x="76"/>
        <item x="39"/>
        <item x="11"/>
        <item x="25"/>
        <item x="77"/>
        <item x="359"/>
        <item x="27"/>
        <item x="350"/>
        <item x="333"/>
        <item x="78"/>
        <item x="202"/>
        <item x="252"/>
        <item x="179"/>
        <item x="347"/>
        <item x="106"/>
        <item x="368"/>
        <item x="387"/>
        <item x="120"/>
        <item x="369"/>
        <item x="121"/>
        <item x="79"/>
        <item x="184"/>
        <item x="203"/>
        <item x="354"/>
        <item x="204"/>
        <item x="180"/>
        <item x="318"/>
        <item x="271"/>
        <item x="31"/>
        <item x="370"/>
        <item x="224"/>
        <item x="230"/>
        <item x="46"/>
        <item x="312"/>
        <item x="371"/>
        <item x="351"/>
        <item x="292"/>
        <item x="293"/>
        <item x="372"/>
        <item x="373"/>
        <item x="374"/>
        <item x="375"/>
        <item x="86"/>
        <item x="376"/>
        <item x="377"/>
        <item x="378"/>
        <item x="379"/>
        <item x="272"/>
        <item x="380"/>
        <item x="149"/>
        <item x="156"/>
        <item x="80"/>
        <item x="107"/>
        <item x="49"/>
        <item x="355"/>
        <item x="265"/>
        <item x="96"/>
        <item x="305"/>
        <item x="348"/>
        <item x="213"/>
        <item x="185"/>
        <item x="50"/>
        <item x="18"/>
        <item x="231"/>
        <item x="87"/>
        <item x="88"/>
        <item x="319"/>
        <item x="320"/>
        <item x="89"/>
        <item x="6"/>
        <item x="108"/>
        <item x="81"/>
        <item x="381"/>
        <item x="253"/>
        <item x="382"/>
        <item x="82"/>
        <item x="51"/>
        <item x="150"/>
        <item x="151"/>
        <item x="214"/>
        <item x="259"/>
        <item x="242"/>
        <item x="313"/>
        <item x="225"/>
        <item x="64"/>
        <item x="360"/>
        <item x="277"/>
        <item x="171"/>
        <item x="139"/>
        <item x="40"/>
        <item x="294"/>
        <item x="83"/>
        <item x="157"/>
        <item x="52"/>
        <item x="295"/>
        <item x="65"/>
        <item x="296"/>
        <item x="92"/>
        <item x="7"/>
        <item x="306"/>
        <item x="84"/>
        <item x="12"/>
        <item x="254"/>
        <item x="53"/>
        <item x="260"/>
        <item x="130"/>
        <item x="314"/>
        <item x="297"/>
        <item x="109"/>
        <item x="110"/>
        <item x="343"/>
        <item x="91"/>
        <item x="122"/>
        <item x="181"/>
        <item x="19"/>
        <item x="54"/>
        <item x="85"/>
        <item x="111"/>
        <item x="243"/>
        <item x="388"/>
        <item t="default"/>
      </items>
    </pivotField>
    <pivotField compact="0" outline="0" subtotalTop="0" showAll="0" includeNewItemsInFilter="1"/>
    <pivotField axis="axisRow" compact="0" outline="0" subtotalTop="0" showAll="0" includeNewItemsInFilter="1">
      <items count="6">
        <item x="0"/>
        <item x="3"/>
        <item x="1"/>
        <item x="2"/>
        <item x="4"/>
        <item t="default"/>
      </items>
    </pivotField>
    <pivotField dataField="1" compact="0" numFmtId="41" outline="0" subtotalTop="0" showAll="0" includeNewItemsInFilter="1"/>
    <pivotField dataField="1" compact="0" numFmtId="41" outline="0" subtotalTop="0" showAll="0" includeNewItemsInFilter="1"/>
    <pivotField dataField="1" compact="0" numFmtId="41" outline="0" subtotalTop="0" showAll="0" includeNewItemsInFilter="1"/>
    <pivotField dataField="1" compact="0" numFmtId="41" outline="0" subtotalTop="0" showAll="0" includeNewItemsInFilter="1"/>
    <pivotField dataField="1" compact="0" numFmtId="41" outline="0" subtotalTop="0" showAll="0" includeNewItemsInFilter="1"/>
    <pivotField dataField="1" compact="0" numFmtId="41" outline="0" subtotalTop="0" showAll="0" includeNewItemsInFilter="1"/>
    <pivotField dataField="1" compact="0" numFmtId="41" outline="0" subtotalTop="0" showAll="0" includeNewItemsInFilter="1"/>
    <pivotField dataField="1" compact="0" numFmtId="41" outline="0" subtotalTop="0" showAll="0" includeNewItemsInFilter="1"/>
    <pivotField dataField="1" compact="0" numFmtId="41" outline="0" subtotalTop="0" showAll="0" includeNewItemsInFilter="1"/>
    <pivotField dataField="1" compact="0" numFmtId="41" outline="0" subtotalTop="0" showAll="0" includeNewItemsInFilter="1"/>
    <pivotField dataField="1" compact="0" numFmtId="41" outline="0" subtotalTop="0" showAll="0" includeNewItemsInFilter="1"/>
    <pivotField dataField="1" compact="0" numFmtId="41" outline="0" subtotalTop="0" showAll="0" includeNewItemsInFilter="1"/>
    <pivotField dataField="1" compact="0" numFmtId="41" outline="0" subtotalTop="0" showAll="0" includeNewItemsInFilter="1"/>
    <pivotField dataField="1" compact="0" numFmtId="41" outline="0" subtotalTop="0" showAll="0" includeNewItemsInFilter="1"/>
  </pivotFields>
  <rowFields count="2">
    <field x="6"/>
    <field x="-2"/>
  </rowFields>
  <rowItems count="56">
    <i>
      <x/>
      <x/>
    </i>
    <i r="1" i="1">
      <x v="1"/>
    </i>
    <i r="1" i="2">
      <x v="2"/>
    </i>
    <i r="1" i="3">
      <x v="3"/>
    </i>
    <i r="1" i="4">
      <x v="4"/>
    </i>
    <i r="1" i="5">
      <x v="5"/>
    </i>
    <i r="1" i="6">
      <x v="6"/>
    </i>
    <i r="1" i="7">
      <x v="7"/>
    </i>
    <i r="1" i="8">
      <x v="8"/>
    </i>
    <i r="1" i="9">
      <x v="9"/>
    </i>
    <i r="1" i="10">
      <x v="10"/>
    </i>
    <i r="1" i="11">
      <x v="11"/>
    </i>
    <i r="1" i="12">
      <x v="12"/>
    </i>
    <i r="1" i="13">
      <x v="13"/>
    </i>
    <i>
      <x v="1"/>
      <x/>
    </i>
    <i r="1" i="1">
      <x v="1"/>
    </i>
    <i r="1" i="2">
      <x v="2"/>
    </i>
    <i r="1" i="3">
      <x v="3"/>
    </i>
    <i r="1" i="4">
      <x v="4"/>
    </i>
    <i r="1" i="5">
      <x v="5"/>
    </i>
    <i r="1" i="6">
      <x v="6"/>
    </i>
    <i r="1" i="7">
      <x v="7"/>
    </i>
    <i r="1" i="8">
      <x v="8"/>
    </i>
    <i r="1" i="9">
      <x v="9"/>
    </i>
    <i r="1" i="10">
      <x v="10"/>
    </i>
    <i r="1" i="11">
      <x v="11"/>
    </i>
    <i r="1" i="12">
      <x v="12"/>
    </i>
    <i r="1" i="13">
      <x v="13"/>
    </i>
    <i>
      <x v="2"/>
      <x/>
    </i>
    <i r="1" i="1">
      <x v="1"/>
    </i>
    <i r="1" i="2">
      <x v="2"/>
    </i>
    <i r="1" i="3">
      <x v="3"/>
    </i>
    <i r="1" i="4">
      <x v="4"/>
    </i>
    <i r="1" i="5">
      <x v="5"/>
    </i>
    <i r="1" i="6">
      <x v="6"/>
    </i>
    <i r="1" i="7">
      <x v="7"/>
    </i>
    <i r="1" i="8">
      <x v="8"/>
    </i>
    <i r="1" i="9">
      <x v="9"/>
    </i>
    <i r="1" i="10">
      <x v="10"/>
    </i>
    <i r="1" i="11">
      <x v="11"/>
    </i>
    <i r="1" i="12">
      <x v="12"/>
    </i>
    <i r="1" i="13">
      <x v="13"/>
    </i>
    <i>
      <x v="3"/>
      <x/>
    </i>
    <i r="1" i="1">
      <x v="1"/>
    </i>
    <i r="1" i="2">
      <x v="2"/>
    </i>
    <i r="1" i="3">
      <x v="3"/>
    </i>
    <i r="1" i="4">
      <x v="4"/>
    </i>
    <i r="1" i="5">
      <x v="5"/>
    </i>
    <i r="1" i="6">
      <x v="6"/>
    </i>
    <i r="1" i="7">
      <x v="7"/>
    </i>
    <i r="1" i="8">
      <x v="8"/>
    </i>
    <i r="1" i="9">
      <x v="9"/>
    </i>
    <i r="1" i="10">
      <x v="10"/>
    </i>
    <i r="1" i="11">
      <x v="11"/>
    </i>
    <i r="1" i="12">
      <x v="12"/>
    </i>
    <i r="1" i="13">
      <x v="13"/>
    </i>
  </rowItems>
  <colItems count="1">
    <i/>
  </colItems>
  <pageFields count="2">
    <pageField fld="4" item="45" hier="-1"/>
    <pageField fld="2" item="6" hier="-1"/>
  </pageFields>
  <dataFields count="14">
    <dataField name="Sum of 0 Bedrooms, TDC" fld="8" baseField="0" baseItem="0"/>
    <dataField name="Sum of 1 Bedrooms, TDC" fld="10" baseField="0" baseItem="0"/>
    <dataField name="Sum of 2 Bedrooms, TDC" fld="12" baseField="0" baseItem="0"/>
    <dataField name="Sum of 3 Bedrooms, TDC" fld="14" baseField="0" baseItem="0"/>
    <dataField name="Sum of 4 Bedrooms, TDC" fld="16" baseField="0" baseItem="0"/>
    <dataField name="Sum of 5 Bedrooms, TDC" fld="18" baseField="0" baseItem="0"/>
    <dataField name="Sum of 6 Bedrooms, TDC" fld="20" baseField="0" baseItem="0"/>
    <dataField name="Sum of 0 Bedrooms, HCC" fld="7" baseField="0" baseItem="0"/>
    <dataField name="Sum of 1 Bedrooms, HCC" fld="9" baseField="0" baseItem="0"/>
    <dataField name="Sum of 2 Bedrooms, HCC" fld="11" baseField="0" baseItem="0"/>
    <dataField name="Sum of 3 Bedrooms, HCC" fld="13" baseField="0" baseItem="0"/>
    <dataField name="Sum of 4 Bedrooms, HCC" fld="15" baseField="0" baseItem="0"/>
    <dataField name="Sum of 5 Bedrooms, HCC" fld="17" baseField="0" baseItem="0"/>
    <dataField name="Sum of 6 Bedrooms, HCC" fld="19" baseField="0" baseItem="0"/>
  </dataFields>
  <formats count="15">
    <format dxfId="15">
      <pivotArea type="all" dataOnly="0" outline="0" fieldPosition="0"/>
    </format>
    <format dxfId="14">
      <pivotArea type="all" dataOnly="0" outline="0" fieldPosition="0"/>
    </format>
    <format dxfId="13">
      <pivotArea outline="0" fieldPosition="0"/>
    </format>
    <format dxfId="12">
      <pivotArea type="all" dataOnly="0" outline="0" fieldPosition="0"/>
    </format>
    <format dxfId="11">
      <pivotArea type="all" dataOnly="0" outline="0" fieldPosition="0"/>
    </format>
    <format dxfId="10">
      <pivotArea type="all" dataOnly="0" outline="0" fieldPosition="0"/>
    </format>
    <format dxfId="9">
      <pivotArea outline="0" collapsedLevelsAreSubtotals="1" fieldPosition="0"/>
    </format>
    <format dxfId="8">
      <pivotArea field="6" type="button" dataOnly="0" labelOnly="1" outline="0" axis="axisRow" fieldPosition="0"/>
    </format>
    <format dxfId="7">
      <pivotArea field="-2" type="button" dataOnly="0" labelOnly="1" outline="0" axis="axisRow" fieldPosition="1"/>
    </format>
    <format dxfId="6">
      <pivotArea dataOnly="0" labelOnly="1" outline="0" fieldPosition="0">
        <references count="1">
          <reference field="6" count="0"/>
        </references>
      </pivotArea>
    </format>
    <format dxfId="5">
      <pivotArea dataOnly="0" labelOnly="1" outline="0" fieldPosition="0">
        <references count="2">
          <reference field="4294967294" count="14">
            <x v="0"/>
            <x v="1"/>
            <x v="2"/>
            <x v="3"/>
            <x v="4"/>
            <x v="5"/>
            <x v="6"/>
            <x v="7"/>
            <x v="8"/>
            <x v="9"/>
            <x v="10"/>
            <x v="11"/>
            <x v="12"/>
            <x v="13"/>
          </reference>
          <reference field="6" count="1" selected="0">
            <x v="0"/>
          </reference>
        </references>
      </pivotArea>
    </format>
    <format dxfId="4">
      <pivotArea dataOnly="0" labelOnly="1" outline="0" fieldPosition="0">
        <references count="2">
          <reference field="4294967294" count="14">
            <x v="0"/>
            <x v="1"/>
            <x v="2"/>
            <x v="3"/>
            <x v="4"/>
            <x v="5"/>
            <x v="6"/>
            <x v="7"/>
            <x v="8"/>
            <x v="9"/>
            <x v="10"/>
            <x v="11"/>
            <x v="12"/>
            <x v="13"/>
          </reference>
          <reference field="6" count="1" selected="0">
            <x v="1"/>
          </reference>
        </references>
      </pivotArea>
    </format>
    <format dxfId="3">
      <pivotArea dataOnly="0" labelOnly="1" outline="0" fieldPosition="0">
        <references count="2">
          <reference field="4294967294" count="14">
            <x v="0"/>
            <x v="1"/>
            <x v="2"/>
            <x v="3"/>
            <x v="4"/>
            <x v="5"/>
            <x v="6"/>
            <x v="7"/>
            <x v="8"/>
            <x v="9"/>
            <x v="10"/>
            <x v="11"/>
            <x v="12"/>
            <x v="13"/>
          </reference>
          <reference field="6" count="1" selected="0">
            <x v="2"/>
          </reference>
        </references>
      </pivotArea>
    </format>
    <format dxfId="2">
      <pivotArea dataOnly="0" labelOnly="1" outline="0" fieldPosition="0">
        <references count="2">
          <reference field="4294967294" count="14">
            <x v="0"/>
            <x v="1"/>
            <x v="2"/>
            <x v="3"/>
            <x v="4"/>
            <x v="5"/>
            <x v="6"/>
            <x v="7"/>
            <x v="8"/>
            <x v="9"/>
            <x v="10"/>
            <x v="11"/>
            <x v="12"/>
            <x v="13"/>
          </reference>
          <reference field="6" count="1" selected="0">
            <x v="3"/>
          </reference>
        </references>
      </pivotArea>
    </format>
    <format dxfId="1">
      <pivotArea dataOnly="0" labelOnly="1" grandCol="1" outline="0" axis="axisCol" fieldPosition="0"/>
    </format>
  </formats>
  <pivotTableStyleInfo showRowHeaders="1" showColHeaders="1" showRowStripes="0" showColStripes="0" showLastColumn="1"/>
  <extLs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http://www.hud.gov/offices/pih/programs/ph/capfund/index.cfm" TargetMode="External"/><Relationship Id="rId1" Type="http://schemas.openxmlformats.org/officeDocument/2006/relationships/pivotTable" Target="../pivotTables/pivotTable1.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Q74"/>
  <sheetViews>
    <sheetView showGridLines="0" zoomScale="80" zoomScaleNormal="80" zoomScaleSheetLayoutView="68" workbookViewId="0">
      <selection activeCell="M1" sqref="M1:Q1"/>
    </sheetView>
  </sheetViews>
  <sheetFormatPr defaultColWidth="9" defaultRowHeight="12.75" x14ac:dyDescent="0.2"/>
  <cols>
    <col min="1" max="2" width="2.375" style="18" customWidth="1"/>
    <col min="3" max="6" width="9" style="18"/>
    <col min="7" max="8" width="12.5" style="18" customWidth="1"/>
    <col min="9" max="9" width="11.625" style="18" customWidth="1"/>
    <col min="10" max="11" width="10" style="18" customWidth="1"/>
    <col min="12" max="13" width="11.625" style="18" customWidth="1"/>
    <col min="14" max="14" width="9.375" style="18" customWidth="1"/>
    <col min="15" max="15" width="9" style="18"/>
    <col min="16" max="17" width="2.375" style="18" customWidth="1"/>
    <col min="18" max="16384" width="9" style="18"/>
  </cols>
  <sheetData>
    <row r="1" spans="1:17" ht="57" customHeight="1" x14ac:dyDescent="0.2">
      <c r="A1" s="412" t="s">
        <v>369</v>
      </c>
      <c r="B1" s="412"/>
      <c r="C1" s="412"/>
      <c r="D1" s="412"/>
      <c r="E1" s="412"/>
      <c r="F1" s="412"/>
      <c r="H1" s="413" t="s">
        <v>370</v>
      </c>
      <c r="I1" s="413"/>
      <c r="J1" s="413"/>
      <c r="K1" s="413"/>
      <c r="M1" s="414" t="s">
        <v>781</v>
      </c>
      <c r="N1" s="414"/>
      <c r="O1" s="414"/>
      <c r="P1" s="414"/>
      <c r="Q1" s="414"/>
    </row>
    <row r="2" spans="1:17" ht="4.5" customHeight="1" x14ac:dyDescent="0.2">
      <c r="A2" s="17"/>
      <c r="B2" s="17"/>
      <c r="C2" s="17"/>
      <c r="D2" s="17"/>
      <c r="E2" s="17"/>
      <c r="F2" s="17"/>
    </row>
    <row r="3" spans="1:17" ht="134.25" customHeight="1" x14ac:dyDescent="0.2">
      <c r="A3" s="20"/>
      <c r="B3" s="415" t="s">
        <v>371</v>
      </c>
      <c r="C3" s="415"/>
      <c r="D3" s="415"/>
      <c r="E3" s="415"/>
      <c r="F3" s="415"/>
      <c r="G3" s="415"/>
      <c r="H3" s="415"/>
      <c r="I3" s="415"/>
      <c r="J3" s="415"/>
      <c r="K3" s="415"/>
      <c r="L3" s="415"/>
      <c r="M3" s="415"/>
      <c r="N3" s="415"/>
      <c r="O3" s="415"/>
      <c r="P3" s="415"/>
      <c r="Q3" s="20"/>
    </row>
    <row r="4" spans="1:17" ht="12.75" customHeight="1" thickBot="1" x14ac:dyDescent="0.25"/>
    <row r="5" spans="1:17" x14ac:dyDescent="0.2">
      <c r="B5" s="21"/>
      <c r="C5" s="22"/>
      <c r="D5" s="22"/>
      <c r="E5" s="22"/>
      <c r="F5" s="22"/>
      <c r="G5" s="22"/>
      <c r="H5" s="22"/>
      <c r="I5" s="22"/>
      <c r="J5" s="22"/>
      <c r="K5" s="22"/>
      <c r="L5" s="22"/>
      <c r="M5" s="22"/>
      <c r="N5" s="22"/>
      <c r="O5" s="22"/>
      <c r="P5" s="23"/>
    </row>
    <row r="6" spans="1:17" ht="15.75" x14ac:dyDescent="0.2">
      <c r="B6" s="24"/>
      <c r="C6" s="416" t="s">
        <v>372</v>
      </c>
      <c r="D6" s="416"/>
      <c r="E6" s="416"/>
      <c r="F6" s="416"/>
      <c r="G6" s="416"/>
      <c r="H6" s="416"/>
      <c r="I6" s="416"/>
      <c r="J6" s="416"/>
      <c r="K6" s="416"/>
      <c r="L6" s="416"/>
      <c r="M6" s="416"/>
      <c r="N6" s="416"/>
      <c r="O6" s="416"/>
      <c r="P6" s="25"/>
    </row>
    <row r="7" spans="1:17" x14ac:dyDescent="0.2">
      <c r="B7" s="24"/>
      <c r="C7" s="26"/>
      <c r="D7" s="27"/>
      <c r="E7" s="27"/>
      <c r="F7" s="27"/>
      <c r="G7" s="27"/>
      <c r="H7" s="27"/>
      <c r="I7" s="27"/>
      <c r="J7" s="28"/>
      <c r="K7" s="26"/>
      <c r="L7" s="26"/>
      <c r="M7" s="26"/>
      <c r="N7" s="26"/>
      <c r="O7" s="26"/>
      <c r="P7" s="25"/>
    </row>
    <row r="8" spans="1:17" ht="12.75" customHeight="1" x14ac:dyDescent="0.2">
      <c r="B8" s="24"/>
      <c r="C8" s="29" t="s">
        <v>373</v>
      </c>
      <c r="D8" s="407" t="s">
        <v>374</v>
      </c>
      <c r="E8" s="407"/>
      <c r="F8" s="407"/>
      <c r="G8" s="407"/>
      <c r="H8" s="407"/>
      <c r="I8" s="407"/>
      <c r="J8" s="390"/>
      <c r="K8" s="408"/>
      <c r="L8" s="408"/>
      <c r="M8" s="408"/>
      <c r="N8" s="408"/>
      <c r="O8" s="408"/>
      <c r="P8" s="31"/>
    </row>
    <row r="9" spans="1:17" x14ac:dyDescent="0.2">
      <c r="B9" s="24"/>
      <c r="C9" s="32" t="s">
        <v>7</v>
      </c>
      <c r="D9" s="390" t="s">
        <v>375</v>
      </c>
      <c r="E9" s="390"/>
      <c r="F9" s="390"/>
      <c r="G9" s="390"/>
      <c r="H9" s="390"/>
      <c r="I9" s="390"/>
      <c r="J9" s="26"/>
      <c r="K9" s="408"/>
      <c r="L9" s="408"/>
      <c r="M9" s="408"/>
      <c r="N9" s="408"/>
      <c r="O9" s="408"/>
      <c r="P9" s="31"/>
    </row>
    <row r="10" spans="1:17" x14ac:dyDescent="0.2">
      <c r="B10" s="24"/>
      <c r="C10" s="33" t="s">
        <v>376</v>
      </c>
      <c r="D10" s="409" t="s">
        <v>377</v>
      </c>
      <c r="E10" s="409"/>
      <c r="F10" s="409"/>
      <c r="G10" s="409"/>
      <c r="H10" s="409"/>
      <c r="I10" s="409"/>
      <c r="J10" s="30"/>
      <c r="K10" s="408"/>
      <c r="L10" s="408"/>
      <c r="M10" s="408"/>
      <c r="N10" s="408"/>
      <c r="O10" s="408"/>
      <c r="P10" s="31"/>
    </row>
    <row r="11" spans="1:17" x14ac:dyDescent="0.2">
      <c r="B11" s="24"/>
      <c r="C11" s="26"/>
      <c r="D11" s="26"/>
      <c r="E11" s="26"/>
      <c r="F11" s="26"/>
      <c r="G11" s="26"/>
      <c r="H11" s="26"/>
      <c r="I11" s="26"/>
      <c r="J11" s="28"/>
      <c r="K11" s="408"/>
      <c r="L11" s="408"/>
      <c r="M11" s="408"/>
      <c r="N11" s="408"/>
      <c r="O11" s="408"/>
      <c r="P11" s="31"/>
    </row>
    <row r="12" spans="1:17" x14ac:dyDescent="0.2">
      <c r="B12" s="24"/>
      <c r="C12" s="404" t="s">
        <v>569</v>
      </c>
      <c r="D12" s="404"/>
      <c r="E12" s="404"/>
      <c r="F12" s="404"/>
      <c r="G12" s="404"/>
      <c r="H12" s="404"/>
      <c r="I12" s="404"/>
      <c r="J12" s="404"/>
      <c r="K12" s="404"/>
      <c r="L12" s="404"/>
      <c r="M12" s="404"/>
      <c r="N12" s="404"/>
      <c r="O12" s="404"/>
      <c r="P12" s="25"/>
    </row>
    <row r="13" spans="1:17" x14ac:dyDescent="0.2">
      <c r="B13" s="24"/>
      <c r="C13" s="34"/>
      <c r="D13" s="35"/>
      <c r="E13" s="35"/>
      <c r="F13" s="35"/>
      <c r="G13" s="35"/>
      <c r="H13" s="35"/>
      <c r="I13" s="35"/>
      <c r="J13" s="35"/>
      <c r="K13" s="35"/>
      <c r="L13" s="35"/>
      <c r="M13" s="35"/>
      <c r="N13" s="35"/>
      <c r="O13" s="35"/>
      <c r="P13" s="25"/>
    </row>
    <row r="14" spans="1:17" ht="29.25" customHeight="1" x14ac:dyDescent="0.2">
      <c r="B14" s="24"/>
      <c r="C14" s="410" t="s">
        <v>378</v>
      </c>
      <c r="D14" s="411"/>
      <c r="E14" s="411"/>
      <c r="F14" s="411"/>
      <c r="G14" s="411"/>
      <c r="H14" s="411"/>
      <c r="I14" s="411"/>
      <c r="J14" s="411"/>
      <c r="K14" s="411"/>
      <c r="L14" s="411"/>
      <c r="M14" s="411"/>
      <c r="N14" s="411"/>
      <c r="O14" s="411"/>
      <c r="P14" s="25"/>
    </row>
    <row r="15" spans="1:17" x14ac:dyDescent="0.2">
      <c r="B15" s="24"/>
      <c r="C15" s="391" t="s">
        <v>379</v>
      </c>
      <c r="D15" s="393"/>
      <c r="E15" s="393"/>
      <c r="F15" s="393"/>
      <c r="G15" s="393"/>
      <c r="H15" s="393"/>
      <c r="I15" s="393"/>
      <c r="J15" s="393"/>
      <c r="K15" s="393"/>
      <c r="L15" s="393"/>
      <c r="M15" s="393"/>
      <c r="N15" s="393"/>
      <c r="O15" s="393"/>
      <c r="P15" s="25"/>
    </row>
    <row r="16" spans="1:17" x14ac:dyDescent="0.2">
      <c r="B16" s="24"/>
      <c r="C16" s="383" t="s">
        <v>380</v>
      </c>
      <c r="D16" s="390"/>
      <c r="E16" s="390"/>
      <c r="F16" s="390"/>
      <c r="G16" s="390"/>
      <c r="H16" s="390"/>
      <c r="I16" s="390"/>
      <c r="J16" s="390"/>
      <c r="K16" s="390"/>
      <c r="L16" s="390"/>
      <c r="M16" s="390"/>
      <c r="N16" s="390"/>
      <c r="O16" s="390"/>
      <c r="P16" s="25"/>
    </row>
    <row r="17" spans="2:16" ht="25.5" customHeight="1" x14ac:dyDescent="0.2">
      <c r="B17" s="24"/>
      <c r="C17" s="394" t="s">
        <v>381</v>
      </c>
      <c r="D17" s="395"/>
      <c r="E17" s="395"/>
      <c r="F17" s="395"/>
      <c r="G17" s="395"/>
      <c r="H17" s="395"/>
      <c r="I17" s="395"/>
      <c r="J17" s="395"/>
      <c r="K17" s="395"/>
      <c r="L17" s="395"/>
      <c r="M17" s="395"/>
      <c r="N17" s="395"/>
      <c r="O17" s="395"/>
      <c r="P17" s="25"/>
    </row>
    <row r="18" spans="2:16" x14ac:dyDescent="0.2">
      <c r="B18" s="24"/>
      <c r="C18" s="26"/>
      <c r="D18" s="26"/>
      <c r="E18" s="26"/>
      <c r="F18" s="26"/>
      <c r="G18" s="26"/>
      <c r="H18" s="26"/>
      <c r="I18" s="26"/>
      <c r="J18" s="26"/>
      <c r="K18" s="26"/>
      <c r="L18" s="26"/>
      <c r="M18" s="26"/>
      <c r="N18" s="26"/>
      <c r="O18" s="26"/>
      <c r="P18" s="25"/>
    </row>
    <row r="19" spans="2:16" x14ac:dyDescent="0.2">
      <c r="B19" s="24"/>
      <c r="C19" s="385" t="s">
        <v>382</v>
      </c>
      <c r="D19" s="385"/>
      <c r="E19" s="385"/>
      <c r="F19" s="385"/>
      <c r="G19" s="385"/>
      <c r="H19" s="385"/>
      <c r="I19" s="385"/>
      <c r="J19" s="385"/>
      <c r="K19" s="385"/>
      <c r="L19" s="385"/>
      <c r="M19" s="385"/>
      <c r="N19" s="385"/>
      <c r="O19" s="385"/>
      <c r="P19" s="25"/>
    </row>
    <row r="20" spans="2:16" x14ac:dyDescent="0.2">
      <c r="B20" s="24"/>
      <c r="C20" s="398" t="s">
        <v>383</v>
      </c>
      <c r="D20" s="399"/>
      <c r="E20" s="399"/>
      <c r="F20" s="399"/>
      <c r="G20" s="399"/>
      <c r="H20" s="399"/>
      <c r="I20" s="399"/>
      <c r="J20" s="399"/>
      <c r="K20" s="399"/>
      <c r="L20" s="399"/>
      <c r="M20" s="399"/>
      <c r="N20" s="399"/>
      <c r="O20" s="399"/>
      <c r="P20" s="25"/>
    </row>
    <row r="21" spans="2:16" x14ac:dyDescent="0.2">
      <c r="B21" s="24"/>
      <c r="C21" s="398" t="s">
        <v>384</v>
      </c>
      <c r="D21" s="398"/>
      <c r="E21" s="398"/>
      <c r="F21" s="398"/>
      <c r="G21" s="398"/>
      <c r="H21" s="398"/>
      <c r="I21" s="398"/>
      <c r="J21" s="398"/>
      <c r="K21" s="398"/>
      <c r="L21" s="398"/>
      <c r="M21" s="398"/>
      <c r="N21" s="398"/>
      <c r="O21" s="398"/>
      <c r="P21" s="25"/>
    </row>
    <row r="22" spans="2:16" x14ac:dyDescent="0.2">
      <c r="B22" s="24"/>
      <c r="C22" s="400" t="s">
        <v>385</v>
      </c>
      <c r="D22" s="401"/>
      <c r="E22" s="401"/>
      <c r="F22" s="401"/>
      <c r="G22" s="401"/>
      <c r="H22" s="401"/>
      <c r="I22" s="401"/>
      <c r="J22" s="401"/>
      <c r="K22" s="401"/>
      <c r="L22" s="401"/>
      <c r="M22" s="401"/>
      <c r="N22" s="401"/>
      <c r="O22" s="401"/>
      <c r="P22" s="25"/>
    </row>
    <row r="23" spans="2:16" x14ac:dyDescent="0.2">
      <c r="B23" s="24"/>
      <c r="C23" s="39"/>
      <c r="D23" s="30"/>
      <c r="E23" s="30"/>
      <c r="F23" s="30"/>
      <c r="G23" s="30"/>
      <c r="H23" s="30"/>
      <c r="I23" s="30"/>
      <c r="J23" s="30"/>
      <c r="K23" s="30"/>
      <c r="L23" s="30"/>
      <c r="M23" s="30"/>
      <c r="N23" s="30"/>
      <c r="O23" s="30"/>
      <c r="P23" s="25"/>
    </row>
    <row r="24" spans="2:16" x14ac:dyDescent="0.2">
      <c r="B24" s="24"/>
      <c r="C24" s="402" t="s">
        <v>386</v>
      </c>
      <c r="D24" s="402"/>
      <c r="E24" s="402"/>
      <c r="F24" s="402"/>
      <c r="G24" s="402"/>
      <c r="H24" s="402"/>
      <c r="I24" s="402"/>
      <c r="J24" s="402"/>
      <c r="K24" s="402"/>
      <c r="L24" s="402"/>
      <c r="M24" s="402"/>
      <c r="N24" s="402"/>
      <c r="O24" s="402"/>
      <c r="P24" s="25"/>
    </row>
    <row r="25" spans="2:16" x14ac:dyDescent="0.2">
      <c r="B25" s="24"/>
      <c r="C25" s="396" t="s">
        <v>387</v>
      </c>
      <c r="D25" s="397"/>
      <c r="E25" s="397"/>
      <c r="F25" s="397"/>
      <c r="G25" s="397"/>
      <c r="H25" s="397"/>
      <c r="I25" s="397"/>
      <c r="J25" s="397"/>
      <c r="K25" s="397"/>
      <c r="L25" s="397"/>
      <c r="M25" s="397"/>
      <c r="N25" s="397"/>
      <c r="O25" s="397"/>
      <c r="P25" s="25"/>
    </row>
    <row r="26" spans="2:16" x14ac:dyDescent="0.2">
      <c r="B26" s="24"/>
      <c r="C26" s="396" t="s">
        <v>388</v>
      </c>
      <c r="D26" s="397"/>
      <c r="E26" s="397"/>
      <c r="F26" s="397"/>
      <c r="G26" s="397"/>
      <c r="H26" s="397"/>
      <c r="I26" s="397"/>
      <c r="J26" s="397"/>
      <c r="K26" s="397"/>
      <c r="L26" s="397"/>
      <c r="M26" s="397"/>
      <c r="N26" s="397"/>
      <c r="O26" s="397"/>
      <c r="P26" s="25"/>
    </row>
    <row r="27" spans="2:16" x14ac:dyDescent="0.2">
      <c r="B27" s="24"/>
      <c r="C27" s="396" t="s">
        <v>389</v>
      </c>
      <c r="D27" s="397"/>
      <c r="E27" s="397"/>
      <c r="F27" s="397"/>
      <c r="G27" s="397"/>
      <c r="H27" s="397"/>
      <c r="I27" s="397"/>
      <c r="J27" s="397"/>
      <c r="K27" s="397"/>
      <c r="L27" s="397"/>
      <c r="M27" s="397"/>
      <c r="N27" s="397"/>
      <c r="O27" s="397"/>
      <c r="P27" s="25"/>
    </row>
    <row r="28" spans="2:16" x14ac:dyDescent="0.2">
      <c r="B28" s="24"/>
      <c r="C28" s="396" t="s">
        <v>390</v>
      </c>
      <c r="D28" s="397"/>
      <c r="E28" s="397"/>
      <c r="F28" s="397"/>
      <c r="G28" s="397"/>
      <c r="H28" s="397"/>
      <c r="I28" s="397"/>
      <c r="J28" s="397"/>
      <c r="K28" s="397"/>
      <c r="L28" s="397"/>
      <c r="M28" s="397"/>
      <c r="N28" s="397"/>
      <c r="O28" s="397"/>
      <c r="P28" s="25"/>
    </row>
    <row r="29" spans="2:16" x14ac:dyDescent="0.2">
      <c r="B29" s="24"/>
      <c r="C29" s="400" t="s">
        <v>391</v>
      </c>
      <c r="D29" s="403"/>
      <c r="E29" s="403"/>
      <c r="F29" s="403"/>
      <c r="G29" s="403"/>
      <c r="H29" s="403"/>
      <c r="I29" s="403"/>
      <c r="J29" s="403"/>
      <c r="K29" s="403"/>
      <c r="L29" s="403"/>
      <c r="M29" s="403"/>
      <c r="N29" s="403"/>
      <c r="O29" s="403"/>
      <c r="P29" s="25"/>
    </row>
    <row r="30" spans="2:16" x14ac:dyDescent="0.2">
      <c r="B30" s="24"/>
      <c r="C30" s="38"/>
      <c r="D30" s="41"/>
      <c r="E30" s="41"/>
      <c r="F30" s="41"/>
      <c r="G30" s="41"/>
      <c r="H30" s="41"/>
      <c r="I30" s="41"/>
      <c r="J30" s="41"/>
      <c r="K30" s="41"/>
      <c r="L30" s="41"/>
      <c r="M30" s="41"/>
      <c r="N30" s="41"/>
      <c r="O30" s="41"/>
      <c r="P30" s="25"/>
    </row>
    <row r="31" spans="2:16" ht="27" customHeight="1" x14ac:dyDescent="0.2">
      <c r="B31" s="24"/>
      <c r="P31" s="25"/>
    </row>
    <row r="32" spans="2:16" ht="13.5" thickBot="1" x14ac:dyDescent="0.25">
      <c r="B32" s="43"/>
      <c r="C32" s="44"/>
      <c r="D32" s="44"/>
      <c r="E32" s="44"/>
      <c r="F32" s="44"/>
      <c r="G32" s="44"/>
      <c r="H32" s="44"/>
      <c r="I32" s="44"/>
      <c r="J32" s="45"/>
      <c r="K32" s="46"/>
      <c r="L32" s="46"/>
      <c r="M32" s="46"/>
      <c r="N32" s="46"/>
      <c r="O32" s="46"/>
      <c r="P32" s="47"/>
    </row>
    <row r="33" spans="1:17" ht="13.5" customHeight="1" thickBot="1" x14ac:dyDescent="0.25">
      <c r="A33" s="26"/>
      <c r="B33" s="48"/>
      <c r="C33" s="26"/>
      <c r="D33" s="26"/>
      <c r="E33" s="26"/>
      <c r="F33" s="26"/>
      <c r="G33" s="26"/>
      <c r="H33" s="26"/>
      <c r="I33" s="18" t="s">
        <v>588</v>
      </c>
      <c r="P33" s="49" t="s">
        <v>393</v>
      </c>
      <c r="Q33" s="26"/>
    </row>
    <row r="34" spans="1:17" x14ac:dyDescent="0.2">
      <c r="B34" s="21"/>
      <c r="C34" s="50"/>
      <c r="D34" s="50"/>
      <c r="E34" s="50"/>
      <c r="F34" s="50"/>
      <c r="G34" s="50"/>
      <c r="H34" s="50"/>
      <c r="I34" s="50"/>
      <c r="J34" s="51"/>
      <c r="K34" s="52"/>
      <c r="L34" s="52"/>
      <c r="M34" s="52"/>
      <c r="N34" s="52"/>
      <c r="O34" s="52"/>
      <c r="P34" s="23"/>
    </row>
    <row r="35" spans="1:17" ht="11.25" customHeight="1" x14ac:dyDescent="0.2">
      <c r="B35" s="24"/>
      <c r="C35" s="37"/>
      <c r="D35" s="37"/>
      <c r="E35" s="37"/>
      <c r="F35" s="37"/>
      <c r="G35" s="37"/>
      <c r="H35" s="37"/>
      <c r="I35" s="37"/>
      <c r="J35" s="37"/>
      <c r="K35" s="37"/>
      <c r="L35" s="37"/>
      <c r="M35" s="37"/>
      <c r="N35" s="37"/>
      <c r="O35" s="37"/>
      <c r="P35" s="25"/>
    </row>
    <row r="36" spans="1:17" ht="25.5" customHeight="1" x14ac:dyDescent="0.2">
      <c r="B36" s="24"/>
      <c r="C36" s="404" t="s">
        <v>571</v>
      </c>
      <c r="D36" s="404"/>
      <c r="E36" s="404"/>
      <c r="F36" s="404"/>
      <c r="G36" s="404"/>
      <c r="H36" s="404"/>
      <c r="I36" s="404"/>
      <c r="J36" s="404"/>
      <c r="K36" s="404"/>
      <c r="L36" s="404"/>
      <c r="M36" s="404"/>
      <c r="N36" s="404"/>
      <c r="O36" s="404"/>
      <c r="P36" s="25"/>
    </row>
    <row r="37" spans="1:17" ht="28.5" customHeight="1" x14ac:dyDescent="0.2">
      <c r="B37" s="24"/>
      <c r="C37" s="405" t="s">
        <v>394</v>
      </c>
      <c r="D37" s="385"/>
      <c r="E37" s="385"/>
      <c r="F37" s="385"/>
      <c r="G37" s="385"/>
      <c r="H37" s="385"/>
      <c r="I37" s="385"/>
      <c r="J37" s="385"/>
      <c r="K37" s="385"/>
      <c r="L37" s="385"/>
      <c r="M37" s="385"/>
      <c r="N37" s="385"/>
      <c r="O37" s="385"/>
      <c r="P37" s="25"/>
    </row>
    <row r="38" spans="1:17" ht="13.5" customHeight="1" x14ac:dyDescent="0.2">
      <c r="B38" s="24"/>
      <c r="C38" s="385" t="s">
        <v>392</v>
      </c>
      <c r="D38" s="385"/>
      <c r="E38" s="385"/>
      <c r="F38" s="385"/>
      <c r="G38" s="385"/>
      <c r="H38" s="385"/>
      <c r="I38" s="385"/>
      <c r="J38" s="385"/>
      <c r="K38" s="385"/>
      <c r="L38" s="385"/>
      <c r="M38" s="385"/>
      <c r="N38" s="385"/>
      <c r="O38" s="385"/>
      <c r="P38" s="25"/>
    </row>
    <row r="39" spans="1:17" ht="13.5" customHeight="1" x14ac:dyDescent="0.2">
      <c r="B39" s="24"/>
      <c r="C39" s="42"/>
      <c r="D39" s="42"/>
      <c r="E39" s="42"/>
      <c r="F39" s="42"/>
      <c r="G39" s="42"/>
      <c r="H39" s="42"/>
      <c r="I39" s="42"/>
      <c r="J39" s="42"/>
      <c r="K39" s="42"/>
      <c r="L39" s="42"/>
      <c r="M39" s="42"/>
      <c r="N39" s="42"/>
      <c r="O39" s="42"/>
      <c r="P39" s="25"/>
    </row>
    <row r="40" spans="1:17" x14ac:dyDescent="0.2">
      <c r="B40" s="24"/>
      <c r="C40" s="406" t="s">
        <v>572</v>
      </c>
      <c r="D40" s="406"/>
      <c r="E40" s="406"/>
      <c r="F40" s="406"/>
      <c r="G40" s="406"/>
      <c r="H40" s="406"/>
      <c r="I40" s="406"/>
      <c r="J40" s="406"/>
      <c r="K40" s="406"/>
      <c r="L40" s="406"/>
      <c r="M40" s="406"/>
      <c r="N40" s="406"/>
      <c r="O40" s="406"/>
      <c r="P40" s="25"/>
    </row>
    <row r="41" spans="1:17" x14ac:dyDescent="0.2">
      <c r="B41" s="24"/>
      <c r="C41" s="389" t="s">
        <v>395</v>
      </c>
      <c r="D41" s="389"/>
      <c r="E41" s="389"/>
      <c r="F41" s="389"/>
      <c r="G41" s="389"/>
      <c r="H41" s="389"/>
      <c r="I41" s="389"/>
      <c r="J41" s="26"/>
      <c r="K41" s="26"/>
      <c r="L41" s="26"/>
      <c r="M41" s="26"/>
      <c r="N41" s="26"/>
      <c r="O41" s="26"/>
      <c r="P41" s="25"/>
    </row>
    <row r="42" spans="1:17" x14ac:dyDescent="0.2">
      <c r="B42" s="24"/>
      <c r="C42" s="53" t="s">
        <v>396</v>
      </c>
      <c r="D42" s="53"/>
      <c r="E42" s="53"/>
      <c r="F42" s="53"/>
      <c r="G42" s="53"/>
      <c r="H42" s="53"/>
      <c r="I42" s="53"/>
      <c r="J42" s="26"/>
      <c r="K42" s="26"/>
      <c r="L42" s="26"/>
      <c r="M42" s="26"/>
      <c r="N42" s="26"/>
      <c r="O42" s="26"/>
      <c r="P42" s="25"/>
    </row>
    <row r="43" spans="1:17" x14ac:dyDescent="0.2">
      <c r="B43" s="24"/>
      <c r="C43" s="396" t="s">
        <v>397</v>
      </c>
      <c r="D43" s="397"/>
      <c r="E43" s="397"/>
      <c r="F43" s="397"/>
      <c r="G43" s="397"/>
      <c r="H43" s="397"/>
      <c r="I43" s="397"/>
      <c r="J43" s="397"/>
      <c r="K43" s="397"/>
      <c r="L43" s="397"/>
      <c r="M43" s="397"/>
      <c r="N43" s="397"/>
      <c r="O43" s="397"/>
      <c r="P43" s="25"/>
    </row>
    <row r="44" spans="1:17" x14ac:dyDescent="0.2">
      <c r="B44" s="24"/>
      <c r="C44" s="53" t="s">
        <v>398</v>
      </c>
      <c r="D44" s="54"/>
      <c r="E44" s="40"/>
      <c r="F44" s="40"/>
      <c r="G44" s="40"/>
      <c r="H44" s="40"/>
      <c r="I44" s="40"/>
      <c r="J44" s="40"/>
      <c r="K44" s="40"/>
      <c r="L44" s="40"/>
      <c r="M44" s="40"/>
      <c r="N44" s="40"/>
      <c r="O44" s="40"/>
      <c r="P44" s="25"/>
    </row>
    <row r="45" spans="1:17" x14ac:dyDescent="0.2">
      <c r="B45" s="24"/>
      <c r="C45" s="389" t="s">
        <v>399</v>
      </c>
      <c r="D45" s="389"/>
      <c r="E45" s="389"/>
      <c r="F45" s="389"/>
      <c r="G45" s="389"/>
      <c r="H45" s="389"/>
      <c r="I45" s="389"/>
      <c r="J45" s="55"/>
      <c r="K45" s="55"/>
      <c r="L45" s="55"/>
      <c r="M45" s="55"/>
      <c r="N45" s="55"/>
      <c r="O45" s="55"/>
      <c r="P45" s="25"/>
    </row>
    <row r="46" spans="1:17" x14ac:dyDescent="0.2">
      <c r="B46" s="24"/>
      <c r="C46" s="53" t="s">
        <v>400</v>
      </c>
      <c r="D46" s="53"/>
      <c r="E46" s="53"/>
      <c r="F46" s="53"/>
      <c r="G46" s="53"/>
      <c r="H46" s="53"/>
      <c r="I46" s="53"/>
      <c r="J46" s="55"/>
      <c r="K46" s="55"/>
      <c r="L46" s="55"/>
      <c r="M46" s="55"/>
      <c r="N46" s="55"/>
      <c r="O46" s="55"/>
      <c r="P46" s="25"/>
    </row>
    <row r="47" spans="1:17" x14ac:dyDescent="0.2">
      <c r="B47" s="24"/>
      <c r="C47" s="53" t="s">
        <v>398</v>
      </c>
      <c r="D47" s="53"/>
      <c r="E47" s="53"/>
      <c r="F47" s="53"/>
      <c r="G47" s="53"/>
      <c r="H47" s="53"/>
      <c r="I47" s="53"/>
      <c r="J47" s="55"/>
      <c r="K47" s="55"/>
      <c r="L47" s="55"/>
      <c r="M47" s="55"/>
      <c r="N47" s="55"/>
      <c r="O47" s="55"/>
      <c r="P47" s="25"/>
    </row>
    <row r="48" spans="1:17" x14ac:dyDescent="0.2">
      <c r="B48" s="24"/>
      <c r="C48" s="53"/>
      <c r="D48" s="53"/>
      <c r="E48" s="53"/>
      <c r="F48" s="53"/>
      <c r="G48" s="53"/>
      <c r="H48" s="53"/>
      <c r="I48" s="53"/>
      <c r="J48" s="55"/>
      <c r="K48" s="55"/>
      <c r="L48" s="55"/>
      <c r="M48" s="55"/>
      <c r="N48" s="55"/>
      <c r="O48" s="55"/>
      <c r="P48" s="25"/>
    </row>
    <row r="49" spans="2:16" x14ac:dyDescent="0.2">
      <c r="B49" s="24"/>
      <c r="C49" s="387" t="s">
        <v>573</v>
      </c>
      <c r="D49" s="390"/>
      <c r="E49" s="390"/>
      <c r="F49" s="390"/>
      <c r="G49" s="390"/>
      <c r="H49" s="390"/>
      <c r="I49" s="390"/>
      <c r="J49" s="390"/>
      <c r="K49" s="390"/>
      <c r="L49" s="390"/>
      <c r="M49" s="28"/>
      <c r="N49" s="28"/>
      <c r="O49" s="28"/>
      <c r="P49" s="25"/>
    </row>
    <row r="50" spans="2:16" x14ac:dyDescent="0.2">
      <c r="B50" s="24"/>
      <c r="C50" s="391" t="s">
        <v>401</v>
      </c>
      <c r="D50" s="392"/>
      <c r="E50" s="392"/>
      <c r="F50" s="392"/>
      <c r="G50" s="392"/>
      <c r="H50" s="392"/>
      <c r="I50" s="392"/>
      <c r="J50" s="392"/>
      <c r="K50" s="392"/>
      <c r="L50" s="392"/>
      <c r="M50" s="392"/>
      <c r="N50" s="392"/>
      <c r="O50" s="392"/>
      <c r="P50" s="25"/>
    </row>
    <row r="51" spans="2:16" x14ac:dyDescent="0.2">
      <c r="B51" s="24"/>
      <c r="C51" s="391" t="s">
        <v>402</v>
      </c>
      <c r="D51" s="392"/>
      <c r="E51" s="392"/>
      <c r="F51" s="392"/>
      <c r="G51" s="392"/>
      <c r="H51" s="392"/>
      <c r="I51" s="392"/>
      <c r="J51" s="392"/>
      <c r="K51" s="392"/>
      <c r="L51" s="392"/>
      <c r="M51" s="392"/>
      <c r="N51" s="392"/>
      <c r="O51" s="392"/>
      <c r="P51" s="25"/>
    </row>
    <row r="52" spans="2:16" x14ac:dyDescent="0.2">
      <c r="B52" s="24"/>
      <c r="C52" s="30"/>
      <c r="D52" s="28"/>
      <c r="E52" s="28"/>
      <c r="F52" s="28"/>
      <c r="G52" s="28"/>
      <c r="H52" s="28"/>
      <c r="I52" s="28"/>
      <c r="J52" s="28"/>
      <c r="K52" s="28"/>
      <c r="L52" s="28"/>
      <c r="M52" s="28"/>
      <c r="N52" s="28"/>
      <c r="O52" s="28"/>
      <c r="P52" s="25"/>
    </row>
    <row r="53" spans="2:16" x14ac:dyDescent="0.2">
      <c r="B53" s="24"/>
      <c r="C53" s="56"/>
      <c r="D53" s="56"/>
      <c r="E53" s="56"/>
      <c r="F53" s="56"/>
      <c r="G53" s="56"/>
      <c r="H53" s="56"/>
      <c r="I53" s="56"/>
      <c r="J53" s="56"/>
      <c r="K53" s="56"/>
      <c r="L53" s="56"/>
      <c r="M53" s="56"/>
      <c r="N53" s="56"/>
      <c r="O53" s="56"/>
      <c r="P53" s="25"/>
    </row>
    <row r="54" spans="2:16" x14ac:dyDescent="0.2">
      <c r="B54" s="24"/>
      <c r="C54" s="387" t="s">
        <v>574</v>
      </c>
      <c r="D54" s="388"/>
      <c r="E54" s="388"/>
      <c r="F54" s="388"/>
      <c r="G54" s="388"/>
      <c r="H54" s="388"/>
      <c r="I54" s="388"/>
      <c r="J54" s="388"/>
      <c r="K54" s="388"/>
      <c r="L54" s="388"/>
      <c r="M54" s="388"/>
      <c r="N54" s="388"/>
      <c r="O54" s="388"/>
      <c r="P54" s="25"/>
    </row>
    <row r="55" spans="2:16" x14ac:dyDescent="0.2">
      <c r="B55" s="24"/>
      <c r="C55" s="386" t="s">
        <v>403</v>
      </c>
      <c r="D55" s="385"/>
      <c r="E55" s="385"/>
      <c r="F55" s="385"/>
      <c r="G55" s="385"/>
      <c r="H55" s="385"/>
      <c r="I55" s="385"/>
      <c r="J55" s="385"/>
      <c r="K55" s="385"/>
      <c r="L55" s="385"/>
      <c r="M55" s="385"/>
      <c r="N55" s="385"/>
      <c r="O55" s="385"/>
      <c r="P55" s="25"/>
    </row>
    <row r="56" spans="2:16" x14ac:dyDescent="0.2">
      <c r="B56" s="24"/>
      <c r="C56" s="383" t="s">
        <v>404</v>
      </c>
      <c r="D56" s="383"/>
      <c r="E56" s="383"/>
      <c r="F56" s="383"/>
      <c r="G56" s="383"/>
      <c r="H56" s="383"/>
      <c r="I56" s="383"/>
      <c r="J56" s="383"/>
      <c r="K56" s="383"/>
      <c r="L56" s="383"/>
      <c r="M56" s="383"/>
      <c r="N56" s="383"/>
      <c r="O56" s="383"/>
      <c r="P56" s="25"/>
    </row>
    <row r="57" spans="2:16" x14ac:dyDescent="0.2">
      <c r="B57" s="24"/>
      <c r="C57" s="36"/>
      <c r="D57" s="36"/>
      <c r="E57" s="36"/>
      <c r="F57" s="36"/>
      <c r="G57" s="36"/>
      <c r="H57" s="36"/>
      <c r="I57" s="36"/>
      <c r="J57" s="36"/>
      <c r="K57" s="36"/>
      <c r="L57" s="36"/>
      <c r="M57" s="36"/>
      <c r="N57" s="36"/>
      <c r="O57" s="36"/>
      <c r="P57" s="25"/>
    </row>
    <row r="58" spans="2:16" x14ac:dyDescent="0.2">
      <c r="B58" s="24"/>
      <c r="C58" s="387" t="s">
        <v>575</v>
      </c>
      <c r="D58" s="388"/>
      <c r="E58" s="388"/>
      <c r="F58" s="388"/>
      <c r="G58" s="388"/>
      <c r="H58" s="388"/>
      <c r="I58" s="388"/>
      <c r="J58" s="388"/>
      <c r="K58" s="388"/>
      <c r="L58" s="388"/>
      <c r="M58" s="388"/>
      <c r="N58" s="388"/>
      <c r="O58" s="388"/>
      <c r="P58" s="25"/>
    </row>
    <row r="59" spans="2:16" ht="12.75" customHeight="1" x14ac:dyDescent="0.2">
      <c r="B59" s="24"/>
      <c r="C59" s="386" t="s">
        <v>405</v>
      </c>
      <c r="D59" s="385"/>
      <c r="E59" s="385"/>
      <c r="F59" s="385"/>
      <c r="G59" s="385"/>
      <c r="H59" s="385"/>
      <c r="I59" s="385"/>
      <c r="J59" s="385"/>
      <c r="K59" s="385"/>
      <c r="L59" s="385"/>
      <c r="M59" s="385"/>
      <c r="N59" s="385"/>
      <c r="O59" s="385"/>
      <c r="P59" s="25"/>
    </row>
    <row r="60" spans="2:16" x14ac:dyDescent="0.2">
      <c r="B60" s="24"/>
      <c r="C60" s="386" t="s">
        <v>406</v>
      </c>
      <c r="D60" s="385"/>
      <c r="E60" s="385"/>
      <c r="F60" s="385"/>
      <c r="G60" s="385"/>
      <c r="H60" s="385"/>
      <c r="I60" s="385"/>
      <c r="J60" s="385"/>
      <c r="K60" s="385"/>
      <c r="L60" s="385"/>
      <c r="M60" s="385"/>
      <c r="N60" s="385"/>
      <c r="O60" s="385"/>
      <c r="P60" s="25"/>
    </row>
    <row r="61" spans="2:16" x14ac:dyDescent="0.2">
      <c r="B61" s="24"/>
      <c r="C61" s="386" t="s">
        <v>407</v>
      </c>
      <c r="D61" s="385"/>
      <c r="E61" s="385"/>
      <c r="F61" s="385"/>
      <c r="G61" s="385"/>
      <c r="H61" s="385"/>
      <c r="I61" s="385"/>
      <c r="J61" s="385"/>
      <c r="K61" s="385"/>
      <c r="L61" s="385"/>
      <c r="M61" s="385"/>
      <c r="N61" s="385"/>
      <c r="O61" s="385"/>
      <c r="P61" s="25"/>
    </row>
    <row r="62" spans="2:16" x14ac:dyDescent="0.2">
      <c r="B62" s="24"/>
      <c r="C62" s="56"/>
      <c r="D62" s="37"/>
      <c r="E62" s="37"/>
      <c r="F62" s="37"/>
      <c r="G62" s="37"/>
      <c r="H62" s="37"/>
      <c r="I62" s="37"/>
      <c r="J62" s="37"/>
      <c r="K62" s="37"/>
      <c r="L62" s="37"/>
      <c r="M62" s="37"/>
      <c r="N62" s="37"/>
      <c r="O62" s="37"/>
      <c r="P62" s="25"/>
    </row>
    <row r="63" spans="2:16" x14ac:dyDescent="0.2">
      <c r="B63" s="24"/>
      <c r="C63" s="28"/>
      <c r="D63" s="28"/>
      <c r="E63" s="28"/>
      <c r="F63" s="28"/>
      <c r="G63" s="28"/>
      <c r="H63" s="28"/>
      <c r="I63" s="28"/>
      <c r="J63" s="28"/>
      <c r="K63" s="28"/>
      <c r="L63" s="28"/>
      <c r="M63" s="28"/>
      <c r="N63" s="28"/>
      <c r="O63" s="28"/>
      <c r="P63" s="25"/>
    </row>
    <row r="64" spans="2:16" x14ac:dyDescent="0.2">
      <c r="B64" s="24"/>
      <c r="C64" s="387" t="s">
        <v>576</v>
      </c>
      <c r="D64" s="388"/>
      <c r="E64" s="388"/>
      <c r="F64" s="388"/>
      <c r="G64" s="388"/>
      <c r="H64" s="388"/>
      <c r="I64" s="388"/>
      <c r="J64" s="388"/>
      <c r="K64" s="388"/>
      <c r="L64" s="388"/>
      <c r="M64" s="388"/>
      <c r="N64" s="388"/>
      <c r="O64" s="388"/>
      <c r="P64" s="25"/>
    </row>
    <row r="65" spans="2:16" x14ac:dyDescent="0.2">
      <c r="B65" s="24"/>
      <c r="C65" s="386" t="s">
        <v>408</v>
      </c>
      <c r="D65" s="385"/>
      <c r="E65" s="385"/>
      <c r="F65" s="385"/>
      <c r="G65" s="385"/>
      <c r="H65" s="385"/>
      <c r="I65" s="385"/>
      <c r="J65" s="385"/>
      <c r="K65" s="385"/>
      <c r="L65" s="385"/>
      <c r="M65" s="385"/>
      <c r="N65" s="385"/>
      <c r="O65" s="385"/>
      <c r="P65" s="25"/>
    </row>
    <row r="66" spans="2:16" x14ac:dyDescent="0.2">
      <c r="B66" s="24"/>
      <c r="C66" s="383" t="s">
        <v>409</v>
      </c>
      <c r="D66" s="383"/>
      <c r="E66" s="383"/>
      <c r="F66" s="383"/>
      <c r="G66" s="383"/>
      <c r="H66" s="383"/>
      <c r="I66" s="383"/>
      <c r="J66" s="383"/>
      <c r="K66" s="383"/>
      <c r="L66" s="383"/>
      <c r="M66" s="383"/>
      <c r="N66" s="383"/>
      <c r="O66" s="383"/>
      <c r="P66" s="25"/>
    </row>
    <row r="67" spans="2:16" x14ac:dyDescent="0.2">
      <c r="B67" s="24"/>
      <c r="C67" s="383" t="s">
        <v>410</v>
      </c>
      <c r="D67" s="383"/>
      <c r="E67" s="383"/>
      <c r="F67" s="383"/>
      <c r="G67" s="383"/>
      <c r="H67" s="383"/>
      <c r="I67" s="383"/>
      <c r="J67" s="383"/>
      <c r="K67" s="383"/>
      <c r="L67" s="383"/>
      <c r="M67" s="383"/>
      <c r="N67" s="383"/>
      <c r="O67" s="383"/>
      <c r="P67" s="25"/>
    </row>
    <row r="68" spans="2:16" x14ac:dyDescent="0.2">
      <c r="B68" s="24"/>
      <c r="C68" s="383" t="s">
        <v>411</v>
      </c>
      <c r="D68" s="383"/>
      <c r="E68" s="383"/>
      <c r="F68" s="383"/>
      <c r="G68" s="383"/>
      <c r="H68" s="383"/>
      <c r="I68" s="383"/>
      <c r="J68" s="383"/>
      <c r="K68" s="383"/>
      <c r="L68" s="383"/>
      <c r="M68" s="383"/>
      <c r="N68" s="383"/>
      <c r="O68" s="383"/>
      <c r="P68" s="25"/>
    </row>
    <row r="69" spans="2:16" x14ac:dyDescent="0.2">
      <c r="B69" s="24"/>
      <c r="C69" s="383" t="s">
        <v>412</v>
      </c>
      <c r="D69" s="383"/>
      <c r="E69" s="383"/>
      <c r="F69" s="383"/>
      <c r="G69" s="383"/>
      <c r="H69" s="383"/>
      <c r="I69" s="383"/>
      <c r="J69" s="383"/>
      <c r="K69" s="383"/>
      <c r="L69" s="383"/>
      <c r="M69" s="383"/>
      <c r="N69" s="383"/>
      <c r="O69" s="383"/>
      <c r="P69" s="25"/>
    </row>
    <row r="70" spans="2:16" x14ac:dyDescent="0.2">
      <c r="B70" s="24"/>
      <c r="C70" s="383" t="s">
        <v>413</v>
      </c>
      <c r="D70" s="383"/>
      <c r="E70" s="383"/>
      <c r="F70" s="383"/>
      <c r="G70" s="383"/>
      <c r="H70" s="383"/>
      <c r="I70" s="383"/>
      <c r="J70" s="383"/>
      <c r="K70" s="383"/>
      <c r="L70" s="383"/>
      <c r="M70" s="383"/>
      <c r="N70" s="383"/>
      <c r="O70" s="383"/>
      <c r="P70" s="25"/>
    </row>
    <row r="71" spans="2:16" x14ac:dyDescent="0.2">
      <c r="B71" s="24"/>
      <c r="C71" s="383" t="s">
        <v>414</v>
      </c>
      <c r="D71" s="383"/>
      <c r="E71" s="383"/>
      <c r="F71" s="383"/>
      <c r="G71" s="383"/>
      <c r="H71" s="383"/>
      <c r="I71" s="383"/>
      <c r="J71" s="383"/>
      <c r="K71" s="383"/>
      <c r="L71" s="383"/>
      <c r="M71" s="383"/>
      <c r="N71" s="383"/>
      <c r="O71" s="383"/>
      <c r="P71" s="57"/>
    </row>
    <row r="72" spans="2:16" x14ac:dyDescent="0.2">
      <c r="B72" s="24"/>
      <c r="C72" s="384" t="s">
        <v>415</v>
      </c>
      <c r="D72" s="385"/>
      <c r="E72" s="385"/>
      <c r="F72" s="385"/>
      <c r="G72" s="385"/>
      <c r="H72" s="385"/>
      <c r="I72" s="385"/>
      <c r="J72" s="385"/>
      <c r="K72" s="385"/>
      <c r="L72" s="385"/>
      <c r="M72" s="385"/>
      <c r="N72" s="385"/>
      <c r="O72" s="385"/>
      <c r="P72" s="57"/>
    </row>
    <row r="73" spans="2:16" ht="13.5" thickBot="1" x14ac:dyDescent="0.25">
      <c r="B73" s="43"/>
      <c r="C73" s="58"/>
      <c r="D73" s="58"/>
      <c r="E73" s="58"/>
      <c r="F73" s="58"/>
      <c r="G73" s="58"/>
      <c r="H73" s="58"/>
      <c r="I73" s="58"/>
      <c r="J73" s="58"/>
      <c r="K73" s="58"/>
      <c r="L73" s="58"/>
      <c r="M73" s="58"/>
      <c r="N73" s="58"/>
      <c r="O73" s="58"/>
      <c r="P73" s="47"/>
    </row>
    <row r="74" spans="2:16" x14ac:dyDescent="0.2">
      <c r="I74" s="18" t="s">
        <v>587</v>
      </c>
      <c r="P74" s="49" t="s">
        <v>416</v>
      </c>
    </row>
  </sheetData>
  <sheetProtection algorithmName="SHA-512" hashValue="KTpbAz78ZOQkKlaaJU/79cG1ky/xfEGa+GFrAmF8rNFm86jNy8hjLuPQeDUT55cJeh0WrKMXw+i7PRZu/J82Hg==" saltValue="NVXREFHqc1gqOlUNr5DSLA==" spinCount="100000" sheet="1" objects="1" scenarios="1"/>
  <mergeCells count="50">
    <mergeCell ref="A1:F1"/>
    <mergeCell ref="H1:K1"/>
    <mergeCell ref="M1:Q1"/>
    <mergeCell ref="B3:P3"/>
    <mergeCell ref="C6:O6"/>
    <mergeCell ref="D8:J8"/>
    <mergeCell ref="K8:O11"/>
    <mergeCell ref="D9:I9"/>
    <mergeCell ref="D10:I10"/>
    <mergeCell ref="C14:O14"/>
    <mergeCell ref="C12:O12"/>
    <mergeCell ref="C29:O29"/>
    <mergeCell ref="C36:O36"/>
    <mergeCell ref="C37:O37"/>
    <mergeCell ref="C38:O38"/>
    <mergeCell ref="C40:O40"/>
    <mergeCell ref="C15:O15"/>
    <mergeCell ref="C16:O16"/>
    <mergeCell ref="C17:O17"/>
    <mergeCell ref="C55:O55"/>
    <mergeCell ref="C56:O56"/>
    <mergeCell ref="C41:I41"/>
    <mergeCell ref="C43:O43"/>
    <mergeCell ref="C19:O19"/>
    <mergeCell ref="C20:O20"/>
    <mergeCell ref="C21:O21"/>
    <mergeCell ref="C22:O22"/>
    <mergeCell ref="C24:O24"/>
    <mergeCell ref="C25:O25"/>
    <mergeCell ref="C26:O26"/>
    <mergeCell ref="C27:O27"/>
    <mergeCell ref="C28:O28"/>
    <mergeCell ref="C58:O58"/>
    <mergeCell ref="C59:O59"/>
    <mergeCell ref="C60:O60"/>
    <mergeCell ref="C45:I45"/>
    <mergeCell ref="C49:L49"/>
    <mergeCell ref="C50:O50"/>
    <mergeCell ref="C51:O51"/>
    <mergeCell ref="C54:O54"/>
    <mergeCell ref="C69:O69"/>
    <mergeCell ref="C70:O70"/>
    <mergeCell ref="C71:O71"/>
    <mergeCell ref="C72:O72"/>
    <mergeCell ref="C61:O61"/>
    <mergeCell ref="C64:O64"/>
    <mergeCell ref="C65:O65"/>
    <mergeCell ref="C66:O66"/>
    <mergeCell ref="C67:O67"/>
    <mergeCell ref="C68:O68"/>
  </mergeCells>
  <printOptions horizontalCentered="1"/>
  <pageMargins left="0.42" right="0.41" top="0.5" bottom="0.3" header="0.5" footer="0.34"/>
  <pageSetup scale="83" fitToHeight="0" orientation="landscape" r:id="rId1"/>
  <headerFooter alignWithMargins="0"/>
  <rowBreaks count="1" manualBreakCount="1">
    <brk id="33" max="16"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Button 1">
              <controlPr defaultSize="0" print="0" autoFill="0" autoPict="0" macro="[0]!Print_All">
                <anchor moveWithCells="1" sizeWithCells="1">
                  <from>
                    <xdr:col>18</xdr:col>
                    <xdr:colOff>390525</xdr:colOff>
                    <xdr:row>0</xdr:row>
                    <xdr:rowOff>228600</xdr:rowOff>
                  </from>
                  <to>
                    <xdr:col>21</xdr:col>
                    <xdr:colOff>466725</xdr:colOff>
                    <xdr:row>2</xdr:row>
                    <xdr:rowOff>66675</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H66"/>
  <sheetViews>
    <sheetView showGridLines="0" showZeros="0" zoomScale="75" zoomScaleNormal="75" workbookViewId="0">
      <pane ySplit="4" topLeftCell="A23" activePane="bottomLeft" state="frozen"/>
      <selection activeCell="G53" sqref="G53"/>
      <selection pane="bottomLeft" activeCell="H2" sqref="H2"/>
    </sheetView>
  </sheetViews>
  <sheetFormatPr defaultColWidth="9" defaultRowHeight="15" x14ac:dyDescent="0.2"/>
  <cols>
    <col min="1" max="1" width="5.125" style="290" customWidth="1"/>
    <col min="2" max="2" width="46.625" style="295" customWidth="1"/>
    <col min="3" max="3" width="35.125" style="295" customWidth="1"/>
    <col min="4" max="4" width="23.625" style="295" customWidth="1"/>
    <col min="5" max="5" width="20.875" style="296" customWidth="1"/>
    <col min="6" max="6" width="19.125" style="294" customWidth="1"/>
    <col min="7" max="7" width="12.5" style="297" customWidth="1"/>
    <col min="8" max="8" width="9" style="112"/>
    <col min="9" max="16384" width="9" style="111"/>
  </cols>
  <sheetData>
    <row r="1" spans="1:7" ht="44.45" customHeight="1" x14ac:dyDescent="0.2">
      <c r="A1" s="115"/>
      <c r="B1" s="482" t="s">
        <v>570</v>
      </c>
      <c r="C1" s="482"/>
      <c r="D1" s="482"/>
      <c r="E1" s="482"/>
      <c r="F1" s="482"/>
      <c r="G1" s="112"/>
    </row>
    <row r="2" spans="1:7" ht="62.45" customHeight="1" x14ac:dyDescent="0.4">
      <c r="A2" s="115"/>
      <c r="B2" s="481"/>
      <c r="C2" s="481"/>
      <c r="D2" s="481"/>
      <c r="E2" s="481"/>
      <c r="F2" s="481"/>
      <c r="G2" s="263"/>
    </row>
    <row r="3" spans="1:7" ht="30" customHeight="1" x14ac:dyDescent="0.4">
      <c r="A3" s="115"/>
      <c r="B3" s="481" t="s">
        <v>552</v>
      </c>
      <c r="C3" s="481"/>
      <c r="D3" s="481"/>
      <c r="E3" s="481"/>
      <c r="F3" s="481"/>
      <c r="G3" s="263"/>
    </row>
    <row r="4" spans="1:7" ht="31.35" customHeight="1" x14ac:dyDescent="0.2">
      <c r="A4" s="115"/>
      <c r="B4" s="264" t="s">
        <v>553</v>
      </c>
      <c r="C4" s="264" t="s">
        <v>554</v>
      </c>
      <c r="D4" s="264" t="s">
        <v>555</v>
      </c>
      <c r="E4" s="265" t="s">
        <v>556</v>
      </c>
      <c r="F4" s="266" t="s">
        <v>557</v>
      </c>
      <c r="G4" s="267"/>
    </row>
    <row r="5" spans="1:7" ht="15.75" x14ac:dyDescent="0.25">
      <c r="A5" s="268">
        <f>ROW()-4</f>
        <v>1</v>
      </c>
      <c r="B5" s="269"/>
      <c r="C5" s="269"/>
      <c r="D5" s="269"/>
      <c r="E5" s="270"/>
      <c r="F5" s="271"/>
      <c r="G5" s="272"/>
    </row>
    <row r="6" spans="1:7" ht="15.75" x14ac:dyDescent="0.25">
      <c r="A6" s="268">
        <f t="shared" ref="A6:A34" si="0">ROW()-4</f>
        <v>2</v>
      </c>
      <c r="B6" s="269"/>
      <c r="C6" s="269"/>
      <c r="D6" s="269"/>
      <c r="E6" s="270"/>
      <c r="F6" s="271"/>
      <c r="G6" s="272"/>
    </row>
    <row r="7" spans="1:7" ht="15.75" x14ac:dyDescent="0.25">
      <c r="A7" s="268">
        <f t="shared" si="0"/>
        <v>3</v>
      </c>
      <c r="B7" s="269"/>
      <c r="C7" s="269"/>
      <c r="D7" s="269"/>
      <c r="E7" s="270"/>
      <c r="F7" s="271"/>
      <c r="G7" s="272"/>
    </row>
    <row r="8" spans="1:7" ht="15.75" x14ac:dyDescent="0.25">
      <c r="A8" s="268">
        <f t="shared" si="0"/>
        <v>4</v>
      </c>
      <c r="B8" s="269"/>
      <c r="C8" s="269"/>
      <c r="D8" s="269"/>
      <c r="E8" s="270"/>
      <c r="F8" s="271"/>
      <c r="G8" s="272"/>
    </row>
    <row r="9" spans="1:7" ht="15.75" x14ac:dyDescent="0.25">
      <c r="A9" s="268">
        <f t="shared" si="0"/>
        <v>5</v>
      </c>
      <c r="B9" s="269"/>
      <c r="C9" s="269"/>
      <c r="D9" s="269"/>
      <c r="E9" s="270"/>
      <c r="F9" s="271"/>
      <c r="G9" s="272"/>
    </row>
    <row r="10" spans="1:7" ht="15.75" x14ac:dyDescent="0.25">
      <c r="A10" s="268">
        <f t="shared" si="0"/>
        <v>6</v>
      </c>
      <c r="B10" s="269"/>
      <c r="C10" s="269"/>
      <c r="D10" s="269"/>
      <c r="E10" s="270"/>
      <c r="F10" s="271"/>
      <c r="G10" s="272"/>
    </row>
    <row r="11" spans="1:7" ht="15.75" x14ac:dyDescent="0.25">
      <c r="A11" s="268">
        <f t="shared" si="0"/>
        <v>7</v>
      </c>
      <c r="B11" s="269"/>
      <c r="C11" s="269"/>
      <c r="D11" s="269"/>
      <c r="E11" s="270"/>
      <c r="F11" s="271"/>
      <c r="G11" s="272"/>
    </row>
    <row r="12" spans="1:7" ht="15.75" x14ac:dyDescent="0.25">
      <c r="A12" s="268">
        <f t="shared" si="0"/>
        <v>8</v>
      </c>
      <c r="B12" s="269"/>
      <c r="C12" s="269"/>
      <c r="D12" s="269"/>
      <c r="E12" s="270"/>
      <c r="F12" s="271"/>
      <c r="G12" s="272"/>
    </row>
    <row r="13" spans="1:7" ht="15.75" x14ac:dyDescent="0.25">
      <c r="A13" s="268">
        <f t="shared" si="0"/>
        <v>9</v>
      </c>
      <c r="B13" s="269"/>
      <c r="C13" s="269"/>
      <c r="D13" s="269"/>
      <c r="E13" s="270"/>
      <c r="F13" s="271"/>
      <c r="G13" s="272"/>
    </row>
    <row r="14" spans="1:7" ht="15.75" x14ac:dyDescent="0.25">
      <c r="A14" s="268">
        <f t="shared" si="0"/>
        <v>10</v>
      </c>
      <c r="B14" s="269"/>
      <c r="C14" s="269"/>
      <c r="D14" s="269"/>
      <c r="E14" s="270"/>
      <c r="F14" s="271"/>
      <c r="G14" s="272"/>
    </row>
    <row r="15" spans="1:7" ht="15.75" x14ac:dyDescent="0.25">
      <c r="A15" s="268">
        <f t="shared" si="0"/>
        <v>11</v>
      </c>
      <c r="B15" s="269"/>
      <c r="C15" s="269"/>
      <c r="D15" s="269"/>
      <c r="E15" s="270"/>
      <c r="F15" s="271"/>
      <c r="G15" s="272"/>
    </row>
    <row r="16" spans="1:7" ht="15.75" x14ac:dyDescent="0.25">
      <c r="A16" s="268">
        <f t="shared" si="0"/>
        <v>12</v>
      </c>
      <c r="B16" s="269"/>
      <c r="C16" s="269"/>
      <c r="D16" s="269"/>
      <c r="E16" s="270"/>
      <c r="F16" s="271"/>
      <c r="G16" s="272"/>
    </row>
    <row r="17" spans="1:7" ht="15.75" x14ac:dyDescent="0.25">
      <c r="A17" s="268">
        <f t="shared" si="0"/>
        <v>13</v>
      </c>
      <c r="B17" s="269"/>
      <c r="C17" s="269"/>
      <c r="D17" s="269"/>
      <c r="E17" s="270"/>
      <c r="F17" s="271"/>
      <c r="G17" s="272"/>
    </row>
    <row r="18" spans="1:7" ht="15.75" x14ac:dyDescent="0.25">
      <c r="A18" s="268">
        <f t="shared" si="0"/>
        <v>14</v>
      </c>
      <c r="B18" s="269"/>
      <c r="C18" s="269"/>
      <c r="D18" s="269"/>
      <c r="E18" s="270"/>
      <c r="F18" s="271"/>
      <c r="G18" s="272"/>
    </row>
    <row r="19" spans="1:7" ht="15.75" x14ac:dyDescent="0.25">
      <c r="A19" s="268">
        <f t="shared" si="0"/>
        <v>15</v>
      </c>
      <c r="B19" s="269"/>
      <c r="C19" s="269"/>
      <c r="D19" s="269"/>
      <c r="E19" s="270"/>
      <c r="F19" s="271"/>
      <c r="G19" s="272"/>
    </row>
    <row r="20" spans="1:7" ht="15.75" x14ac:dyDescent="0.25">
      <c r="A20" s="268">
        <f t="shared" si="0"/>
        <v>16</v>
      </c>
      <c r="B20" s="269"/>
      <c r="C20" s="269"/>
      <c r="D20" s="269"/>
      <c r="E20" s="270"/>
      <c r="F20" s="271"/>
      <c r="G20" s="272"/>
    </row>
    <row r="21" spans="1:7" ht="15.75" x14ac:dyDescent="0.25">
      <c r="A21" s="268">
        <f t="shared" si="0"/>
        <v>17</v>
      </c>
      <c r="B21" s="269"/>
      <c r="C21" s="269"/>
      <c r="D21" s="269"/>
      <c r="E21" s="270"/>
      <c r="F21" s="271"/>
      <c r="G21" s="272"/>
    </row>
    <row r="22" spans="1:7" x14ac:dyDescent="0.2">
      <c r="A22" s="268">
        <f t="shared" si="0"/>
        <v>18</v>
      </c>
      <c r="B22" s="273"/>
      <c r="C22" s="273"/>
      <c r="D22" s="273"/>
      <c r="E22" s="274"/>
      <c r="F22" s="269"/>
      <c r="G22" s="275"/>
    </row>
    <row r="23" spans="1:7" x14ac:dyDescent="0.2">
      <c r="A23" s="268">
        <f t="shared" si="0"/>
        <v>19</v>
      </c>
      <c r="B23" s="276"/>
      <c r="C23" s="276"/>
      <c r="D23" s="276"/>
      <c r="E23" s="274"/>
      <c r="F23" s="277"/>
      <c r="G23" s="278"/>
    </row>
    <row r="24" spans="1:7" x14ac:dyDescent="0.2">
      <c r="A24" s="268">
        <f t="shared" si="0"/>
        <v>20</v>
      </c>
      <c r="B24" s="273"/>
      <c r="C24" s="273"/>
      <c r="D24" s="273"/>
      <c r="E24" s="274"/>
      <c r="F24" s="277"/>
      <c r="G24" s="275"/>
    </row>
    <row r="25" spans="1:7" x14ac:dyDescent="0.2">
      <c r="A25" s="268">
        <f t="shared" si="0"/>
        <v>21</v>
      </c>
      <c r="B25" s="276"/>
      <c r="C25" s="276"/>
      <c r="D25" s="276"/>
      <c r="E25" s="274"/>
      <c r="F25" s="277"/>
      <c r="G25" s="275"/>
    </row>
    <row r="26" spans="1:7" x14ac:dyDescent="0.2">
      <c r="A26" s="268">
        <f t="shared" si="0"/>
        <v>22</v>
      </c>
      <c r="B26" s="276"/>
      <c r="C26" s="276"/>
      <c r="D26" s="276"/>
      <c r="E26" s="274"/>
      <c r="F26" s="277"/>
      <c r="G26" s="278"/>
    </row>
    <row r="27" spans="1:7" x14ac:dyDescent="0.2">
      <c r="A27" s="268">
        <f t="shared" si="0"/>
        <v>23</v>
      </c>
      <c r="B27" s="273"/>
      <c r="C27" s="273"/>
      <c r="D27" s="273"/>
      <c r="E27" s="274"/>
      <c r="F27" s="277"/>
      <c r="G27" s="275"/>
    </row>
    <row r="28" spans="1:7" x14ac:dyDescent="0.2">
      <c r="A28" s="268">
        <f t="shared" si="0"/>
        <v>24</v>
      </c>
      <c r="B28" s="276"/>
      <c r="C28" s="276"/>
      <c r="D28" s="276"/>
      <c r="E28" s="274"/>
      <c r="F28" s="277"/>
      <c r="G28" s="275"/>
    </row>
    <row r="29" spans="1:7" x14ac:dyDescent="0.2">
      <c r="A29" s="268">
        <f t="shared" si="0"/>
        <v>25</v>
      </c>
      <c r="B29" s="276"/>
      <c r="C29" s="276"/>
      <c r="D29" s="276"/>
      <c r="E29" s="274"/>
      <c r="F29" s="277"/>
      <c r="G29" s="275"/>
    </row>
    <row r="30" spans="1:7" x14ac:dyDescent="0.2">
      <c r="A30" s="268">
        <f t="shared" si="0"/>
        <v>26</v>
      </c>
      <c r="B30" s="276"/>
      <c r="C30" s="276"/>
      <c r="D30" s="276"/>
      <c r="E30" s="274"/>
      <c r="F30" s="277"/>
      <c r="G30" s="275"/>
    </row>
    <row r="31" spans="1:7" x14ac:dyDescent="0.2">
      <c r="A31" s="268">
        <f t="shared" si="0"/>
        <v>27</v>
      </c>
      <c r="B31" s="276"/>
      <c r="C31" s="276"/>
      <c r="D31" s="276"/>
      <c r="E31" s="274"/>
      <c r="F31" s="277"/>
      <c r="G31" s="275"/>
    </row>
    <row r="32" spans="1:7" x14ac:dyDescent="0.2">
      <c r="A32" s="268">
        <f t="shared" si="0"/>
        <v>28</v>
      </c>
      <c r="B32" s="276"/>
      <c r="C32" s="276"/>
      <c r="D32" s="276"/>
      <c r="E32" s="274"/>
      <c r="F32" s="277"/>
      <c r="G32" s="275"/>
    </row>
    <row r="33" spans="1:7" x14ac:dyDescent="0.2">
      <c r="A33" s="268">
        <f t="shared" si="0"/>
        <v>29</v>
      </c>
      <c r="B33" s="276"/>
      <c r="C33" s="276"/>
      <c r="D33" s="276"/>
      <c r="E33" s="274"/>
      <c r="F33" s="277"/>
      <c r="G33" s="278"/>
    </row>
    <row r="34" spans="1:7" x14ac:dyDescent="0.2">
      <c r="A34" s="268">
        <f t="shared" si="0"/>
        <v>30</v>
      </c>
      <c r="B34" s="276"/>
      <c r="C34" s="276"/>
      <c r="D34" s="276"/>
      <c r="E34" s="274"/>
      <c r="F34" s="277"/>
      <c r="G34" s="278"/>
    </row>
    <row r="35" spans="1:7" x14ac:dyDescent="0.2">
      <c r="A35" s="279"/>
      <c r="B35" s="280"/>
      <c r="C35" s="280"/>
      <c r="D35" s="280"/>
      <c r="E35" s="281">
        <f>SUM(E5:E34)</f>
        <v>0</v>
      </c>
      <c r="F35" s="282"/>
      <c r="G35" s="283"/>
    </row>
    <row r="36" spans="1:7" x14ac:dyDescent="0.2">
      <c r="A36" s="115"/>
      <c r="B36" s="284"/>
      <c r="C36" s="285" t="s">
        <v>579</v>
      </c>
      <c r="D36" s="284"/>
      <c r="E36" s="286"/>
      <c r="F36" s="49" t="s">
        <v>551</v>
      </c>
      <c r="G36" s="283"/>
    </row>
    <row r="37" spans="1:7" x14ac:dyDescent="0.2">
      <c r="A37" s="115"/>
      <c r="B37" s="284"/>
      <c r="C37" s="287"/>
      <c r="D37" s="284"/>
      <c r="E37" s="288"/>
      <c r="F37" s="289"/>
      <c r="G37" s="283"/>
    </row>
    <row r="38" spans="1:7" x14ac:dyDescent="0.2">
      <c r="B38" s="284"/>
      <c r="C38" s="284"/>
      <c r="D38" s="284"/>
      <c r="E38" s="291"/>
      <c r="F38" s="292"/>
      <c r="G38" s="278"/>
    </row>
    <row r="39" spans="1:7" x14ac:dyDescent="0.2">
      <c r="B39" s="284"/>
      <c r="C39" s="284"/>
      <c r="D39" s="284"/>
      <c r="E39" s="291"/>
      <c r="F39" s="292"/>
      <c r="G39" s="278"/>
    </row>
    <row r="40" spans="1:7" x14ac:dyDescent="0.2">
      <c r="B40" s="284"/>
      <c r="C40" s="284"/>
      <c r="D40" s="284"/>
      <c r="E40" s="291"/>
      <c r="F40" s="292"/>
      <c r="G40" s="278"/>
    </row>
    <row r="41" spans="1:7" ht="15.75" x14ac:dyDescent="0.25">
      <c r="B41" s="293"/>
      <c r="C41" s="293"/>
      <c r="D41" s="293"/>
      <c r="E41" s="291"/>
      <c r="F41" s="292"/>
      <c r="G41" s="278"/>
    </row>
    <row r="42" spans="1:7" x14ac:dyDescent="0.2">
      <c r="B42" s="284"/>
      <c r="C42" s="284"/>
      <c r="D42" s="284"/>
      <c r="E42" s="291"/>
      <c r="F42" s="292"/>
      <c r="G42" s="278"/>
    </row>
    <row r="43" spans="1:7" x14ac:dyDescent="0.2">
      <c r="B43" s="284"/>
      <c r="C43" s="284"/>
      <c r="D43" s="284"/>
      <c r="E43" s="291"/>
      <c r="F43" s="292"/>
      <c r="G43" s="278"/>
    </row>
    <row r="44" spans="1:7" ht="15.75" x14ac:dyDescent="0.25">
      <c r="B44" s="293"/>
      <c r="C44" s="293"/>
      <c r="D44" s="293"/>
      <c r="E44" s="291"/>
      <c r="F44" s="292"/>
      <c r="G44" s="278"/>
    </row>
    <row r="45" spans="1:7" x14ac:dyDescent="0.2">
      <c r="B45" s="284"/>
      <c r="C45" s="284"/>
      <c r="D45" s="284"/>
      <c r="E45" s="291"/>
      <c r="F45" s="292"/>
      <c r="G45" s="278"/>
    </row>
    <row r="46" spans="1:7" x14ac:dyDescent="0.2">
      <c r="B46" s="284"/>
      <c r="C46" s="284"/>
      <c r="D46" s="284"/>
      <c r="E46" s="291"/>
      <c r="F46" s="292"/>
      <c r="G46" s="278"/>
    </row>
    <row r="47" spans="1:7" x14ac:dyDescent="0.2">
      <c r="B47" s="284"/>
      <c r="C47" s="284"/>
      <c r="D47" s="284"/>
      <c r="E47" s="291"/>
      <c r="F47" s="292"/>
      <c r="G47" s="278"/>
    </row>
    <row r="48" spans="1:7" x14ac:dyDescent="0.2">
      <c r="B48" s="284"/>
      <c r="C48" s="284"/>
      <c r="D48" s="284"/>
      <c r="E48" s="291"/>
      <c r="F48" s="292"/>
      <c r="G48" s="278"/>
    </row>
    <row r="49" spans="2:7" x14ac:dyDescent="0.2">
      <c r="B49" s="284"/>
      <c r="C49" s="284"/>
      <c r="D49" s="284"/>
      <c r="E49" s="291"/>
      <c r="F49" s="292"/>
      <c r="G49" s="278"/>
    </row>
    <row r="50" spans="2:7" x14ac:dyDescent="0.2">
      <c r="B50" s="284"/>
      <c r="C50" s="284"/>
      <c r="D50" s="284"/>
      <c r="E50" s="291"/>
      <c r="F50" s="292"/>
      <c r="G50" s="278"/>
    </row>
    <row r="51" spans="2:7" x14ac:dyDescent="0.2">
      <c r="B51" s="284"/>
      <c r="C51" s="284"/>
      <c r="D51" s="284"/>
      <c r="E51" s="291"/>
      <c r="F51" s="292"/>
      <c r="G51" s="278"/>
    </row>
    <row r="52" spans="2:7" x14ac:dyDescent="0.2">
      <c r="B52" s="284"/>
      <c r="C52" s="284"/>
      <c r="D52" s="284"/>
      <c r="E52" s="291"/>
      <c r="F52" s="292"/>
      <c r="G52" s="278"/>
    </row>
    <row r="53" spans="2:7" x14ac:dyDescent="0.2">
      <c r="B53" s="284"/>
      <c r="C53" s="284"/>
      <c r="D53" s="284"/>
      <c r="E53" s="291"/>
      <c r="F53" s="292"/>
      <c r="G53" s="278"/>
    </row>
    <row r="54" spans="2:7" ht="15.75" x14ac:dyDescent="0.25">
      <c r="B54" s="293"/>
      <c r="C54" s="293"/>
      <c r="D54" s="293"/>
      <c r="E54" s="291"/>
      <c r="F54" s="292"/>
      <c r="G54" s="278"/>
    </row>
    <row r="55" spans="2:7" x14ac:dyDescent="0.2">
      <c r="B55" s="284"/>
      <c r="C55" s="284"/>
      <c r="D55" s="284"/>
      <c r="E55" s="291"/>
      <c r="F55" s="292"/>
      <c r="G55" s="278"/>
    </row>
    <row r="56" spans="2:7" x14ac:dyDescent="0.2">
      <c r="B56" s="284"/>
      <c r="C56" s="284"/>
      <c r="D56" s="284"/>
      <c r="E56" s="291"/>
      <c r="F56" s="292"/>
      <c r="G56" s="278"/>
    </row>
    <row r="57" spans="2:7" x14ac:dyDescent="0.2">
      <c r="B57" s="284"/>
      <c r="C57" s="284"/>
      <c r="D57" s="284"/>
      <c r="E57" s="291"/>
      <c r="F57" s="292"/>
      <c r="G57" s="278"/>
    </row>
    <row r="58" spans="2:7" x14ac:dyDescent="0.2">
      <c r="B58" s="284"/>
      <c r="C58" s="284"/>
      <c r="D58" s="284"/>
      <c r="E58" s="291"/>
      <c r="F58" s="292"/>
      <c r="G58" s="278"/>
    </row>
    <row r="59" spans="2:7" ht="15.75" x14ac:dyDescent="0.25">
      <c r="B59" s="293"/>
      <c r="C59" s="293"/>
      <c r="D59" s="293"/>
      <c r="E59" s="291"/>
      <c r="F59" s="292"/>
      <c r="G59" s="278"/>
    </row>
    <row r="60" spans="2:7" x14ac:dyDescent="0.2">
      <c r="B60" s="284"/>
      <c r="C60" s="284"/>
      <c r="D60" s="284"/>
      <c r="E60" s="291"/>
      <c r="F60" s="292"/>
      <c r="G60" s="278"/>
    </row>
    <row r="61" spans="2:7" x14ac:dyDescent="0.2">
      <c r="B61" s="284"/>
      <c r="C61" s="284"/>
      <c r="D61" s="284"/>
      <c r="E61" s="291"/>
      <c r="F61" s="292"/>
      <c r="G61" s="278"/>
    </row>
    <row r="62" spans="2:7" x14ac:dyDescent="0.2">
      <c r="B62" s="284"/>
      <c r="C62" s="284"/>
      <c r="D62" s="284"/>
      <c r="E62" s="291"/>
      <c r="F62" s="292"/>
      <c r="G62" s="278"/>
    </row>
    <row r="63" spans="2:7" x14ac:dyDescent="0.2">
      <c r="B63" s="284"/>
      <c r="C63" s="284"/>
      <c r="D63" s="284"/>
      <c r="E63" s="291"/>
      <c r="F63" s="292"/>
      <c r="G63" s="278"/>
    </row>
    <row r="64" spans="2:7" x14ac:dyDescent="0.2">
      <c r="B64" s="284"/>
      <c r="C64" s="284"/>
      <c r="D64" s="284"/>
      <c r="E64" s="291"/>
      <c r="F64" s="292"/>
      <c r="G64" s="278"/>
    </row>
    <row r="65" spans="6:7" x14ac:dyDescent="0.2">
      <c r="F65" s="292"/>
      <c r="G65" s="278"/>
    </row>
    <row r="66" spans="6:7" x14ac:dyDescent="0.2">
      <c r="G66" s="278"/>
    </row>
  </sheetData>
  <sheetProtection algorithmName="SHA-512" hashValue="ptS+B3xovnmOWT8g1DEJ/+D7sh8yyOhG6bF23YaC4y5G7DN05iTPjiN+xjZ2GySSxbOXUNC1QG4TpGY+RP+MFg==" saltValue="FX/hG7SJ8xyrWlupIeMkAA==" spinCount="100000" sheet="1" objects="1" scenarios="1"/>
  <mergeCells count="3">
    <mergeCell ref="B2:F2"/>
    <mergeCell ref="B3:F3"/>
    <mergeCell ref="B1:F1"/>
  </mergeCells>
  <pageMargins left="0.42" right="0.45" top="0.68" bottom="0.56999999999999995" header="0.48" footer="0.5"/>
  <pageSetup scale="75" fitToHeight="8" orientation="landscape" r:id="rId1"/>
  <headerFooter alignWithMargins="0"/>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H66"/>
  <sheetViews>
    <sheetView showGridLines="0" zoomScale="75" zoomScaleNormal="75" workbookViewId="0">
      <pane ySplit="4" topLeftCell="A5" activePane="bottomLeft" state="frozen"/>
      <selection activeCell="G53" sqref="G53"/>
      <selection pane="bottomLeft" activeCell="B5" sqref="B5"/>
    </sheetView>
  </sheetViews>
  <sheetFormatPr defaultColWidth="9" defaultRowHeight="15" x14ac:dyDescent="0.2"/>
  <cols>
    <col min="1" max="1" width="5.125" style="290" customWidth="1"/>
    <col min="2" max="2" width="46.625" style="295" customWidth="1"/>
    <col min="3" max="3" width="34" style="295" customWidth="1"/>
    <col min="4" max="4" width="19.375" style="295" customWidth="1"/>
    <col min="5" max="5" width="18.125" style="296" customWidth="1"/>
    <col min="6" max="6" width="15.125" style="294" customWidth="1"/>
    <col min="7" max="7" width="12.5" style="297" customWidth="1"/>
    <col min="8" max="8" width="9" style="112"/>
    <col min="9" max="16384" width="9" style="111"/>
  </cols>
  <sheetData>
    <row r="1" spans="1:8" ht="46.35" customHeight="1" x14ac:dyDescent="0.2">
      <c r="B1" s="482" t="s">
        <v>570</v>
      </c>
      <c r="C1" s="482"/>
      <c r="D1" s="482"/>
      <c r="E1" s="482"/>
      <c r="F1" s="482"/>
      <c r="H1" s="350"/>
    </row>
    <row r="2" spans="1:8" ht="49.35" customHeight="1" x14ac:dyDescent="0.2">
      <c r="A2" s="115"/>
      <c r="B2" s="260"/>
      <c r="C2" s="260"/>
      <c r="D2" s="260"/>
      <c r="E2" s="261"/>
      <c r="F2" s="262"/>
      <c r="G2" s="112"/>
    </row>
    <row r="3" spans="1:8" ht="25.35" customHeight="1" x14ac:dyDescent="0.4">
      <c r="A3" s="115"/>
      <c r="B3" s="481" t="s">
        <v>558</v>
      </c>
      <c r="C3" s="481"/>
      <c r="D3" s="481"/>
      <c r="E3" s="481"/>
      <c r="F3" s="481"/>
      <c r="G3" s="263"/>
    </row>
    <row r="4" spans="1:8" ht="40.5" customHeight="1" x14ac:dyDescent="0.2">
      <c r="A4" s="115"/>
      <c r="B4" s="264" t="s">
        <v>553</v>
      </c>
      <c r="C4" s="264" t="s">
        <v>554</v>
      </c>
      <c r="D4" s="264" t="s">
        <v>555</v>
      </c>
      <c r="E4" s="265" t="s">
        <v>556</v>
      </c>
      <c r="F4" s="266" t="s">
        <v>557</v>
      </c>
      <c r="G4" s="267"/>
    </row>
    <row r="5" spans="1:8" ht="15.75" x14ac:dyDescent="0.25">
      <c r="A5" s="268">
        <v>1</v>
      </c>
      <c r="B5" s="269"/>
      <c r="C5" s="269"/>
      <c r="D5" s="269"/>
      <c r="E5" s="270"/>
      <c r="F5" s="271"/>
      <c r="G5" s="272"/>
    </row>
    <row r="6" spans="1:8" ht="15.75" x14ac:dyDescent="0.25">
      <c r="A6" s="268">
        <v>2</v>
      </c>
      <c r="B6" s="269"/>
      <c r="C6" s="269"/>
      <c r="D6" s="269"/>
      <c r="E6" s="270"/>
      <c r="F6" s="271"/>
      <c r="G6" s="272"/>
    </row>
    <row r="7" spans="1:8" ht="15.75" x14ac:dyDescent="0.25">
      <c r="A7" s="268">
        <v>3</v>
      </c>
      <c r="B7" s="269"/>
      <c r="C7" s="269"/>
      <c r="D7" s="269"/>
      <c r="E7" s="270"/>
      <c r="F7" s="271"/>
      <c r="G7" s="272"/>
    </row>
    <row r="8" spans="1:8" ht="15.75" x14ac:dyDescent="0.25">
      <c r="A8" s="268">
        <v>4</v>
      </c>
      <c r="B8" s="269"/>
      <c r="C8" s="269"/>
      <c r="D8" s="269"/>
      <c r="E8" s="270"/>
      <c r="F8" s="271"/>
      <c r="G8" s="272"/>
    </row>
    <row r="9" spans="1:8" ht="15.75" x14ac:dyDescent="0.25">
      <c r="A9" s="268">
        <v>5</v>
      </c>
      <c r="B9" s="269"/>
      <c r="C9" s="269"/>
      <c r="D9" s="269"/>
      <c r="E9" s="270"/>
      <c r="F9" s="271"/>
      <c r="G9" s="272"/>
    </row>
    <row r="10" spans="1:8" ht="15.75" x14ac:dyDescent="0.25">
      <c r="A10" s="268">
        <v>6</v>
      </c>
      <c r="B10" s="269"/>
      <c r="C10" s="269"/>
      <c r="D10" s="269"/>
      <c r="E10" s="270"/>
      <c r="F10" s="271"/>
      <c r="G10" s="272"/>
    </row>
    <row r="11" spans="1:8" ht="15.75" x14ac:dyDescent="0.25">
      <c r="A11" s="268">
        <v>7</v>
      </c>
      <c r="B11" s="269"/>
      <c r="C11" s="269"/>
      <c r="D11" s="269"/>
      <c r="E11" s="270"/>
      <c r="F11" s="271"/>
      <c r="G11" s="272"/>
    </row>
    <row r="12" spans="1:8" ht="15.75" x14ac:dyDescent="0.25">
      <c r="A12" s="268">
        <v>8</v>
      </c>
      <c r="B12" s="269"/>
      <c r="C12" s="269"/>
      <c r="D12" s="269"/>
      <c r="E12" s="270"/>
      <c r="F12" s="271"/>
      <c r="G12" s="272"/>
    </row>
    <row r="13" spans="1:8" ht="15.75" x14ac:dyDescent="0.25">
      <c r="A13" s="268">
        <v>9</v>
      </c>
      <c r="B13" s="269"/>
      <c r="C13" s="269"/>
      <c r="D13" s="269"/>
      <c r="E13" s="270"/>
      <c r="F13" s="271"/>
      <c r="G13" s="272"/>
    </row>
    <row r="14" spans="1:8" ht="15.75" x14ac:dyDescent="0.25">
      <c r="A14" s="268">
        <v>10</v>
      </c>
      <c r="B14" s="269"/>
      <c r="C14" s="269"/>
      <c r="D14" s="269"/>
      <c r="E14" s="270"/>
      <c r="F14" s="271"/>
      <c r="G14" s="272"/>
    </row>
    <row r="15" spans="1:8" ht="15.75" x14ac:dyDescent="0.25">
      <c r="A15" s="268">
        <v>11</v>
      </c>
      <c r="B15" s="269"/>
      <c r="C15" s="269"/>
      <c r="D15" s="269"/>
      <c r="E15" s="270"/>
      <c r="F15" s="271"/>
      <c r="G15" s="272"/>
    </row>
    <row r="16" spans="1:8" ht="15.75" x14ac:dyDescent="0.25">
      <c r="A16" s="268">
        <v>12</v>
      </c>
      <c r="B16" s="269"/>
      <c r="C16" s="269"/>
      <c r="D16" s="269"/>
      <c r="E16" s="270"/>
      <c r="F16" s="271"/>
      <c r="G16" s="272"/>
    </row>
    <row r="17" spans="1:7" ht="15.75" x14ac:dyDescent="0.25">
      <c r="A17" s="268">
        <v>13</v>
      </c>
      <c r="B17" s="269"/>
      <c r="C17" s="269"/>
      <c r="D17" s="269"/>
      <c r="E17" s="270"/>
      <c r="F17" s="271"/>
      <c r="G17" s="272"/>
    </row>
    <row r="18" spans="1:7" ht="15.75" x14ac:dyDescent="0.25">
      <c r="A18" s="268">
        <v>14</v>
      </c>
      <c r="B18" s="269"/>
      <c r="C18" s="269"/>
      <c r="D18" s="269"/>
      <c r="E18" s="270"/>
      <c r="F18" s="271"/>
      <c r="G18" s="272"/>
    </row>
    <row r="19" spans="1:7" ht="15.75" x14ac:dyDescent="0.25">
      <c r="A19" s="268">
        <v>15</v>
      </c>
      <c r="B19" s="269"/>
      <c r="C19" s="269"/>
      <c r="D19" s="269"/>
      <c r="E19" s="270"/>
      <c r="F19" s="271"/>
      <c r="G19" s="272"/>
    </row>
    <row r="20" spans="1:7" ht="15.75" x14ac:dyDescent="0.25">
      <c r="A20" s="268">
        <v>16</v>
      </c>
      <c r="B20" s="269"/>
      <c r="C20" s="269"/>
      <c r="D20" s="269"/>
      <c r="E20" s="270"/>
      <c r="F20" s="271"/>
      <c r="G20" s="272"/>
    </row>
    <row r="21" spans="1:7" ht="15.75" x14ac:dyDescent="0.25">
      <c r="A21" s="268">
        <v>17</v>
      </c>
      <c r="B21" s="269"/>
      <c r="C21" s="269"/>
      <c r="D21" s="269"/>
      <c r="E21" s="270"/>
      <c r="F21" s="271"/>
      <c r="G21" s="272"/>
    </row>
    <row r="22" spans="1:7" x14ac:dyDescent="0.2">
      <c r="A22" s="268">
        <v>18</v>
      </c>
      <c r="B22" s="273"/>
      <c r="C22" s="273"/>
      <c r="D22" s="273"/>
      <c r="E22" s="274"/>
      <c r="F22" s="269"/>
      <c r="G22" s="275"/>
    </row>
    <row r="23" spans="1:7" x14ac:dyDescent="0.2">
      <c r="A23" s="268">
        <v>19</v>
      </c>
      <c r="B23" s="276"/>
      <c r="C23" s="276"/>
      <c r="D23" s="276"/>
      <c r="E23" s="274"/>
      <c r="F23" s="277"/>
      <c r="G23" s="278"/>
    </row>
    <row r="24" spans="1:7" x14ac:dyDescent="0.2">
      <c r="A24" s="268">
        <v>20</v>
      </c>
      <c r="B24" s="273"/>
      <c r="C24" s="273"/>
      <c r="D24" s="273"/>
      <c r="E24" s="274"/>
      <c r="F24" s="277"/>
      <c r="G24" s="275"/>
    </row>
    <row r="25" spans="1:7" x14ac:dyDescent="0.2">
      <c r="A25" s="268">
        <v>21</v>
      </c>
      <c r="B25" s="276"/>
      <c r="C25" s="276"/>
      <c r="D25" s="276"/>
      <c r="E25" s="274"/>
      <c r="F25" s="277"/>
      <c r="G25" s="275"/>
    </row>
    <row r="26" spans="1:7" x14ac:dyDescent="0.2">
      <c r="A26" s="268">
        <v>22</v>
      </c>
      <c r="B26" s="276"/>
      <c r="C26" s="276"/>
      <c r="D26" s="276"/>
      <c r="E26" s="274"/>
      <c r="F26" s="277"/>
      <c r="G26" s="278"/>
    </row>
    <row r="27" spans="1:7" x14ac:dyDescent="0.2">
      <c r="A27" s="268">
        <v>23</v>
      </c>
      <c r="B27" s="273"/>
      <c r="C27" s="273"/>
      <c r="D27" s="273"/>
      <c r="E27" s="274"/>
      <c r="F27" s="277"/>
      <c r="G27" s="275"/>
    </row>
    <row r="28" spans="1:7" x14ac:dyDescent="0.2">
      <c r="A28" s="268">
        <v>24</v>
      </c>
      <c r="B28" s="276"/>
      <c r="C28" s="276"/>
      <c r="D28" s="276"/>
      <c r="E28" s="274"/>
      <c r="F28" s="277"/>
      <c r="G28" s="275"/>
    </row>
    <row r="29" spans="1:7" x14ac:dyDescent="0.2">
      <c r="A29" s="268">
        <v>25</v>
      </c>
      <c r="B29" s="276"/>
      <c r="C29" s="276"/>
      <c r="D29" s="276"/>
      <c r="E29" s="274"/>
      <c r="F29" s="277"/>
      <c r="G29" s="275"/>
    </row>
    <row r="30" spans="1:7" x14ac:dyDescent="0.2">
      <c r="A30" s="268">
        <v>26</v>
      </c>
      <c r="B30" s="276"/>
      <c r="C30" s="276"/>
      <c r="D30" s="276"/>
      <c r="E30" s="274"/>
      <c r="F30" s="277"/>
      <c r="G30" s="275"/>
    </row>
    <row r="31" spans="1:7" x14ac:dyDescent="0.2">
      <c r="A31" s="268">
        <v>27</v>
      </c>
      <c r="B31" s="276"/>
      <c r="C31" s="276"/>
      <c r="D31" s="276"/>
      <c r="E31" s="274"/>
      <c r="F31" s="277"/>
      <c r="G31" s="275"/>
    </row>
    <row r="32" spans="1:7" x14ac:dyDescent="0.2">
      <c r="A32" s="268">
        <v>28</v>
      </c>
      <c r="B32" s="276"/>
      <c r="C32" s="276"/>
      <c r="D32" s="276"/>
      <c r="E32" s="274"/>
      <c r="F32" s="277"/>
      <c r="G32" s="275"/>
    </row>
    <row r="33" spans="1:7" x14ac:dyDescent="0.2">
      <c r="A33" s="268">
        <v>29</v>
      </c>
      <c r="B33" s="276"/>
      <c r="C33" s="276"/>
      <c r="D33" s="276"/>
      <c r="E33" s="274"/>
      <c r="F33" s="277"/>
      <c r="G33" s="278"/>
    </row>
    <row r="34" spans="1:7" x14ac:dyDescent="0.2">
      <c r="A34" s="268">
        <v>30</v>
      </c>
      <c r="B34" s="276"/>
      <c r="C34" s="276"/>
      <c r="D34" s="276"/>
      <c r="E34" s="274"/>
      <c r="F34" s="277"/>
      <c r="G34" s="278"/>
    </row>
    <row r="35" spans="1:7" x14ac:dyDescent="0.2">
      <c r="A35" s="279"/>
      <c r="B35" s="280"/>
      <c r="C35" s="280"/>
      <c r="D35" s="280"/>
      <c r="E35" s="281">
        <f>SUM(E5:E34)</f>
        <v>0</v>
      </c>
      <c r="F35" s="282"/>
      <c r="G35" s="283"/>
    </row>
    <row r="36" spans="1:7" x14ac:dyDescent="0.2">
      <c r="A36" s="115"/>
      <c r="B36" s="284"/>
      <c r="C36" s="285" t="s">
        <v>578</v>
      </c>
      <c r="D36" s="284"/>
      <c r="E36" s="286"/>
      <c r="F36" s="49" t="s">
        <v>551</v>
      </c>
      <c r="G36" s="283"/>
    </row>
    <row r="37" spans="1:7" x14ac:dyDescent="0.2">
      <c r="A37" s="115"/>
      <c r="B37" s="284"/>
      <c r="C37" s="287"/>
      <c r="D37" s="284"/>
      <c r="E37" s="288"/>
      <c r="F37" s="289"/>
      <c r="G37" s="283"/>
    </row>
    <row r="38" spans="1:7" x14ac:dyDescent="0.2">
      <c r="B38" s="284"/>
      <c r="C38" s="284"/>
      <c r="D38" s="284"/>
      <c r="E38" s="291"/>
      <c r="F38" s="292"/>
      <c r="G38" s="278"/>
    </row>
    <row r="39" spans="1:7" x14ac:dyDescent="0.2">
      <c r="B39" s="284"/>
      <c r="C39" s="284"/>
      <c r="D39" s="284"/>
      <c r="E39" s="291"/>
      <c r="F39" s="292"/>
      <c r="G39" s="278"/>
    </row>
    <row r="40" spans="1:7" x14ac:dyDescent="0.2">
      <c r="B40" s="284"/>
      <c r="C40" s="284"/>
      <c r="D40" s="284"/>
      <c r="E40" s="291"/>
      <c r="F40" s="292"/>
      <c r="G40" s="278"/>
    </row>
    <row r="41" spans="1:7" ht="15.75" x14ac:dyDescent="0.25">
      <c r="B41" s="293"/>
      <c r="C41" s="293"/>
      <c r="D41" s="293"/>
      <c r="E41" s="291"/>
      <c r="F41" s="292"/>
      <c r="G41" s="278"/>
    </row>
    <row r="42" spans="1:7" x14ac:dyDescent="0.2">
      <c r="B42" s="284"/>
      <c r="C42" s="284"/>
      <c r="D42" s="284"/>
      <c r="E42" s="291"/>
      <c r="F42" s="292"/>
      <c r="G42" s="278"/>
    </row>
    <row r="43" spans="1:7" x14ac:dyDescent="0.2">
      <c r="B43" s="284"/>
      <c r="C43" s="284"/>
      <c r="D43" s="284"/>
      <c r="E43" s="291"/>
      <c r="F43" s="292"/>
      <c r="G43" s="278"/>
    </row>
    <row r="44" spans="1:7" ht="15.75" x14ac:dyDescent="0.25">
      <c r="B44" s="293"/>
      <c r="C44" s="293"/>
      <c r="D44" s="293"/>
      <c r="E44" s="291"/>
      <c r="F44" s="292"/>
      <c r="G44" s="278"/>
    </row>
    <row r="45" spans="1:7" x14ac:dyDescent="0.2">
      <c r="B45" s="284"/>
      <c r="C45" s="284"/>
      <c r="D45" s="284"/>
      <c r="E45" s="291"/>
      <c r="F45" s="292"/>
      <c r="G45" s="278"/>
    </row>
    <row r="46" spans="1:7" x14ac:dyDescent="0.2">
      <c r="B46" s="284"/>
      <c r="C46" s="284"/>
      <c r="D46" s="284"/>
      <c r="E46" s="291"/>
      <c r="F46" s="292"/>
      <c r="G46" s="278"/>
    </row>
    <row r="47" spans="1:7" x14ac:dyDescent="0.2">
      <c r="B47" s="284"/>
      <c r="C47" s="284"/>
      <c r="D47" s="284"/>
      <c r="E47" s="291"/>
      <c r="F47" s="292"/>
      <c r="G47" s="278"/>
    </row>
    <row r="48" spans="1:7" x14ac:dyDescent="0.2">
      <c r="B48" s="284"/>
      <c r="C48" s="284"/>
      <c r="D48" s="284"/>
      <c r="E48" s="291"/>
      <c r="F48" s="292"/>
      <c r="G48" s="278"/>
    </row>
    <row r="49" spans="2:7" x14ac:dyDescent="0.2">
      <c r="B49" s="284"/>
      <c r="C49" s="284"/>
      <c r="D49" s="284"/>
      <c r="E49" s="291"/>
      <c r="F49" s="292"/>
      <c r="G49" s="278"/>
    </row>
    <row r="50" spans="2:7" x14ac:dyDescent="0.2">
      <c r="B50" s="284"/>
      <c r="C50" s="284"/>
      <c r="D50" s="284"/>
      <c r="E50" s="291"/>
      <c r="F50" s="292"/>
      <c r="G50" s="278"/>
    </row>
    <row r="51" spans="2:7" x14ac:dyDescent="0.2">
      <c r="B51" s="284"/>
      <c r="C51" s="284"/>
      <c r="D51" s="284"/>
      <c r="E51" s="291"/>
      <c r="F51" s="292"/>
      <c r="G51" s="278"/>
    </row>
    <row r="52" spans="2:7" x14ac:dyDescent="0.2">
      <c r="B52" s="284"/>
      <c r="C52" s="284"/>
      <c r="D52" s="284"/>
      <c r="E52" s="291"/>
      <c r="F52" s="292"/>
      <c r="G52" s="278"/>
    </row>
    <row r="53" spans="2:7" x14ac:dyDescent="0.2">
      <c r="B53" s="284"/>
      <c r="C53" s="284"/>
      <c r="D53" s="284"/>
      <c r="E53" s="291"/>
      <c r="F53" s="292"/>
      <c r="G53" s="278"/>
    </row>
    <row r="54" spans="2:7" ht="15.75" x14ac:dyDescent="0.25">
      <c r="B54" s="293"/>
      <c r="C54" s="293"/>
      <c r="D54" s="293"/>
      <c r="E54" s="291"/>
      <c r="F54" s="292"/>
      <c r="G54" s="278"/>
    </row>
    <row r="55" spans="2:7" x14ac:dyDescent="0.2">
      <c r="B55" s="284"/>
      <c r="C55" s="284"/>
      <c r="D55" s="284"/>
      <c r="E55" s="291"/>
      <c r="F55" s="292"/>
      <c r="G55" s="278"/>
    </row>
    <row r="56" spans="2:7" x14ac:dyDescent="0.2">
      <c r="B56" s="284"/>
      <c r="C56" s="284"/>
      <c r="D56" s="284"/>
      <c r="E56" s="291"/>
      <c r="F56" s="292"/>
      <c r="G56" s="278"/>
    </row>
    <row r="57" spans="2:7" x14ac:dyDescent="0.2">
      <c r="B57" s="284"/>
      <c r="C57" s="284"/>
      <c r="D57" s="284"/>
      <c r="E57" s="291"/>
      <c r="F57" s="292"/>
      <c r="G57" s="278"/>
    </row>
    <row r="58" spans="2:7" x14ac:dyDescent="0.2">
      <c r="B58" s="284"/>
      <c r="C58" s="284"/>
      <c r="D58" s="284"/>
      <c r="E58" s="291"/>
      <c r="F58" s="292"/>
      <c r="G58" s="278"/>
    </row>
    <row r="59" spans="2:7" ht="15.75" x14ac:dyDescent="0.25">
      <c r="B59" s="293"/>
      <c r="C59" s="293"/>
      <c r="D59" s="293"/>
      <c r="E59" s="291"/>
      <c r="F59" s="292"/>
      <c r="G59" s="278"/>
    </row>
    <row r="60" spans="2:7" x14ac:dyDescent="0.2">
      <c r="B60" s="284"/>
      <c r="C60" s="284"/>
      <c r="D60" s="284"/>
      <c r="E60" s="291"/>
      <c r="F60" s="292"/>
      <c r="G60" s="278"/>
    </row>
    <row r="61" spans="2:7" x14ac:dyDescent="0.2">
      <c r="B61" s="284"/>
      <c r="C61" s="284"/>
      <c r="D61" s="284"/>
      <c r="E61" s="291"/>
      <c r="F61" s="292"/>
      <c r="G61" s="278"/>
    </row>
    <row r="62" spans="2:7" x14ac:dyDescent="0.2">
      <c r="B62" s="284"/>
      <c r="C62" s="284"/>
      <c r="D62" s="284"/>
      <c r="E62" s="291"/>
      <c r="F62" s="292"/>
      <c r="G62" s="278"/>
    </row>
    <row r="63" spans="2:7" x14ac:dyDescent="0.2">
      <c r="B63" s="284"/>
      <c r="C63" s="284"/>
      <c r="D63" s="284"/>
      <c r="E63" s="291"/>
      <c r="F63" s="292"/>
      <c r="G63" s="278"/>
    </row>
    <row r="64" spans="2:7" x14ac:dyDescent="0.2">
      <c r="B64" s="284"/>
      <c r="C64" s="284"/>
      <c r="D64" s="284"/>
      <c r="E64" s="291"/>
      <c r="F64" s="292"/>
      <c r="G64" s="278"/>
    </row>
    <row r="65" spans="6:7" x14ac:dyDescent="0.2">
      <c r="F65" s="292"/>
      <c r="G65" s="278"/>
    </row>
    <row r="66" spans="6:7" x14ac:dyDescent="0.2">
      <c r="G66" s="278"/>
    </row>
  </sheetData>
  <sheetProtection password="CE28" sheet="1" objects="1" scenarios="1"/>
  <mergeCells count="2">
    <mergeCell ref="B3:F3"/>
    <mergeCell ref="B1:F1"/>
  </mergeCells>
  <pageMargins left="0.49" right="0.46" top="1" bottom="0.57999999999999996" header="0.5" footer="0.5"/>
  <pageSetup scale="8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F18"/>
  <sheetViews>
    <sheetView showGridLines="0" zoomScaleNormal="100" workbookViewId="0">
      <selection activeCell="C5" sqref="C5:E5"/>
    </sheetView>
  </sheetViews>
  <sheetFormatPr defaultColWidth="9" defaultRowHeight="12.75" x14ac:dyDescent="0.2"/>
  <cols>
    <col min="1" max="1" width="6.625" style="59" customWidth="1"/>
    <col min="2" max="2" width="31.5" style="159" customWidth="1"/>
    <col min="3" max="3" width="11.875" style="159" customWidth="1"/>
    <col min="4" max="4" width="11.125" style="159" customWidth="1"/>
    <col min="5" max="5" width="11.875" style="159" customWidth="1"/>
    <col min="6" max="6" width="7.375" style="159" customWidth="1"/>
    <col min="7" max="7" width="11" style="59" customWidth="1"/>
    <col min="8" max="16384" width="9" style="59"/>
  </cols>
  <sheetData>
    <row r="1" spans="1:6" s="110" customFormat="1" ht="16.7" customHeight="1" thickBot="1" x14ac:dyDescent="0.25">
      <c r="A1" s="420"/>
      <c r="B1" s="420"/>
      <c r="C1" s="420"/>
      <c r="D1" s="420"/>
      <c r="E1" s="420"/>
      <c r="F1" s="420"/>
    </row>
    <row r="2" spans="1:6" s="110" customFormat="1" ht="18.75" customHeight="1" x14ac:dyDescent="0.2">
      <c r="A2" s="351"/>
      <c r="B2" s="421" t="s">
        <v>566</v>
      </c>
      <c r="C2" s="422"/>
      <c r="D2" s="422"/>
      <c r="E2" s="422"/>
      <c r="F2" s="423"/>
    </row>
    <row r="3" spans="1:6" s="110" customFormat="1" ht="18.75" customHeight="1" x14ac:dyDescent="0.2">
      <c r="A3" s="349"/>
      <c r="B3" s="352"/>
      <c r="C3" s="349"/>
      <c r="D3" s="349"/>
      <c r="E3" s="349"/>
      <c r="F3" s="353"/>
    </row>
    <row r="4" spans="1:6" s="110" customFormat="1" ht="9" customHeight="1" thickBot="1" x14ac:dyDescent="0.25">
      <c r="A4" s="349"/>
      <c r="B4" s="352"/>
      <c r="C4" s="349"/>
      <c r="D4" s="349"/>
      <c r="E4" s="349"/>
      <c r="F4" s="353"/>
    </row>
    <row r="5" spans="1:6" s="110" customFormat="1" ht="18" customHeight="1" thickBot="1" x14ac:dyDescent="0.25">
      <c r="A5" s="349"/>
      <c r="B5" s="354" t="s">
        <v>567</v>
      </c>
      <c r="C5" s="417"/>
      <c r="D5" s="418"/>
      <c r="E5" s="419"/>
      <c r="F5" s="353"/>
    </row>
    <row r="6" spans="1:6" s="110" customFormat="1" ht="18" customHeight="1" thickBot="1" x14ac:dyDescent="0.25">
      <c r="A6" s="349"/>
      <c r="B6" s="354" t="s">
        <v>419</v>
      </c>
      <c r="C6" s="417"/>
      <c r="D6" s="418"/>
      <c r="E6" s="419"/>
      <c r="F6" s="353"/>
    </row>
    <row r="7" spans="1:6" ht="16.5" customHeight="1" thickBot="1" x14ac:dyDescent="0.25">
      <c r="A7" s="49"/>
      <c r="B7" s="354" t="s">
        <v>568</v>
      </c>
      <c r="C7" s="417"/>
      <c r="D7" s="418"/>
      <c r="E7" s="419"/>
      <c r="F7" s="355"/>
    </row>
    <row r="8" spans="1:6" ht="16.5" customHeight="1" thickBot="1" x14ac:dyDescent="0.25">
      <c r="A8" s="49"/>
      <c r="B8" s="354" t="s">
        <v>506</v>
      </c>
      <c r="C8" s="417"/>
      <c r="D8" s="418"/>
      <c r="E8" s="419"/>
      <c r="F8" s="355"/>
    </row>
    <row r="9" spans="1:6" ht="16.5" customHeight="1" thickBot="1" x14ac:dyDescent="0.25">
      <c r="A9" s="166"/>
      <c r="B9" s="356" t="s">
        <v>507</v>
      </c>
      <c r="C9" s="417"/>
      <c r="D9" s="418"/>
      <c r="E9" s="419"/>
      <c r="F9" s="355"/>
    </row>
    <row r="10" spans="1:6" ht="16.5" customHeight="1" thickBot="1" x14ac:dyDescent="0.25">
      <c r="A10" s="49"/>
      <c r="B10" s="354" t="s">
        <v>508</v>
      </c>
      <c r="C10" s="417"/>
      <c r="D10" s="418"/>
      <c r="E10" s="419"/>
      <c r="F10" s="355"/>
    </row>
    <row r="11" spans="1:6" ht="10.7" customHeight="1" x14ac:dyDescent="0.2">
      <c r="B11" s="357"/>
      <c r="C11" s="182"/>
      <c r="D11" s="182"/>
      <c r="E11" s="182"/>
      <c r="F11" s="355"/>
    </row>
    <row r="12" spans="1:6" x14ac:dyDescent="0.2">
      <c r="A12" s="112"/>
      <c r="B12" s="357"/>
      <c r="C12" s="182"/>
      <c r="D12" s="182"/>
      <c r="E12" s="182"/>
      <c r="F12" s="355"/>
    </row>
    <row r="13" spans="1:6" x14ac:dyDescent="0.2">
      <c r="A13" s="112"/>
      <c r="B13" s="357"/>
      <c r="C13" s="182"/>
      <c r="D13" s="182"/>
      <c r="E13" s="182"/>
      <c r="F13" s="355"/>
    </row>
    <row r="14" spans="1:6" x14ac:dyDescent="0.2">
      <c r="B14" s="357"/>
      <c r="C14" s="182"/>
      <c r="D14" s="182"/>
      <c r="E14" s="182"/>
      <c r="F14" s="355"/>
    </row>
    <row r="15" spans="1:6" x14ac:dyDescent="0.2">
      <c r="B15" s="357"/>
      <c r="C15" s="182"/>
      <c r="D15" s="182"/>
      <c r="E15" s="182"/>
      <c r="F15" s="355"/>
    </row>
    <row r="16" spans="1:6" x14ac:dyDescent="0.2">
      <c r="B16" s="357"/>
      <c r="C16" s="182"/>
      <c r="D16" s="182"/>
      <c r="E16" s="182"/>
      <c r="F16" s="355"/>
    </row>
    <row r="17" spans="2:6" ht="13.5" thickBot="1" x14ac:dyDescent="0.25">
      <c r="B17" s="358"/>
      <c r="C17" s="359"/>
      <c r="D17" s="359"/>
      <c r="E17" s="359"/>
      <c r="F17" s="360"/>
    </row>
    <row r="18" spans="2:6" x14ac:dyDescent="0.2">
      <c r="C18" s="159" t="s">
        <v>586</v>
      </c>
      <c r="F18" s="166" t="s">
        <v>577</v>
      </c>
    </row>
  </sheetData>
  <sheetProtection password="CE28" sheet="1" objects="1" scenarios="1"/>
  <mergeCells count="8">
    <mergeCell ref="C9:E9"/>
    <mergeCell ref="C10:E10"/>
    <mergeCell ref="A1:F1"/>
    <mergeCell ref="C7:E7"/>
    <mergeCell ref="C8:E8"/>
    <mergeCell ref="C5:E5"/>
    <mergeCell ref="C6:E6"/>
    <mergeCell ref="B2:F2"/>
  </mergeCells>
  <pageMargins left="1" right="0.42" top="1" bottom="0.8" header="0.5" footer="0.5"/>
  <pageSetup scale="91" fitToHeight="2"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I43"/>
  <sheetViews>
    <sheetView showGridLines="0" zoomScale="112" workbookViewId="0">
      <selection activeCell="E12" sqref="E12"/>
    </sheetView>
  </sheetViews>
  <sheetFormatPr defaultColWidth="9" defaultRowHeight="12.75" x14ac:dyDescent="0.2"/>
  <cols>
    <col min="1" max="1" width="2.5" style="61" customWidth="1"/>
    <col min="2" max="2" width="2.375" style="61" customWidth="1"/>
    <col min="3" max="3" width="15" style="109" customWidth="1"/>
    <col min="4" max="4" width="10.125" style="61" customWidth="1"/>
    <col min="5" max="8" width="12.125" style="61" customWidth="1"/>
    <col min="9" max="9" width="2.375" style="61" customWidth="1"/>
    <col min="10" max="10" width="2.625" style="61" customWidth="1"/>
    <col min="11" max="16384" width="9" style="61"/>
  </cols>
  <sheetData>
    <row r="1" spans="1:9" ht="13.5" thickBot="1" x14ac:dyDescent="0.25">
      <c r="A1" s="59"/>
      <c r="B1" s="59"/>
      <c r="C1" s="60"/>
      <c r="D1" s="59"/>
      <c r="E1" s="59"/>
      <c r="F1" s="59"/>
      <c r="G1" s="59"/>
      <c r="H1" s="59"/>
      <c r="I1" s="59"/>
    </row>
    <row r="2" spans="1:9" x14ac:dyDescent="0.2">
      <c r="A2" s="59"/>
      <c r="B2" s="62"/>
      <c r="C2" s="63"/>
      <c r="D2" s="64"/>
      <c r="E2" s="64"/>
      <c r="F2" s="64"/>
      <c r="G2" s="64"/>
      <c r="H2" s="64"/>
      <c r="I2" s="65"/>
    </row>
    <row r="3" spans="1:9" ht="15.75" x14ac:dyDescent="0.25">
      <c r="A3" s="59"/>
      <c r="B3" s="66"/>
      <c r="C3" s="433" t="s">
        <v>417</v>
      </c>
      <c r="D3" s="433"/>
      <c r="E3" s="433"/>
      <c r="F3" s="433"/>
      <c r="G3" s="433"/>
      <c r="H3" s="433"/>
      <c r="I3" s="67"/>
    </row>
    <row r="4" spans="1:9" x14ac:dyDescent="0.2">
      <c r="A4" s="59"/>
      <c r="B4" s="66"/>
      <c r="C4" s="434"/>
      <c r="D4" s="434"/>
      <c r="E4" s="434"/>
      <c r="F4" s="434"/>
      <c r="G4" s="434"/>
      <c r="H4" s="434"/>
      <c r="I4" s="67"/>
    </row>
    <row r="5" spans="1:9" x14ac:dyDescent="0.2">
      <c r="A5" s="59"/>
      <c r="B5" s="66"/>
      <c r="C5" s="435" t="s">
        <v>418</v>
      </c>
      <c r="D5" s="435"/>
      <c r="E5" s="435"/>
      <c r="F5" s="436">
        <f>'Dev &amp; Contact Info'!C5</f>
        <v>0</v>
      </c>
      <c r="G5" s="437"/>
      <c r="H5" s="438"/>
      <c r="I5" s="67"/>
    </row>
    <row r="6" spans="1:9" ht="7.5" customHeight="1" x14ac:dyDescent="0.2">
      <c r="A6" s="59"/>
      <c r="B6" s="66"/>
      <c r="C6" s="69"/>
      <c r="D6" s="68"/>
      <c r="E6" s="70"/>
      <c r="F6" s="70"/>
      <c r="G6" s="70"/>
      <c r="H6" s="70"/>
      <c r="I6" s="67"/>
    </row>
    <row r="7" spans="1:9" x14ac:dyDescent="0.2">
      <c r="A7" s="59"/>
      <c r="B7" s="66"/>
      <c r="C7" s="435" t="s">
        <v>419</v>
      </c>
      <c r="D7" s="435"/>
      <c r="E7" s="435"/>
      <c r="F7" s="436">
        <f>'Dev &amp; Contact Info'!C6</f>
        <v>0</v>
      </c>
      <c r="G7" s="437"/>
      <c r="H7" s="438"/>
      <c r="I7" s="67"/>
    </row>
    <row r="8" spans="1:9" x14ac:dyDescent="0.2">
      <c r="A8" s="59"/>
      <c r="B8" s="66"/>
      <c r="C8" s="69"/>
      <c r="D8" s="69"/>
      <c r="E8" s="69"/>
      <c r="F8" s="68"/>
      <c r="G8" s="71"/>
      <c r="H8" s="71"/>
      <c r="I8" s="67"/>
    </row>
    <row r="9" spans="1:9" ht="32.25" customHeight="1" thickBot="1" x14ac:dyDescent="0.25">
      <c r="A9" s="59"/>
      <c r="B9" s="66"/>
      <c r="C9" s="429" t="s">
        <v>585</v>
      </c>
      <c r="D9" s="429"/>
      <c r="E9" s="429"/>
      <c r="F9" s="429"/>
      <c r="G9" s="429"/>
      <c r="H9" s="429"/>
      <c r="I9" s="67"/>
    </row>
    <row r="10" spans="1:9" ht="14.25" thickTop="1" thickBot="1" x14ac:dyDescent="0.25">
      <c r="A10" s="59"/>
      <c r="B10" s="66"/>
      <c r="C10" s="69"/>
      <c r="D10" s="72"/>
      <c r="E10" s="430" t="s">
        <v>420</v>
      </c>
      <c r="F10" s="431"/>
      <c r="G10" s="432" t="s">
        <v>421</v>
      </c>
      <c r="H10" s="432"/>
      <c r="I10" s="67"/>
    </row>
    <row r="11" spans="1:9" s="80" customFormat="1" ht="76.5" customHeight="1" thickBot="1" x14ac:dyDescent="0.25">
      <c r="A11" s="73"/>
      <c r="B11" s="74"/>
      <c r="C11" s="75" t="s">
        <v>422</v>
      </c>
      <c r="D11" s="76" t="s">
        <v>423</v>
      </c>
      <c r="E11" s="77" t="s">
        <v>424</v>
      </c>
      <c r="F11" s="78" t="s">
        <v>425</v>
      </c>
      <c r="G11" s="77" t="s">
        <v>424</v>
      </c>
      <c r="H11" s="78" t="s">
        <v>425</v>
      </c>
      <c r="I11" s="79"/>
    </row>
    <row r="12" spans="1:9" ht="15" customHeight="1" x14ac:dyDescent="0.2">
      <c r="A12" s="59"/>
      <c r="B12" s="66"/>
      <c r="C12" s="424" t="s">
        <v>426</v>
      </c>
      <c r="D12" s="81">
        <v>0</v>
      </c>
      <c r="E12" s="82">
        <v>0</v>
      </c>
      <c r="F12" s="83">
        <v>0</v>
      </c>
      <c r="G12" s="84">
        <v>0</v>
      </c>
      <c r="H12" s="85">
        <v>0</v>
      </c>
      <c r="I12" s="67"/>
    </row>
    <row r="13" spans="1:9" ht="15" customHeight="1" x14ac:dyDescent="0.2">
      <c r="A13" s="59"/>
      <c r="B13" s="66"/>
      <c r="C13" s="425"/>
      <c r="D13" s="86">
        <v>1</v>
      </c>
      <c r="E13" s="87">
        <v>0</v>
      </c>
      <c r="F13" s="88">
        <v>0</v>
      </c>
      <c r="G13" s="89">
        <v>0</v>
      </c>
      <c r="H13" s="88">
        <v>0</v>
      </c>
      <c r="I13" s="67"/>
    </row>
    <row r="14" spans="1:9" ht="15" customHeight="1" x14ac:dyDescent="0.2">
      <c r="A14" s="59"/>
      <c r="B14" s="66"/>
      <c r="C14" s="425"/>
      <c r="D14" s="86">
        <v>2</v>
      </c>
      <c r="E14" s="87">
        <v>0</v>
      </c>
      <c r="F14" s="88">
        <v>0</v>
      </c>
      <c r="G14" s="89">
        <v>0</v>
      </c>
      <c r="H14" s="88">
        <v>0</v>
      </c>
      <c r="I14" s="67"/>
    </row>
    <row r="15" spans="1:9" ht="15" customHeight="1" x14ac:dyDescent="0.2">
      <c r="A15" s="59"/>
      <c r="B15" s="66"/>
      <c r="C15" s="425"/>
      <c r="D15" s="86">
        <v>3</v>
      </c>
      <c r="E15" s="87">
        <v>0</v>
      </c>
      <c r="F15" s="88">
        <v>0</v>
      </c>
      <c r="G15" s="89">
        <v>0</v>
      </c>
      <c r="H15" s="88">
        <v>0</v>
      </c>
      <c r="I15" s="67"/>
    </row>
    <row r="16" spans="1:9" ht="15" customHeight="1" thickBot="1" x14ac:dyDescent="0.25">
      <c r="A16" s="59"/>
      <c r="B16" s="66"/>
      <c r="C16" s="425"/>
      <c r="D16" s="86">
        <v>4</v>
      </c>
      <c r="E16" s="87">
        <v>0</v>
      </c>
      <c r="F16" s="88">
        <v>0</v>
      </c>
      <c r="G16" s="89">
        <v>0</v>
      </c>
      <c r="H16" s="88">
        <v>0</v>
      </c>
      <c r="I16" s="67"/>
    </row>
    <row r="17" spans="1:9" ht="15" customHeight="1" x14ac:dyDescent="0.2">
      <c r="A17" s="59"/>
      <c r="B17" s="66"/>
      <c r="C17" s="424" t="s">
        <v>4</v>
      </c>
      <c r="D17" s="90">
        <v>0</v>
      </c>
      <c r="E17" s="82">
        <v>0</v>
      </c>
      <c r="F17" s="83">
        <v>0</v>
      </c>
      <c r="G17" s="91">
        <v>0</v>
      </c>
      <c r="H17" s="83">
        <v>0</v>
      </c>
      <c r="I17" s="67"/>
    </row>
    <row r="18" spans="1:9" ht="15" customHeight="1" x14ac:dyDescent="0.2">
      <c r="A18" s="59"/>
      <c r="B18" s="66"/>
      <c r="C18" s="425"/>
      <c r="D18" s="86">
        <v>1</v>
      </c>
      <c r="E18" s="87">
        <v>0</v>
      </c>
      <c r="F18" s="88">
        <v>0</v>
      </c>
      <c r="G18" s="89">
        <v>0</v>
      </c>
      <c r="H18" s="88">
        <v>0</v>
      </c>
      <c r="I18" s="67"/>
    </row>
    <row r="19" spans="1:9" ht="15" customHeight="1" x14ac:dyDescent="0.2">
      <c r="A19" s="59"/>
      <c r="B19" s="66"/>
      <c r="C19" s="425"/>
      <c r="D19" s="86">
        <v>2</v>
      </c>
      <c r="E19" s="87">
        <v>0</v>
      </c>
      <c r="F19" s="88">
        <v>0</v>
      </c>
      <c r="G19" s="89">
        <v>0</v>
      </c>
      <c r="H19" s="88">
        <v>0</v>
      </c>
      <c r="I19" s="67"/>
    </row>
    <row r="20" spans="1:9" ht="15" customHeight="1" x14ac:dyDescent="0.2">
      <c r="A20" s="59"/>
      <c r="B20" s="66"/>
      <c r="C20" s="425"/>
      <c r="D20" s="86">
        <v>3</v>
      </c>
      <c r="E20" s="87">
        <v>0</v>
      </c>
      <c r="F20" s="88">
        <v>0</v>
      </c>
      <c r="G20" s="89">
        <v>0</v>
      </c>
      <c r="H20" s="88">
        <v>0</v>
      </c>
      <c r="I20" s="67"/>
    </row>
    <row r="21" spans="1:9" ht="15" customHeight="1" thickBot="1" x14ac:dyDescent="0.25">
      <c r="A21" s="59"/>
      <c r="B21" s="66"/>
      <c r="C21" s="425"/>
      <c r="D21" s="86">
        <v>4</v>
      </c>
      <c r="E21" s="87">
        <v>0</v>
      </c>
      <c r="F21" s="88">
        <v>0</v>
      </c>
      <c r="G21" s="89">
        <v>0</v>
      </c>
      <c r="H21" s="88">
        <v>0</v>
      </c>
      <c r="I21" s="67"/>
    </row>
    <row r="22" spans="1:9" ht="15" customHeight="1" x14ac:dyDescent="0.2">
      <c r="A22" s="59"/>
      <c r="B22" s="66"/>
      <c r="C22" s="424" t="s">
        <v>5</v>
      </c>
      <c r="D22" s="90">
        <v>0</v>
      </c>
      <c r="E22" s="82">
        <v>0</v>
      </c>
      <c r="F22" s="83">
        <v>0</v>
      </c>
      <c r="G22" s="91">
        <v>0</v>
      </c>
      <c r="H22" s="83">
        <v>0</v>
      </c>
      <c r="I22" s="67"/>
    </row>
    <row r="23" spans="1:9" ht="15" customHeight="1" x14ac:dyDescent="0.2">
      <c r="A23" s="59"/>
      <c r="B23" s="66"/>
      <c r="C23" s="425"/>
      <c r="D23" s="86">
        <v>1</v>
      </c>
      <c r="E23" s="87">
        <v>0</v>
      </c>
      <c r="F23" s="88">
        <v>0</v>
      </c>
      <c r="G23" s="89">
        <v>0</v>
      </c>
      <c r="H23" s="88">
        <v>0</v>
      </c>
      <c r="I23" s="67"/>
    </row>
    <row r="24" spans="1:9" ht="15" customHeight="1" x14ac:dyDescent="0.2">
      <c r="A24" s="59"/>
      <c r="B24" s="66"/>
      <c r="C24" s="425"/>
      <c r="D24" s="86">
        <v>2</v>
      </c>
      <c r="E24" s="87">
        <v>0</v>
      </c>
      <c r="F24" s="88">
        <v>0</v>
      </c>
      <c r="G24" s="89">
        <v>0</v>
      </c>
      <c r="H24" s="88">
        <v>0</v>
      </c>
      <c r="I24" s="67"/>
    </row>
    <row r="25" spans="1:9" ht="15" customHeight="1" x14ac:dyDescent="0.2">
      <c r="A25" s="59"/>
      <c r="B25" s="66"/>
      <c r="C25" s="425"/>
      <c r="D25" s="86">
        <v>3</v>
      </c>
      <c r="E25" s="87">
        <v>0</v>
      </c>
      <c r="F25" s="88">
        <v>0</v>
      </c>
      <c r="G25" s="89">
        <v>0</v>
      </c>
      <c r="H25" s="88">
        <v>0</v>
      </c>
      <c r="I25" s="67"/>
    </row>
    <row r="26" spans="1:9" ht="15" customHeight="1" thickBot="1" x14ac:dyDescent="0.25">
      <c r="A26" s="59"/>
      <c r="B26" s="66"/>
      <c r="C26" s="425"/>
      <c r="D26" s="86">
        <v>4</v>
      </c>
      <c r="E26" s="87">
        <v>0</v>
      </c>
      <c r="F26" s="88">
        <v>0</v>
      </c>
      <c r="G26" s="89">
        <v>0</v>
      </c>
      <c r="H26" s="88">
        <v>0</v>
      </c>
      <c r="I26" s="67"/>
    </row>
    <row r="27" spans="1:9" ht="15" customHeight="1" x14ac:dyDescent="0.2">
      <c r="A27" s="59"/>
      <c r="B27" s="66"/>
      <c r="C27" s="424" t="s">
        <v>427</v>
      </c>
      <c r="D27" s="92">
        <v>0</v>
      </c>
      <c r="E27" s="82">
        <v>0</v>
      </c>
      <c r="F27" s="83">
        <v>0</v>
      </c>
      <c r="G27" s="91">
        <v>0</v>
      </c>
      <c r="H27" s="83">
        <v>0</v>
      </c>
      <c r="I27" s="67"/>
    </row>
    <row r="28" spans="1:9" ht="15" customHeight="1" x14ac:dyDescent="0.2">
      <c r="A28" s="59"/>
      <c r="B28" s="66"/>
      <c r="C28" s="425"/>
      <c r="D28" s="93">
        <v>1</v>
      </c>
      <c r="E28" s="87">
        <v>0</v>
      </c>
      <c r="F28" s="88">
        <v>0</v>
      </c>
      <c r="G28" s="89">
        <v>0</v>
      </c>
      <c r="H28" s="88">
        <v>0</v>
      </c>
      <c r="I28" s="67"/>
    </row>
    <row r="29" spans="1:9" ht="15" customHeight="1" x14ac:dyDescent="0.2">
      <c r="A29" s="59"/>
      <c r="B29" s="66"/>
      <c r="C29" s="425"/>
      <c r="D29" s="93">
        <v>2</v>
      </c>
      <c r="E29" s="87">
        <v>0</v>
      </c>
      <c r="F29" s="88">
        <v>0</v>
      </c>
      <c r="G29" s="89">
        <v>0</v>
      </c>
      <c r="H29" s="88">
        <v>0</v>
      </c>
      <c r="I29" s="67"/>
    </row>
    <row r="30" spans="1:9" ht="15" customHeight="1" x14ac:dyDescent="0.2">
      <c r="A30" s="59"/>
      <c r="B30" s="66"/>
      <c r="C30" s="425"/>
      <c r="D30" s="93">
        <v>3</v>
      </c>
      <c r="E30" s="87">
        <v>0</v>
      </c>
      <c r="F30" s="88">
        <v>0</v>
      </c>
      <c r="G30" s="89">
        <v>0</v>
      </c>
      <c r="H30" s="88">
        <v>0</v>
      </c>
      <c r="I30" s="67"/>
    </row>
    <row r="31" spans="1:9" ht="15" customHeight="1" thickBot="1" x14ac:dyDescent="0.25">
      <c r="A31" s="59"/>
      <c r="B31" s="66"/>
      <c r="C31" s="426"/>
      <c r="D31" s="94">
        <v>4</v>
      </c>
      <c r="E31" s="95">
        <v>0</v>
      </c>
      <c r="F31" s="96">
        <v>0</v>
      </c>
      <c r="G31" s="97">
        <v>0</v>
      </c>
      <c r="H31" s="96">
        <v>0</v>
      </c>
      <c r="I31" s="67"/>
    </row>
    <row r="32" spans="1:9" ht="15" x14ac:dyDescent="0.35">
      <c r="A32" s="59"/>
      <c r="B32" s="66"/>
      <c r="C32" s="98"/>
      <c r="D32" s="99" t="s">
        <v>428</v>
      </c>
      <c r="E32" s="100">
        <f>SUM(E12:E31)</f>
        <v>0</v>
      </c>
      <c r="F32" s="100">
        <f>SUM(F12:F31)</f>
        <v>0</v>
      </c>
      <c r="G32" s="100">
        <f>SUM(G12:G31)</f>
        <v>0</v>
      </c>
      <c r="H32" s="100">
        <f>SUM(H12:H31)</f>
        <v>0</v>
      </c>
      <c r="I32" s="67"/>
    </row>
    <row r="33" spans="1:9" ht="15.75" thickBot="1" x14ac:dyDescent="0.4">
      <c r="A33" s="59"/>
      <c r="B33" s="101"/>
      <c r="C33" s="102"/>
      <c r="D33" s="103"/>
      <c r="E33" s="104"/>
      <c r="F33" s="104"/>
      <c r="G33" s="104"/>
      <c r="H33" s="104"/>
      <c r="I33" s="105"/>
    </row>
    <row r="34" spans="1:9" s="108" customFormat="1" ht="12.75" customHeight="1" x14ac:dyDescent="0.2">
      <c r="A34" s="72"/>
      <c r="B34" s="72"/>
      <c r="C34" s="106"/>
      <c r="D34" s="72"/>
      <c r="E34" s="427"/>
      <c r="F34" s="427"/>
      <c r="G34" s="72"/>
      <c r="H34" s="107"/>
      <c r="I34" s="72"/>
    </row>
    <row r="35" spans="1:9" x14ac:dyDescent="0.2">
      <c r="A35" s="59"/>
      <c r="B35" s="59"/>
      <c r="C35" s="59"/>
      <c r="D35" s="59"/>
      <c r="E35" s="428" t="s">
        <v>584</v>
      </c>
      <c r="F35" s="428"/>
      <c r="G35" s="59"/>
      <c r="H35" s="59"/>
      <c r="I35" s="49" t="s">
        <v>429</v>
      </c>
    </row>
    <row r="36" spans="1:9" x14ac:dyDescent="0.2">
      <c r="B36" s="18"/>
      <c r="C36" s="18"/>
      <c r="D36" s="18"/>
      <c r="E36" s="18"/>
      <c r="F36" s="18"/>
      <c r="G36" s="18"/>
      <c r="H36" s="18"/>
      <c r="I36" s="18"/>
    </row>
    <row r="37" spans="1:9" x14ac:dyDescent="0.2">
      <c r="B37" s="18"/>
      <c r="C37" s="18"/>
      <c r="D37" s="18"/>
      <c r="E37" s="18"/>
      <c r="F37" s="18"/>
      <c r="G37" s="18"/>
      <c r="H37" s="18"/>
      <c r="I37" s="18"/>
    </row>
    <row r="38" spans="1:9" ht="28.5" customHeight="1" x14ac:dyDescent="0.2">
      <c r="B38" s="18"/>
      <c r="C38" s="18"/>
      <c r="D38" s="18"/>
      <c r="E38" s="18"/>
      <c r="F38" s="18"/>
      <c r="G38" s="18"/>
      <c r="H38" s="18"/>
      <c r="I38" s="18"/>
    </row>
    <row r="39" spans="1:9" ht="59.25" customHeight="1" x14ac:dyDescent="0.2">
      <c r="B39" s="18"/>
      <c r="C39" s="18"/>
      <c r="D39" s="18"/>
      <c r="E39" s="18"/>
      <c r="F39" s="18"/>
      <c r="G39" s="18"/>
      <c r="H39" s="18"/>
      <c r="I39" s="18"/>
    </row>
    <row r="40" spans="1:9" ht="33" customHeight="1" x14ac:dyDescent="0.2">
      <c r="B40" s="18"/>
      <c r="C40" s="18"/>
      <c r="D40" s="18"/>
      <c r="E40" s="18"/>
      <c r="F40" s="18"/>
      <c r="G40" s="18"/>
      <c r="H40" s="18"/>
      <c r="I40" s="18"/>
    </row>
    <row r="41" spans="1:9" ht="33" customHeight="1" x14ac:dyDescent="0.2">
      <c r="B41" s="18"/>
      <c r="C41" s="18"/>
      <c r="D41" s="18"/>
      <c r="E41" s="18"/>
      <c r="F41" s="18"/>
      <c r="G41" s="18"/>
      <c r="H41" s="18"/>
      <c r="I41" s="18"/>
    </row>
    <row r="42" spans="1:9" ht="42" customHeight="1" x14ac:dyDescent="0.2">
      <c r="B42" s="18"/>
      <c r="C42" s="18"/>
      <c r="D42" s="18"/>
      <c r="E42" s="18"/>
      <c r="F42" s="18"/>
      <c r="G42" s="18"/>
      <c r="H42" s="18"/>
      <c r="I42" s="18"/>
    </row>
    <row r="43" spans="1:9" x14ac:dyDescent="0.2">
      <c r="B43" s="18"/>
      <c r="C43" s="18"/>
      <c r="D43" s="18"/>
      <c r="E43" s="18"/>
      <c r="F43" s="18"/>
      <c r="G43" s="18"/>
      <c r="H43" s="18"/>
      <c r="I43" s="18"/>
    </row>
  </sheetData>
  <sheetProtection password="CE28" sheet="1" objects="1" scenarios="1"/>
  <mergeCells count="15">
    <mergeCell ref="C3:H3"/>
    <mergeCell ref="C4:H4"/>
    <mergeCell ref="C5:E5"/>
    <mergeCell ref="F5:H5"/>
    <mergeCell ref="C7:E7"/>
    <mergeCell ref="F7:H7"/>
    <mergeCell ref="C27:C31"/>
    <mergeCell ref="E34:F34"/>
    <mergeCell ref="E35:F35"/>
    <mergeCell ref="C9:H9"/>
    <mergeCell ref="E10:F10"/>
    <mergeCell ref="G10:H10"/>
    <mergeCell ref="C12:C16"/>
    <mergeCell ref="C17:C21"/>
    <mergeCell ref="C22:C26"/>
  </mergeCells>
  <printOptions horizontalCentered="1"/>
  <pageMargins left="0.73" right="0.36" top="1" bottom="0.75" header="0.5" footer="0.5"/>
  <pageSetup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
    <pageSetUpPr fitToPage="1"/>
  </sheetPr>
  <dimension ref="A1:O26195"/>
  <sheetViews>
    <sheetView showGridLines="0" zoomScale="90" zoomScaleNormal="90" workbookViewId="0">
      <selection activeCell="F22" sqref="F22"/>
    </sheetView>
  </sheetViews>
  <sheetFormatPr defaultRowHeight="14.25" x14ac:dyDescent="0.2"/>
  <cols>
    <col min="1" max="2" width="2.625" customWidth="1"/>
    <col min="3" max="3" width="10.125" customWidth="1"/>
    <col min="4" max="4" width="22.375" customWidth="1"/>
    <col min="5" max="5" width="22.625" customWidth="1"/>
    <col min="6" max="6" width="41" style="319" customWidth="1"/>
    <col min="7" max="7" width="4.125" customWidth="1"/>
    <col min="8" max="9" width="22.5" customWidth="1"/>
    <col min="10" max="11" width="22.5" bestFit="1" customWidth="1"/>
    <col min="12" max="12" width="22.625" customWidth="1"/>
    <col min="13" max="19" width="22.625" bestFit="1" customWidth="1"/>
  </cols>
  <sheetData>
    <row r="1" spans="1:15" ht="19.5" thickBot="1" x14ac:dyDescent="0.35">
      <c r="A1" s="298"/>
      <c r="B1" s="439" t="s">
        <v>10</v>
      </c>
      <c r="C1" s="440"/>
      <c r="D1" s="440"/>
      <c r="E1" s="440"/>
      <c r="F1" s="440"/>
      <c r="G1" s="441"/>
      <c r="H1" s="298"/>
    </row>
    <row r="2" spans="1:15" x14ac:dyDescent="0.2">
      <c r="B2" s="6"/>
      <c r="C2" s="9"/>
      <c r="D2" s="9"/>
      <c r="E2" s="9"/>
      <c r="F2" s="313"/>
      <c r="G2" s="10"/>
    </row>
    <row r="3" spans="1:15" ht="15.75" x14ac:dyDescent="0.25">
      <c r="B3" s="299"/>
      <c r="C3" s="311" t="s">
        <v>559</v>
      </c>
      <c r="D3" s="300"/>
      <c r="E3" s="1"/>
      <c r="F3" s="314"/>
      <c r="G3" s="16"/>
    </row>
    <row r="4" spans="1:15" ht="15.75" x14ac:dyDescent="0.25">
      <c r="B4" s="299"/>
      <c r="C4" s="312" t="s">
        <v>560</v>
      </c>
      <c r="D4" s="301"/>
      <c r="E4" s="1"/>
      <c r="F4" s="315"/>
      <c r="G4" s="16"/>
    </row>
    <row r="5" spans="1:15" ht="45" customHeight="1" x14ac:dyDescent="0.2">
      <c r="B5" s="299"/>
      <c r="C5" s="442" t="s">
        <v>780</v>
      </c>
      <c r="D5" s="443"/>
      <c r="E5" s="443"/>
      <c r="F5" s="443"/>
      <c r="G5" s="16"/>
      <c r="I5" s="2"/>
      <c r="J5" s="2"/>
      <c r="K5" s="2"/>
      <c r="L5" s="2"/>
      <c r="M5" s="2"/>
      <c r="N5" s="2"/>
      <c r="O5" s="2"/>
    </row>
    <row r="6" spans="1:15" ht="21" customHeight="1" x14ac:dyDescent="0.2">
      <c r="B6" s="299"/>
      <c r="C6" s="366"/>
      <c r="D6" s="366"/>
      <c r="E6" s="366"/>
      <c r="F6" s="316"/>
      <c r="G6" s="16"/>
      <c r="I6" s="2"/>
      <c r="J6" s="2"/>
      <c r="K6" s="2"/>
      <c r="L6" s="2"/>
      <c r="M6" s="2"/>
      <c r="N6" s="2"/>
      <c r="O6" s="2"/>
    </row>
    <row r="7" spans="1:15" ht="25.5" customHeight="1" x14ac:dyDescent="0.2">
      <c r="B7" s="299"/>
      <c r="C7" s="444" t="s">
        <v>561</v>
      </c>
      <c r="D7" s="444"/>
      <c r="E7" s="444"/>
      <c r="F7" s="444"/>
      <c r="G7" s="16"/>
      <c r="I7" s="2"/>
      <c r="J7" s="2"/>
      <c r="K7" s="2"/>
      <c r="L7" s="2"/>
      <c r="M7" s="2"/>
      <c r="N7" s="2"/>
      <c r="O7" s="2"/>
    </row>
    <row r="8" spans="1:15" ht="30" customHeight="1" x14ac:dyDescent="0.2">
      <c r="B8" s="299"/>
      <c r="C8" s="444" t="s">
        <v>562</v>
      </c>
      <c r="D8" s="444"/>
      <c r="E8" s="444"/>
      <c r="F8" s="444"/>
      <c r="G8" s="16"/>
      <c r="I8" s="2"/>
      <c r="J8" s="2"/>
      <c r="K8" s="2"/>
      <c r="L8" s="2"/>
      <c r="M8" s="2"/>
      <c r="N8" s="2"/>
      <c r="O8" s="2"/>
    </row>
    <row r="9" spans="1:15" ht="30.6" customHeight="1" x14ac:dyDescent="0.2">
      <c r="B9" s="299"/>
      <c r="C9" s="444" t="s">
        <v>563</v>
      </c>
      <c r="D9" s="444"/>
      <c r="E9" s="444"/>
      <c r="F9" s="444"/>
      <c r="G9" s="16"/>
      <c r="I9" s="2"/>
      <c r="J9" s="2"/>
      <c r="K9" s="2"/>
      <c r="L9" s="2"/>
      <c r="M9" s="2"/>
      <c r="N9" s="2"/>
      <c r="O9" s="2"/>
    </row>
    <row r="10" spans="1:15" ht="12" customHeight="1" x14ac:dyDescent="0.2">
      <c r="B10" s="299"/>
      <c r="C10" s="302"/>
      <c r="D10" s="1"/>
      <c r="E10" s="1"/>
      <c r="F10" s="317"/>
      <c r="G10" s="16"/>
      <c r="I10" s="2"/>
      <c r="J10" s="2"/>
      <c r="K10" s="2"/>
      <c r="L10" s="2"/>
      <c r="M10" s="2"/>
      <c r="N10" s="2"/>
      <c r="O10" s="2"/>
    </row>
    <row r="11" spans="1:15" ht="12.75" customHeight="1" thickBot="1" x14ac:dyDescent="0.25">
      <c r="B11" s="7"/>
      <c r="C11" s="3"/>
      <c r="D11" s="1"/>
      <c r="E11" s="1"/>
      <c r="F11" s="317"/>
      <c r="G11" s="16"/>
      <c r="I11" s="2"/>
      <c r="J11" s="2"/>
      <c r="K11" s="2"/>
      <c r="L11" s="2"/>
      <c r="M11" s="2"/>
      <c r="N11" s="2"/>
      <c r="O11" s="2"/>
    </row>
    <row r="12" spans="1:15" ht="18.75" thickBot="1" x14ac:dyDescent="0.25">
      <c r="B12" s="7"/>
      <c r="C12" s="3"/>
      <c r="D12" s="371" t="s">
        <v>0</v>
      </c>
      <c r="E12" s="372" t="s">
        <v>590</v>
      </c>
      <c r="F12" s="318" t="s">
        <v>12</v>
      </c>
      <c r="G12" s="4"/>
      <c r="H12" s="3"/>
      <c r="I12" s="2"/>
      <c r="J12" s="2"/>
      <c r="K12" s="2"/>
      <c r="L12" s="2"/>
      <c r="M12" s="2"/>
      <c r="N12" s="2"/>
      <c r="O12" s="2"/>
    </row>
    <row r="13" spans="1:15" ht="18.75" thickBot="1" x14ac:dyDescent="0.25">
      <c r="B13" s="7"/>
      <c r="C13" s="3"/>
      <c r="D13" s="371" t="s">
        <v>8</v>
      </c>
      <c r="E13" s="372" t="s">
        <v>51</v>
      </c>
      <c r="F13" s="318" t="s">
        <v>13</v>
      </c>
      <c r="G13" s="4"/>
      <c r="H13" s="3"/>
      <c r="I13" s="2"/>
      <c r="J13" s="2"/>
      <c r="K13" s="2"/>
      <c r="L13" s="2"/>
      <c r="M13" s="2"/>
      <c r="N13" s="2"/>
      <c r="O13" s="2"/>
    </row>
    <row r="14" spans="1:15" ht="15" thickBot="1" x14ac:dyDescent="0.25">
      <c r="B14" s="7"/>
      <c r="C14" s="3"/>
      <c r="D14" s="1"/>
      <c r="E14" s="1"/>
      <c r="F14" s="317"/>
      <c r="G14" s="4"/>
      <c r="H14" s="3"/>
      <c r="I14" s="2"/>
      <c r="J14" s="2"/>
      <c r="K14" s="2"/>
      <c r="L14" s="2"/>
      <c r="M14" s="2"/>
      <c r="N14" s="2"/>
      <c r="O14" s="2"/>
    </row>
    <row r="15" spans="1:15" ht="15" thickBot="1" x14ac:dyDescent="0.25">
      <c r="B15" s="7"/>
      <c r="C15" s="11" t="s">
        <v>9</v>
      </c>
      <c r="D15" s="373" t="s">
        <v>1</v>
      </c>
      <c r="E15" s="374" t="s">
        <v>2</v>
      </c>
      <c r="F15" s="372" t="s">
        <v>3</v>
      </c>
      <c r="G15" s="16"/>
    </row>
    <row r="16" spans="1:15" ht="14.25" customHeight="1" x14ac:dyDescent="0.2">
      <c r="B16" s="7"/>
      <c r="C16" s="12">
        <v>0</v>
      </c>
      <c r="D16" s="375" t="s">
        <v>11</v>
      </c>
      <c r="E16" s="378" t="s">
        <v>14</v>
      </c>
      <c r="F16" s="368">
        <v>179621.85320000001</v>
      </c>
      <c r="G16" s="16"/>
    </row>
    <row r="17" spans="2:7" x14ac:dyDescent="0.2">
      <c r="B17" s="7"/>
      <c r="C17" s="13">
        <v>1</v>
      </c>
      <c r="D17" s="376"/>
      <c r="E17" s="379" t="s">
        <v>15</v>
      </c>
      <c r="F17" s="369">
        <v>235015.3751</v>
      </c>
      <c r="G17" s="16"/>
    </row>
    <row r="18" spans="2:7" x14ac:dyDescent="0.2">
      <c r="B18" s="7"/>
      <c r="C18" s="13">
        <v>2</v>
      </c>
      <c r="D18" s="376"/>
      <c r="E18" s="379" t="s">
        <v>16</v>
      </c>
      <c r="F18" s="369">
        <v>285108.27279999998</v>
      </c>
      <c r="G18" s="16"/>
    </row>
    <row r="19" spans="2:7" x14ac:dyDescent="0.2">
      <c r="B19" s="7"/>
      <c r="C19" s="13">
        <v>3</v>
      </c>
      <c r="D19" s="376"/>
      <c r="E19" s="379" t="s">
        <v>17</v>
      </c>
      <c r="F19" s="369">
        <v>348385.30709999998</v>
      </c>
      <c r="G19" s="16"/>
    </row>
    <row r="20" spans="2:7" x14ac:dyDescent="0.2">
      <c r="B20" s="7"/>
      <c r="C20" s="13">
        <v>4</v>
      </c>
      <c r="D20" s="376"/>
      <c r="E20" s="379" t="s">
        <v>18</v>
      </c>
      <c r="F20" s="369">
        <v>409861.00309999997</v>
      </c>
      <c r="G20" s="16"/>
    </row>
    <row r="21" spans="2:7" x14ac:dyDescent="0.2">
      <c r="B21" s="7"/>
      <c r="C21" s="13">
        <v>5</v>
      </c>
      <c r="D21" s="376"/>
      <c r="E21" s="379" t="s">
        <v>19</v>
      </c>
      <c r="F21" s="369">
        <v>447559.2525</v>
      </c>
      <c r="G21" s="16"/>
    </row>
    <row r="22" spans="2:7" ht="15" thickBot="1" x14ac:dyDescent="0.25">
      <c r="B22" s="7"/>
      <c r="C22" s="14">
        <v>6</v>
      </c>
      <c r="D22" s="376"/>
      <c r="E22" s="379" t="s">
        <v>20</v>
      </c>
      <c r="F22" s="369">
        <v>481125.91960000002</v>
      </c>
      <c r="G22" s="16"/>
    </row>
    <row r="23" spans="2:7" ht="14.25" customHeight="1" x14ac:dyDescent="0.2">
      <c r="B23" s="7"/>
      <c r="C23" s="15">
        <v>0</v>
      </c>
      <c r="D23" s="376"/>
      <c r="E23" s="379" t="s">
        <v>21</v>
      </c>
      <c r="F23" s="369">
        <v>102641.05899999999</v>
      </c>
      <c r="G23" s="16"/>
    </row>
    <row r="24" spans="2:7" x14ac:dyDescent="0.2">
      <c r="B24" s="7"/>
      <c r="C24" s="13">
        <v>1</v>
      </c>
      <c r="D24" s="376"/>
      <c r="E24" s="379" t="s">
        <v>22</v>
      </c>
      <c r="F24" s="369">
        <v>134294.5001</v>
      </c>
      <c r="G24" s="16"/>
    </row>
    <row r="25" spans="2:7" x14ac:dyDescent="0.2">
      <c r="B25" s="7"/>
      <c r="C25" s="13">
        <v>2</v>
      </c>
      <c r="D25" s="376"/>
      <c r="E25" s="379" t="s">
        <v>23</v>
      </c>
      <c r="F25" s="369">
        <v>162919.01310000001</v>
      </c>
      <c r="G25" s="16"/>
    </row>
    <row r="26" spans="2:7" x14ac:dyDescent="0.2">
      <c r="B26" s="7"/>
      <c r="C26" s="13">
        <v>3</v>
      </c>
      <c r="D26" s="376"/>
      <c r="E26" s="379" t="s">
        <v>24</v>
      </c>
      <c r="F26" s="369">
        <v>199077.31830000001</v>
      </c>
      <c r="G26" s="16"/>
    </row>
    <row r="27" spans="2:7" x14ac:dyDescent="0.2">
      <c r="B27" s="7"/>
      <c r="C27" s="13">
        <v>4</v>
      </c>
      <c r="D27" s="376"/>
      <c r="E27" s="379" t="s">
        <v>25</v>
      </c>
      <c r="F27" s="369">
        <v>234206.28750000001</v>
      </c>
      <c r="G27" s="16"/>
    </row>
    <row r="28" spans="2:7" x14ac:dyDescent="0.2">
      <c r="B28" s="7"/>
      <c r="C28" s="13">
        <v>5</v>
      </c>
      <c r="D28" s="376"/>
      <c r="E28" s="379" t="s">
        <v>26</v>
      </c>
      <c r="F28" s="369">
        <v>255748.14430000001</v>
      </c>
      <c r="G28" s="16"/>
    </row>
    <row r="29" spans="2:7" ht="15" thickBot="1" x14ac:dyDescent="0.25">
      <c r="B29" s="7"/>
      <c r="C29" s="14">
        <v>6</v>
      </c>
      <c r="D29" s="376"/>
      <c r="E29" s="380" t="s">
        <v>27</v>
      </c>
      <c r="F29" s="369">
        <v>274929.0969</v>
      </c>
      <c r="G29" s="16"/>
    </row>
    <row r="30" spans="2:7" ht="14.25" customHeight="1" x14ac:dyDescent="0.2">
      <c r="B30" s="7"/>
      <c r="C30" s="12">
        <v>0</v>
      </c>
      <c r="D30" s="375" t="s">
        <v>4</v>
      </c>
      <c r="E30" s="378" t="s">
        <v>14</v>
      </c>
      <c r="F30" s="368">
        <v>146532.4761</v>
      </c>
      <c r="G30" s="16"/>
    </row>
    <row r="31" spans="2:7" x14ac:dyDescent="0.2">
      <c r="B31" s="7"/>
      <c r="C31" s="13">
        <v>1</v>
      </c>
      <c r="D31" s="376"/>
      <c r="E31" s="379" t="s">
        <v>15</v>
      </c>
      <c r="F31" s="369">
        <v>205145.46650000001</v>
      </c>
      <c r="G31" s="16"/>
    </row>
    <row r="32" spans="2:7" x14ac:dyDescent="0.2">
      <c r="B32" s="7"/>
      <c r="C32" s="13">
        <v>2</v>
      </c>
      <c r="D32" s="376"/>
      <c r="E32" s="379" t="s">
        <v>16</v>
      </c>
      <c r="F32" s="369">
        <v>263758.45689999999</v>
      </c>
      <c r="G32" s="16"/>
    </row>
    <row r="33" spans="2:7" x14ac:dyDescent="0.2">
      <c r="B33" s="7"/>
      <c r="C33" s="13">
        <v>3</v>
      </c>
      <c r="D33" s="376"/>
      <c r="E33" s="379" t="s">
        <v>17</v>
      </c>
      <c r="F33" s="369">
        <v>351677.9424</v>
      </c>
      <c r="G33" s="16"/>
    </row>
    <row r="34" spans="2:7" x14ac:dyDescent="0.2">
      <c r="B34" s="7"/>
      <c r="C34" s="13">
        <v>4</v>
      </c>
      <c r="D34" s="376"/>
      <c r="E34" s="379" t="s">
        <v>18</v>
      </c>
      <c r="F34" s="369">
        <v>439597.42810000002</v>
      </c>
      <c r="G34" s="16"/>
    </row>
    <row r="35" spans="2:7" x14ac:dyDescent="0.2">
      <c r="B35" s="7"/>
      <c r="C35" s="13">
        <v>5</v>
      </c>
      <c r="D35" s="376"/>
      <c r="E35" s="379" t="s">
        <v>19</v>
      </c>
      <c r="F35" s="369">
        <v>498210.41859999998</v>
      </c>
      <c r="G35" s="16"/>
    </row>
    <row r="36" spans="2:7" ht="15" thickBot="1" x14ac:dyDescent="0.25">
      <c r="B36" s="7"/>
      <c r="C36" s="14">
        <v>6</v>
      </c>
      <c r="D36" s="376"/>
      <c r="E36" s="379" t="s">
        <v>20</v>
      </c>
      <c r="F36" s="369">
        <v>556823.40890000004</v>
      </c>
      <c r="G36" s="16"/>
    </row>
    <row r="37" spans="2:7" ht="14.25" customHeight="1" x14ac:dyDescent="0.2">
      <c r="B37" s="7"/>
      <c r="C37" s="15">
        <v>0</v>
      </c>
      <c r="D37" s="376"/>
      <c r="E37" s="379" t="s">
        <v>21</v>
      </c>
      <c r="F37" s="369">
        <v>91582.796199999997</v>
      </c>
      <c r="G37" s="16"/>
    </row>
    <row r="38" spans="2:7" x14ac:dyDescent="0.2">
      <c r="B38" s="7"/>
      <c r="C38" s="13">
        <v>1</v>
      </c>
      <c r="D38" s="376"/>
      <c r="E38" s="379" t="s">
        <v>22</v>
      </c>
      <c r="F38" s="369">
        <v>128215.9146</v>
      </c>
      <c r="G38" s="16"/>
    </row>
    <row r="39" spans="2:7" x14ac:dyDescent="0.2">
      <c r="B39" s="7"/>
      <c r="C39" s="13">
        <v>2</v>
      </c>
      <c r="D39" s="376"/>
      <c r="E39" s="379" t="s">
        <v>23</v>
      </c>
      <c r="F39" s="369">
        <v>164849.0331</v>
      </c>
      <c r="G39" s="16"/>
    </row>
    <row r="40" spans="2:7" x14ac:dyDescent="0.2">
      <c r="B40" s="7"/>
      <c r="C40" s="13">
        <v>3</v>
      </c>
      <c r="D40" s="376"/>
      <c r="E40" s="379" t="s">
        <v>24</v>
      </c>
      <c r="F40" s="369">
        <v>219798.7108</v>
      </c>
      <c r="G40" s="16"/>
    </row>
    <row r="41" spans="2:7" x14ac:dyDescent="0.2">
      <c r="B41" s="7"/>
      <c r="C41" s="13">
        <v>4</v>
      </c>
      <c r="D41" s="376"/>
      <c r="E41" s="379" t="s">
        <v>25</v>
      </c>
      <c r="F41" s="369">
        <v>274748.3885</v>
      </c>
      <c r="G41" s="16"/>
    </row>
    <row r="42" spans="2:7" x14ac:dyDescent="0.2">
      <c r="B42" s="7"/>
      <c r="C42" s="13">
        <v>5</v>
      </c>
      <c r="D42" s="376"/>
      <c r="E42" s="379" t="s">
        <v>26</v>
      </c>
      <c r="F42" s="369">
        <v>311381.50699999998</v>
      </c>
      <c r="G42" s="16"/>
    </row>
    <row r="43" spans="2:7" ht="15" thickBot="1" x14ac:dyDescent="0.25">
      <c r="B43" s="7"/>
      <c r="C43" s="14">
        <v>6</v>
      </c>
      <c r="D43" s="376"/>
      <c r="E43" s="380" t="s">
        <v>27</v>
      </c>
      <c r="F43" s="369">
        <v>348014.62540000002</v>
      </c>
      <c r="G43" s="16"/>
    </row>
    <row r="44" spans="2:7" ht="14.25" customHeight="1" x14ac:dyDescent="0.2">
      <c r="B44" s="7"/>
      <c r="C44" s="12">
        <v>0</v>
      </c>
      <c r="D44" s="375" t="s">
        <v>5</v>
      </c>
      <c r="E44" s="378" t="s">
        <v>14</v>
      </c>
      <c r="F44" s="368">
        <v>164850.55729999999</v>
      </c>
      <c r="G44" s="16"/>
    </row>
    <row r="45" spans="2:7" x14ac:dyDescent="0.2">
      <c r="B45" s="7"/>
      <c r="C45" s="13">
        <v>1</v>
      </c>
      <c r="D45" s="376"/>
      <c r="E45" s="379" t="s">
        <v>15</v>
      </c>
      <c r="F45" s="369">
        <v>215826.58189999999</v>
      </c>
      <c r="G45" s="16"/>
    </row>
    <row r="46" spans="2:7" x14ac:dyDescent="0.2">
      <c r="B46" s="7"/>
      <c r="C46" s="13">
        <v>2</v>
      </c>
      <c r="D46" s="376"/>
      <c r="E46" s="379" t="s">
        <v>16</v>
      </c>
      <c r="F46" s="369">
        <v>262326.21149999998</v>
      </c>
      <c r="G46" s="16"/>
    </row>
    <row r="47" spans="2:7" x14ac:dyDescent="0.2">
      <c r="B47" s="7"/>
      <c r="C47" s="13">
        <v>3</v>
      </c>
      <c r="D47" s="376"/>
      <c r="E47" s="379" t="s">
        <v>17</v>
      </c>
      <c r="F47" s="369">
        <v>321824.75750000001</v>
      </c>
      <c r="G47" s="16"/>
    </row>
    <row r="48" spans="2:7" x14ac:dyDescent="0.2">
      <c r="B48" s="7"/>
      <c r="C48" s="13">
        <v>4</v>
      </c>
      <c r="D48" s="376"/>
      <c r="E48" s="379" t="s">
        <v>18</v>
      </c>
      <c r="F48" s="369">
        <v>381734.57270000002</v>
      </c>
      <c r="G48" s="16"/>
    </row>
    <row r="49" spans="2:7" x14ac:dyDescent="0.2">
      <c r="B49" s="7"/>
      <c r="C49" s="13">
        <v>5</v>
      </c>
      <c r="D49" s="376"/>
      <c r="E49" s="379" t="s">
        <v>19</v>
      </c>
      <c r="F49" s="369">
        <v>420200.19880000001</v>
      </c>
      <c r="G49" s="16"/>
    </row>
    <row r="50" spans="2:7" ht="15" thickBot="1" x14ac:dyDescent="0.25">
      <c r="B50" s="7"/>
      <c r="C50" s="14">
        <v>6</v>
      </c>
      <c r="D50" s="376"/>
      <c r="E50" s="379" t="s">
        <v>20</v>
      </c>
      <c r="F50" s="369">
        <v>456188.6176</v>
      </c>
      <c r="G50" s="16"/>
    </row>
    <row r="51" spans="2:7" ht="14.25" customHeight="1" x14ac:dyDescent="0.2">
      <c r="B51" s="7"/>
      <c r="C51" s="15">
        <v>0</v>
      </c>
      <c r="D51" s="376"/>
      <c r="E51" s="379" t="s">
        <v>21</v>
      </c>
      <c r="F51" s="369">
        <v>94200.318499999994</v>
      </c>
      <c r="G51" s="16"/>
    </row>
    <row r="52" spans="2:7" x14ac:dyDescent="0.2">
      <c r="B52" s="7"/>
      <c r="C52" s="13">
        <v>1</v>
      </c>
      <c r="D52" s="376"/>
      <c r="E52" s="379" t="s">
        <v>22</v>
      </c>
      <c r="F52" s="369">
        <v>123329.4754</v>
      </c>
      <c r="G52" s="16"/>
    </row>
    <row r="53" spans="2:7" x14ac:dyDescent="0.2">
      <c r="B53" s="7"/>
      <c r="C53" s="13">
        <v>2</v>
      </c>
      <c r="D53" s="376"/>
      <c r="E53" s="379" t="s">
        <v>23</v>
      </c>
      <c r="F53" s="369">
        <v>149900.69219999999</v>
      </c>
      <c r="G53" s="16"/>
    </row>
    <row r="54" spans="2:7" x14ac:dyDescent="0.2">
      <c r="B54" s="7"/>
      <c r="C54" s="13">
        <v>3</v>
      </c>
      <c r="D54" s="376"/>
      <c r="E54" s="379" t="s">
        <v>24</v>
      </c>
      <c r="F54" s="369">
        <v>183899.86139999999</v>
      </c>
      <c r="G54" s="16"/>
    </row>
    <row r="55" spans="2:7" x14ac:dyDescent="0.2">
      <c r="B55" s="7"/>
      <c r="C55" s="13">
        <v>4</v>
      </c>
      <c r="D55" s="376"/>
      <c r="E55" s="379" t="s">
        <v>25</v>
      </c>
      <c r="F55" s="369">
        <v>218134.04149999999</v>
      </c>
      <c r="G55" s="16"/>
    </row>
    <row r="56" spans="2:7" x14ac:dyDescent="0.2">
      <c r="B56" s="7"/>
      <c r="C56" s="13">
        <v>5</v>
      </c>
      <c r="D56" s="376"/>
      <c r="E56" s="379" t="s">
        <v>26</v>
      </c>
      <c r="F56" s="369">
        <v>240114.39929999999</v>
      </c>
      <c r="G56" s="16"/>
    </row>
    <row r="57" spans="2:7" ht="15" thickBot="1" x14ac:dyDescent="0.25">
      <c r="B57" s="7"/>
      <c r="C57" s="14">
        <v>6</v>
      </c>
      <c r="D57" s="376"/>
      <c r="E57" s="380" t="s">
        <v>27</v>
      </c>
      <c r="F57" s="369">
        <v>260679.21</v>
      </c>
      <c r="G57" s="16"/>
    </row>
    <row r="58" spans="2:7" ht="14.25" customHeight="1" x14ac:dyDescent="0.2">
      <c r="B58" s="7"/>
      <c r="C58" s="12">
        <v>0</v>
      </c>
      <c r="D58" s="375" t="s">
        <v>6</v>
      </c>
      <c r="E58" s="378" t="s">
        <v>14</v>
      </c>
      <c r="F58" s="368">
        <v>142899.19159999999</v>
      </c>
      <c r="G58" s="16"/>
    </row>
    <row r="59" spans="2:7" x14ac:dyDescent="0.2">
      <c r="B59" s="7"/>
      <c r="C59" s="13">
        <v>1</v>
      </c>
      <c r="D59" s="376"/>
      <c r="E59" s="379" t="s">
        <v>15</v>
      </c>
      <c r="F59" s="369">
        <v>197458.5852</v>
      </c>
      <c r="G59" s="16"/>
    </row>
    <row r="60" spans="2:7" x14ac:dyDescent="0.2">
      <c r="B60" s="7"/>
      <c r="C60" s="13">
        <v>2</v>
      </c>
      <c r="D60" s="376"/>
      <c r="E60" s="379" t="s">
        <v>16</v>
      </c>
      <c r="F60" s="369">
        <v>250532.10260000001</v>
      </c>
      <c r="G60" s="16"/>
    </row>
    <row r="61" spans="2:7" x14ac:dyDescent="0.2">
      <c r="B61" s="7"/>
      <c r="C61" s="13">
        <v>3</v>
      </c>
      <c r="D61" s="376"/>
      <c r="E61" s="379" t="s">
        <v>17</v>
      </c>
      <c r="F61" s="369">
        <v>327350.18719999999</v>
      </c>
      <c r="G61" s="16"/>
    </row>
    <row r="62" spans="2:7" x14ac:dyDescent="0.2">
      <c r="B62" s="7"/>
      <c r="C62" s="13">
        <v>4</v>
      </c>
      <c r="D62" s="376"/>
      <c r="E62" s="379" t="s">
        <v>18</v>
      </c>
      <c r="F62" s="369">
        <v>407942.59230000002</v>
      </c>
      <c r="G62" s="16"/>
    </row>
    <row r="63" spans="2:7" x14ac:dyDescent="0.2">
      <c r="B63" s="7"/>
      <c r="C63" s="13">
        <v>5</v>
      </c>
      <c r="D63" s="376"/>
      <c r="E63" s="379" t="s">
        <v>19</v>
      </c>
      <c r="F63" s="369">
        <v>459250.3971</v>
      </c>
      <c r="G63" s="16"/>
    </row>
    <row r="64" spans="2:7" ht="15" thickBot="1" x14ac:dyDescent="0.25">
      <c r="B64" s="7"/>
      <c r="C64" s="14">
        <v>6</v>
      </c>
      <c r="D64" s="376"/>
      <c r="E64" s="379" t="s">
        <v>20</v>
      </c>
      <c r="F64" s="369">
        <v>509819.3284</v>
      </c>
      <c r="G64" s="16"/>
    </row>
    <row r="65" spans="2:7" ht="12.75" customHeight="1" x14ac:dyDescent="0.2">
      <c r="B65" s="7"/>
      <c r="C65" s="15">
        <v>0</v>
      </c>
      <c r="D65" s="376"/>
      <c r="E65" s="379" t="s">
        <v>21</v>
      </c>
      <c r="F65" s="369">
        <v>81656.680900000007</v>
      </c>
      <c r="G65" s="16"/>
    </row>
    <row r="66" spans="2:7" x14ac:dyDescent="0.2">
      <c r="B66" s="7"/>
      <c r="C66" s="13">
        <v>1</v>
      </c>
      <c r="D66" s="376"/>
      <c r="E66" s="379" t="s">
        <v>22</v>
      </c>
      <c r="F66" s="369">
        <v>112833.47719999999</v>
      </c>
      <c r="G66" s="16"/>
    </row>
    <row r="67" spans="2:7" x14ac:dyDescent="0.2">
      <c r="B67" s="7"/>
      <c r="C67" s="13">
        <v>2</v>
      </c>
      <c r="D67" s="376"/>
      <c r="E67" s="379" t="s">
        <v>23</v>
      </c>
      <c r="F67" s="369">
        <v>143161.2015</v>
      </c>
      <c r="G67" s="16"/>
    </row>
    <row r="68" spans="2:7" x14ac:dyDescent="0.2">
      <c r="B68" s="7"/>
      <c r="C68" s="13">
        <v>3</v>
      </c>
      <c r="D68" s="376"/>
      <c r="E68" s="379" t="s">
        <v>24</v>
      </c>
      <c r="F68" s="369">
        <v>187057.24969999999</v>
      </c>
      <c r="G68" s="16"/>
    </row>
    <row r="69" spans="2:7" x14ac:dyDescent="0.2">
      <c r="B69" s="7"/>
      <c r="C69" s="13">
        <v>4</v>
      </c>
      <c r="D69" s="376"/>
      <c r="E69" s="379" t="s">
        <v>25</v>
      </c>
      <c r="F69" s="369">
        <v>233110.0528</v>
      </c>
      <c r="G69" s="16"/>
    </row>
    <row r="70" spans="2:7" x14ac:dyDescent="0.2">
      <c r="B70" s="7"/>
      <c r="C70" s="13">
        <v>5</v>
      </c>
      <c r="D70" s="376"/>
      <c r="E70" s="379" t="s">
        <v>26</v>
      </c>
      <c r="F70" s="369">
        <v>262428.79840000003</v>
      </c>
      <c r="G70" s="16"/>
    </row>
    <row r="71" spans="2:7" ht="15" thickBot="1" x14ac:dyDescent="0.25">
      <c r="B71" s="7"/>
      <c r="C71" s="14">
        <v>6</v>
      </c>
      <c r="D71" s="377"/>
      <c r="E71" s="380" t="s">
        <v>27</v>
      </c>
      <c r="F71" s="370">
        <v>291325.33059999999</v>
      </c>
      <c r="G71" s="16"/>
    </row>
    <row r="72" spans="2:7" ht="15" thickBot="1" x14ac:dyDescent="0.25">
      <c r="B72" s="8"/>
      <c r="C72" s="5"/>
      <c r="F72"/>
      <c r="G72" s="367"/>
    </row>
    <row r="73" spans="2:7" x14ac:dyDescent="0.2">
      <c r="F73"/>
    </row>
    <row r="74" spans="2:7" x14ac:dyDescent="0.2">
      <c r="F74"/>
    </row>
    <row r="75" spans="2:7" x14ac:dyDescent="0.2">
      <c r="F75"/>
    </row>
    <row r="76" spans="2:7" x14ac:dyDescent="0.2">
      <c r="F76"/>
    </row>
    <row r="77" spans="2:7" x14ac:dyDescent="0.2">
      <c r="F77"/>
    </row>
    <row r="78" spans="2:7" x14ac:dyDescent="0.2">
      <c r="F78"/>
    </row>
    <row r="79" spans="2:7" x14ac:dyDescent="0.2">
      <c r="F79"/>
    </row>
    <row r="80" spans="2:7" x14ac:dyDescent="0.2">
      <c r="F80"/>
    </row>
    <row r="81" spans="6:6" x14ac:dyDescent="0.2">
      <c r="F81"/>
    </row>
    <row r="82" spans="6:6" x14ac:dyDescent="0.2">
      <c r="F82"/>
    </row>
    <row r="83" spans="6:6" x14ac:dyDescent="0.2">
      <c r="F83"/>
    </row>
    <row r="84" spans="6:6" x14ac:dyDescent="0.2">
      <c r="F84"/>
    </row>
    <row r="85" spans="6:6" ht="15" thickBot="1" x14ac:dyDescent="0.25">
      <c r="F85"/>
    </row>
    <row r="86" spans="6:6" x14ac:dyDescent="0.2">
      <c r="F86"/>
    </row>
    <row r="87" spans="6:6" x14ac:dyDescent="0.2">
      <c r="F87"/>
    </row>
    <row r="88" spans="6:6" x14ac:dyDescent="0.2">
      <c r="F88"/>
    </row>
    <row r="89" spans="6:6" x14ac:dyDescent="0.2">
      <c r="F89"/>
    </row>
    <row r="90" spans="6:6" x14ac:dyDescent="0.2">
      <c r="F90"/>
    </row>
    <row r="91" spans="6:6" x14ac:dyDescent="0.2">
      <c r="F91"/>
    </row>
    <row r="92" spans="6:6" x14ac:dyDescent="0.2">
      <c r="F92"/>
    </row>
    <row r="93" spans="6:6" x14ac:dyDescent="0.2">
      <c r="F93"/>
    </row>
    <row r="94" spans="6:6" x14ac:dyDescent="0.2">
      <c r="F94"/>
    </row>
    <row r="95" spans="6:6" x14ac:dyDescent="0.2">
      <c r="F95"/>
    </row>
    <row r="96" spans="6:6" x14ac:dyDescent="0.2">
      <c r="F96"/>
    </row>
    <row r="97" spans="6:6" x14ac:dyDescent="0.2">
      <c r="F97"/>
    </row>
    <row r="98" spans="6:6" x14ac:dyDescent="0.2">
      <c r="F98"/>
    </row>
    <row r="99" spans="6:6" x14ac:dyDescent="0.2">
      <c r="F99"/>
    </row>
    <row r="100" spans="6:6" x14ac:dyDescent="0.2">
      <c r="F100"/>
    </row>
    <row r="101" spans="6:6" x14ac:dyDescent="0.2">
      <c r="F101"/>
    </row>
    <row r="102" spans="6:6" x14ac:dyDescent="0.2">
      <c r="F102"/>
    </row>
    <row r="103" spans="6:6" x14ac:dyDescent="0.2">
      <c r="F103"/>
    </row>
    <row r="104" spans="6:6" x14ac:dyDescent="0.2">
      <c r="F104"/>
    </row>
    <row r="105" spans="6:6" x14ac:dyDescent="0.2">
      <c r="F105"/>
    </row>
    <row r="106" spans="6:6" x14ac:dyDescent="0.2">
      <c r="F106"/>
    </row>
    <row r="107" spans="6:6" x14ac:dyDescent="0.2">
      <c r="F107"/>
    </row>
    <row r="108" spans="6:6" x14ac:dyDescent="0.2">
      <c r="F108"/>
    </row>
    <row r="109" spans="6:6" x14ac:dyDescent="0.2">
      <c r="F109"/>
    </row>
    <row r="110" spans="6:6" x14ac:dyDescent="0.2">
      <c r="F110"/>
    </row>
    <row r="111" spans="6:6" x14ac:dyDescent="0.2">
      <c r="F111"/>
    </row>
    <row r="112" spans="6:6" x14ac:dyDescent="0.2">
      <c r="F112"/>
    </row>
    <row r="113" spans="6:6" x14ac:dyDescent="0.2">
      <c r="F113"/>
    </row>
    <row r="114" spans="6:6" x14ac:dyDescent="0.2">
      <c r="F114"/>
    </row>
    <row r="115" spans="6:6" x14ac:dyDescent="0.2">
      <c r="F115"/>
    </row>
    <row r="116" spans="6:6" x14ac:dyDescent="0.2">
      <c r="F116"/>
    </row>
    <row r="117" spans="6:6" x14ac:dyDescent="0.2">
      <c r="F117"/>
    </row>
    <row r="118" spans="6:6" x14ac:dyDescent="0.2">
      <c r="F118"/>
    </row>
    <row r="119" spans="6:6" x14ac:dyDescent="0.2">
      <c r="F119"/>
    </row>
    <row r="120" spans="6:6" x14ac:dyDescent="0.2">
      <c r="F120"/>
    </row>
    <row r="121" spans="6:6" x14ac:dyDescent="0.2">
      <c r="F121"/>
    </row>
    <row r="122" spans="6:6" x14ac:dyDescent="0.2">
      <c r="F122"/>
    </row>
    <row r="123" spans="6:6" x14ac:dyDescent="0.2">
      <c r="F123"/>
    </row>
    <row r="124" spans="6:6" x14ac:dyDescent="0.2">
      <c r="F124"/>
    </row>
    <row r="125" spans="6:6" x14ac:dyDescent="0.2">
      <c r="F125"/>
    </row>
    <row r="126" spans="6:6" x14ac:dyDescent="0.2">
      <c r="F126"/>
    </row>
    <row r="127" spans="6:6" x14ac:dyDescent="0.2">
      <c r="F127"/>
    </row>
    <row r="128" spans="6:6" x14ac:dyDescent="0.2">
      <c r="F128"/>
    </row>
    <row r="129" spans="6:6" x14ac:dyDescent="0.2">
      <c r="F129"/>
    </row>
    <row r="130" spans="6:6" x14ac:dyDescent="0.2">
      <c r="F130"/>
    </row>
    <row r="131" spans="6:6" x14ac:dyDescent="0.2">
      <c r="F131"/>
    </row>
    <row r="132" spans="6:6" x14ac:dyDescent="0.2">
      <c r="F132"/>
    </row>
    <row r="133" spans="6:6" x14ac:dyDescent="0.2">
      <c r="F133"/>
    </row>
    <row r="134" spans="6:6" x14ac:dyDescent="0.2">
      <c r="F134"/>
    </row>
    <row r="135" spans="6:6" x14ac:dyDescent="0.2">
      <c r="F135"/>
    </row>
    <row r="136" spans="6:6" x14ac:dyDescent="0.2">
      <c r="F136"/>
    </row>
    <row r="137" spans="6:6" x14ac:dyDescent="0.2">
      <c r="F137"/>
    </row>
    <row r="138" spans="6:6" x14ac:dyDescent="0.2">
      <c r="F138"/>
    </row>
    <row r="139" spans="6:6" x14ac:dyDescent="0.2">
      <c r="F139"/>
    </row>
    <row r="140" spans="6:6" x14ac:dyDescent="0.2">
      <c r="F140"/>
    </row>
    <row r="141" spans="6:6" x14ac:dyDescent="0.2">
      <c r="F141"/>
    </row>
    <row r="142" spans="6:6" x14ac:dyDescent="0.2">
      <c r="F142"/>
    </row>
    <row r="143" spans="6:6" x14ac:dyDescent="0.2">
      <c r="F143"/>
    </row>
    <row r="144" spans="6:6" x14ac:dyDescent="0.2">
      <c r="F144"/>
    </row>
    <row r="145" spans="6:6" x14ac:dyDescent="0.2">
      <c r="F145"/>
    </row>
    <row r="146" spans="6:6" x14ac:dyDescent="0.2">
      <c r="F146"/>
    </row>
    <row r="147" spans="6:6" x14ac:dyDescent="0.2">
      <c r="F147"/>
    </row>
    <row r="148" spans="6:6" x14ac:dyDescent="0.2">
      <c r="F148"/>
    </row>
    <row r="149" spans="6:6" x14ac:dyDescent="0.2">
      <c r="F149"/>
    </row>
    <row r="150" spans="6:6" x14ac:dyDescent="0.2">
      <c r="F150"/>
    </row>
    <row r="151" spans="6:6" x14ac:dyDescent="0.2">
      <c r="F151"/>
    </row>
    <row r="152" spans="6:6" x14ac:dyDescent="0.2">
      <c r="F152"/>
    </row>
    <row r="153" spans="6:6" x14ac:dyDescent="0.2">
      <c r="F153"/>
    </row>
    <row r="154" spans="6:6" x14ac:dyDescent="0.2">
      <c r="F154"/>
    </row>
    <row r="155" spans="6:6" x14ac:dyDescent="0.2">
      <c r="F155"/>
    </row>
    <row r="156" spans="6:6" x14ac:dyDescent="0.2">
      <c r="F156"/>
    </row>
    <row r="157" spans="6:6" x14ac:dyDescent="0.2">
      <c r="F157"/>
    </row>
    <row r="158" spans="6:6" x14ac:dyDescent="0.2">
      <c r="F158"/>
    </row>
    <row r="159" spans="6:6" x14ac:dyDescent="0.2">
      <c r="F159"/>
    </row>
    <row r="160" spans="6:6" x14ac:dyDescent="0.2">
      <c r="F160"/>
    </row>
    <row r="161" spans="6:6" x14ac:dyDescent="0.2">
      <c r="F161"/>
    </row>
    <row r="162" spans="6:6" x14ac:dyDescent="0.2">
      <c r="F162"/>
    </row>
    <row r="163" spans="6:6" x14ac:dyDescent="0.2">
      <c r="F163"/>
    </row>
    <row r="164" spans="6:6" x14ac:dyDescent="0.2">
      <c r="F164"/>
    </row>
    <row r="165" spans="6:6" x14ac:dyDescent="0.2">
      <c r="F165"/>
    </row>
    <row r="166" spans="6:6" x14ac:dyDescent="0.2">
      <c r="F166"/>
    </row>
    <row r="167" spans="6:6" x14ac:dyDescent="0.2">
      <c r="F167"/>
    </row>
    <row r="168" spans="6:6" x14ac:dyDescent="0.2">
      <c r="F168"/>
    </row>
    <row r="169" spans="6:6" x14ac:dyDescent="0.2">
      <c r="F169"/>
    </row>
    <row r="170" spans="6:6" x14ac:dyDescent="0.2">
      <c r="F170"/>
    </row>
    <row r="171" spans="6:6" x14ac:dyDescent="0.2">
      <c r="F171"/>
    </row>
    <row r="172" spans="6:6" x14ac:dyDescent="0.2">
      <c r="F172"/>
    </row>
    <row r="173" spans="6:6" x14ac:dyDescent="0.2">
      <c r="F173"/>
    </row>
    <row r="174" spans="6:6" x14ac:dyDescent="0.2">
      <c r="F174"/>
    </row>
    <row r="175" spans="6:6" x14ac:dyDescent="0.2">
      <c r="F175"/>
    </row>
    <row r="176" spans="6:6" x14ac:dyDescent="0.2">
      <c r="F176"/>
    </row>
    <row r="177" spans="6:6" x14ac:dyDescent="0.2">
      <c r="F177"/>
    </row>
    <row r="178" spans="6:6" x14ac:dyDescent="0.2">
      <c r="F178"/>
    </row>
    <row r="179" spans="6:6" x14ac:dyDescent="0.2">
      <c r="F179"/>
    </row>
    <row r="180" spans="6:6" x14ac:dyDescent="0.2">
      <c r="F180"/>
    </row>
    <row r="181" spans="6:6" x14ac:dyDescent="0.2">
      <c r="F181"/>
    </row>
    <row r="182" spans="6:6" x14ac:dyDescent="0.2">
      <c r="F182"/>
    </row>
    <row r="183" spans="6:6" x14ac:dyDescent="0.2">
      <c r="F183"/>
    </row>
    <row r="184" spans="6:6" x14ac:dyDescent="0.2">
      <c r="F184"/>
    </row>
    <row r="185" spans="6:6" x14ac:dyDescent="0.2">
      <c r="F185"/>
    </row>
    <row r="186" spans="6:6" x14ac:dyDescent="0.2">
      <c r="F186"/>
    </row>
    <row r="187" spans="6:6" x14ac:dyDescent="0.2">
      <c r="F187"/>
    </row>
    <row r="188" spans="6:6" x14ac:dyDescent="0.2">
      <c r="F188"/>
    </row>
    <row r="189" spans="6:6" x14ac:dyDescent="0.2">
      <c r="F189"/>
    </row>
    <row r="190" spans="6:6" x14ac:dyDescent="0.2">
      <c r="F190"/>
    </row>
    <row r="191" spans="6:6" x14ac:dyDescent="0.2">
      <c r="F191"/>
    </row>
    <row r="192" spans="6:6" x14ac:dyDescent="0.2">
      <c r="F192"/>
    </row>
    <row r="193" spans="6:6" x14ac:dyDescent="0.2">
      <c r="F193"/>
    </row>
    <row r="194" spans="6:6" x14ac:dyDescent="0.2">
      <c r="F194"/>
    </row>
    <row r="195" spans="6:6" x14ac:dyDescent="0.2">
      <c r="F195"/>
    </row>
    <row r="196" spans="6:6" x14ac:dyDescent="0.2">
      <c r="F196"/>
    </row>
    <row r="197" spans="6:6" x14ac:dyDescent="0.2">
      <c r="F197"/>
    </row>
    <row r="198" spans="6:6" x14ac:dyDescent="0.2">
      <c r="F198"/>
    </row>
    <row r="199" spans="6:6" x14ac:dyDescent="0.2">
      <c r="F199"/>
    </row>
    <row r="200" spans="6:6" x14ac:dyDescent="0.2">
      <c r="F200"/>
    </row>
    <row r="201" spans="6:6" x14ac:dyDescent="0.2">
      <c r="F201"/>
    </row>
    <row r="202" spans="6:6" x14ac:dyDescent="0.2">
      <c r="F202"/>
    </row>
    <row r="203" spans="6:6" x14ac:dyDescent="0.2">
      <c r="F203"/>
    </row>
    <row r="204" spans="6:6" x14ac:dyDescent="0.2">
      <c r="F204"/>
    </row>
    <row r="205" spans="6:6" x14ac:dyDescent="0.2">
      <c r="F205"/>
    </row>
    <row r="206" spans="6:6" x14ac:dyDescent="0.2">
      <c r="F206"/>
    </row>
    <row r="207" spans="6:6" x14ac:dyDescent="0.2">
      <c r="F207"/>
    </row>
    <row r="208" spans="6:6" x14ac:dyDescent="0.2">
      <c r="F208"/>
    </row>
    <row r="209" spans="6:6" x14ac:dyDescent="0.2">
      <c r="F209"/>
    </row>
    <row r="210" spans="6:6" x14ac:dyDescent="0.2">
      <c r="F210"/>
    </row>
    <row r="211" spans="6:6" x14ac:dyDescent="0.2">
      <c r="F211"/>
    </row>
    <row r="212" spans="6:6" x14ac:dyDescent="0.2">
      <c r="F212"/>
    </row>
    <row r="213" spans="6:6" x14ac:dyDescent="0.2">
      <c r="F213"/>
    </row>
    <row r="214" spans="6:6" x14ac:dyDescent="0.2">
      <c r="F214"/>
    </row>
    <row r="215" spans="6:6" x14ac:dyDescent="0.2">
      <c r="F215"/>
    </row>
    <row r="216" spans="6:6" x14ac:dyDescent="0.2">
      <c r="F216"/>
    </row>
    <row r="217" spans="6:6" x14ac:dyDescent="0.2">
      <c r="F217"/>
    </row>
    <row r="218" spans="6:6" x14ac:dyDescent="0.2">
      <c r="F218"/>
    </row>
    <row r="219" spans="6:6" x14ac:dyDescent="0.2">
      <c r="F219"/>
    </row>
    <row r="220" spans="6:6" x14ac:dyDescent="0.2">
      <c r="F220"/>
    </row>
    <row r="221" spans="6:6" x14ac:dyDescent="0.2">
      <c r="F221"/>
    </row>
    <row r="222" spans="6:6" x14ac:dyDescent="0.2">
      <c r="F222"/>
    </row>
    <row r="223" spans="6:6" x14ac:dyDescent="0.2">
      <c r="F223"/>
    </row>
    <row r="224" spans="6:6" x14ac:dyDescent="0.2">
      <c r="F224"/>
    </row>
    <row r="225" spans="6:6" x14ac:dyDescent="0.2">
      <c r="F225"/>
    </row>
    <row r="226" spans="6:6" x14ac:dyDescent="0.2">
      <c r="F226"/>
    </row>
    <row r="227" spans="6:6" x14ac:dyDescent="0.2">
      <c r="F227"/>
    </row>
    <row r="228" spans="6:6" x14ac:dyDescent="0.2">
      <c r="F228"/>
    </row>
    <row r="229" spans="6:6" x14ac:dyDescent="0.2">
      <c r="F229"/>
    </row>
    <row r="230" spans="6:6" x14ac:dyDescent="0.2">
      <c r="F230"/>
    </row>
    <row r="231" spans="6:6" x14ac:dyDescent="0.2">
      <c r="F231"/>
    </row>
    <row r="232" spans="6:6" x14ac:dyDescent="0.2">
      <c r="F232"/>
    </row>
    <row r="233" spans="6:6" x14ac:dyDescent="0.2">
      <c r="F233"/>
    </row>
    <row r="234" spans="6:6" x14ac:dyDescent="0.2">
      <c r="F234"/>
    </row>
    <row r="235" spans="6:6" x14ac:dyDescent="0.2">
      <c r="F235"/>
    </row>
    <row r="236" spans="6:6" x14ac:dyDescent="0.2">
      <c r="F236"/>
    </row>
    <row r="237" spans="6:6" x14ac:dyDescent="0.2">
      <c r="F237"/>
    </row>
    <row r="238" spans="6:6" x14ac:dyDescent="0.2">
      <c r="F238"/>
    </row>
    <row r="239" spans="6:6" x14ac:dyDescent="0.2">
      <c r="F239"/>
    </row>
    <row r="240" spans="6:6" x14ac:dyDescent="0.2">
      <c r="F240"/>
    </row>
    <row r="241" spans="6:6" x14ac:dyDescent="0.2">
      <c r="F241"/>
    </row>
    <row r="242" spans="6:6" x14ac:dyDescent="0.2">
      <c r="F242"/>
    </row>
    <row r="243" spans="6:6" x14ac:dyDescent="0.2">
      <c r="F243"/>
    </row>
    <row r="244" spans="6:6" x14ac:dyDescent="0.2">
      <c r="F244"/>
    </row>
    <row r="245" spans="6:6" x14ac:dyDescent="0.2">
      <c r="F245"/>
    </row>
    <row r="246" spans="6:6" x14ac:dyDescent="0.2">
      <c r="F246"/>
    </row>
    <row r="247" spans="6:6" x14ac:dyDescent="0.2">
      <c r="F247"/>
    </row>
    <row r="248" spans="6:6" x14ac:dyDescent="0.2">
      <c r="F248"/>
    </row>
    <row r="249" spans="6:6" x14ac:dyDescent="0.2">
      <c r="F249"/>
    </row>
    <row r="250" spans="6:6" x14ac:dyDescent="0.2">
      <c r="F250"/>
    </row>
    <row r="251" spans="6:6" x14ac:dyDescent="0.2">
      <c r="F251"/>
    </row>
    <row r="252" spans="6:6" x14ac:dyDescent="0.2">
      <c r="F252"/>
    </row>
    <row r="253" spans="6:6" x14ac:dyDescent="0.2">
      <c r="F253"/>
    </row>
    <row r="254" spans="6:6" x14ac:dyDescent="0.2">
      <c r="F254"/>
    </row>
    <row r="255" spans="6:6" x14ac:dyDescent="0.2">
      <c r="F255"/>
    </row>
    <row r="256" spans="6:6" x14ac:dyDescent="0.2">
      <c r="F256"/>
    </row>
    <row r="257" spans="6:6" x14ac:dyDescent="0.2">
      <c r="F257"/>
    </row>
    <row r="258" spans="6:6" x14ac:dyDescent="0.2">
      <c r="F258"/>
    </row>
    <row r="259" spans="6:6" x14ac:dyDescent="0.2">
      <c r="F259"/>
    </row>
    <row r="260" spans="6:6" x14ac:dyDescent="0.2">
      <c r="F260"/>
    </row>
    <row r="261" spans="6:6" x14ac:dyDescent="0.2">
      <c r="F261"/>
    </row>
    <row r="262" spans="6:6" x14ac:dyDescent="0.2">
      <c r="F262"/>
    </row>
    <row r="263" spans="6:6" x14ac:dyDescent="0.2">
      <c r="F263"/>
    </row>
    <row r="264" spans="6:6" x14ac:dyDescent="0.2">
      <c r="F264"/>
    </row>
    <row r="265" spans="6:6" x14ac:dyDescent="0.2">
      <c r="F265"/>
    </row>
    <row r="266" spans="6:6" x14ac:dyDescent="0.2">
      <c r="F266"/>
    </row>
    <row r="267" spans="6:6" x14ac:dyDescent="0.2">
      <c r="F267"/>
    </row>
    <row r="268" spans="6:6" x14ac:dyDescent="0.2">
      <c r="F268"/>
    </row>
    <row r="269" spans="6:6" x14ac:dyDescent="0.2">
      <c r="F269"/>
    </row>
    <row r="270" spans="6:6" x14ac:dyDescent="0.2">
      <c r="F270"/>
    </row>
    <row r="271" spans="6:6" x14ac:dyDescent="0.2">
      <c r="F271"/>
    </row>
    <row r="272" spans="6:6" x14ac:dyDescent="0.2">
      <c r="F272"/>
    </row>
    <row r="273" spans="6:6" x14ac:dyDescent="0.2">
      <c r="F273"/>
    </row>
    <row r="274" spans="6:6" x14ac:dyDescent="0.2">
      <c r="F274"/>
    </row>
    <row r="275" spans="6:6" x14ac:dyDescent="0.2">
      <c r="F275"/>
    </row>
    <row r="276" spans="6:6" x14ac:dyDescent="0.2">
      <c r="F276"/>
    </row>
    <row r="277" spans="6:6" x14ac:dyDescent="0.2">
      <c r="F277"/>
    </row>
    <row r="278" spans="6:6" x14ac:dyDescent="0.2">
      <c r="F278"/>
    </row>
    <row r="279" spans="6:6" x14ac:dyDescent="0.2">
      <c r="F279"/>
    </row>
    <row r="280" spans="6:6" x14ac:dyDescent="0.2">
      <c r="F280"/>
    </row>
    <row r="281" spans="6:6" x14ac:dyDescent="0.2">
      <c r="F281"/>
    </row>
    <row r="282" spans="6:6" x14ac:dyDescent="0.2">
      <c r="F282"/>
    </row>
    <row r="283" spans="6:6" x14ac:dyDescent="0.2">
      <c r="F283"/>
    </row>
    <row r="284" spans="6:6" x14ac:dyDescent="0.2">
      <c r="F284"/>
    </row>
    <row r="285" spans="6:6" x14ac:dyDescent="0.2">
      <c r="F285"/>
    </row>
    <row r="286" spans="6:6" x14ac:dyDescent="0.2">
      <c r="F286"/>
    </row>
    <row r="287" spans="6:6" x14ac:dyDescent="0.2">
      <c r="F287"/>
    </row>
    <row r="288" spans="6:6" x14ac:dyDescent="0.2">
      <c r="F288"/>
    </row>
    <row r="289" spans="6:6" x14ac:dyDescent="0.2">
      <c r="F289"/>
    </row>
    <row r="290" spans="6:6" x14ac:dyDescent="0.2">
      <c r="F290"/>
    </row>
    <row r="291" spans="6:6" x14ac:dyDescent="0.2">
      <c r="F291"/>
    </row>
    <row r="292" spans="6:6" x14ac:dyDescent="0.2">
      <c r="F292"/>
    </row>
    <row r="293" spans="6:6" x14ac:dyDescent="0.2">
      <c r="F293"/>
    </row>
    <row r="294" spans="6:6" x14ac:dyDescent="0.2">
      <c r="F294"/>
    </row>
    <row r="295" spans="6:6" x14ac:dyDescent="0.2">
      <c r="F295"/>
    </row>
    <row r="296" spans="6:6" x14ac:dyDescent="0.2">
      <c r="F296"/>
    </row>
    <row r="297" spans="6:6" x14ac:dyDescent="0.2">
      <c r="F297"/>
    </row>
    <row r="298" spans="6:6" x14ac:dyDescent="0.2">
      <c r="F298"/>
    </row>
    <row r="299" spans="6:6" x14ac:dyDescent="0.2">
      <c r="F299"/>
    </row>
    <row r="300" spans="6:6" x14ac:dyDescent="0.2">
      <c r="F300"/>
    </row>
    <row r="301" spans="6:6" x14ac:dyDescent="0.2">
      <c r="F301"/>
    </row>
    <row r="302" spans="6:6" x14ac:dyDescent="0.2">
      <c r="F302"/>
    </row>
    <row r="303" spans="6:6" x14ac:dyDescent="0.2">
      <c r="F303"/>
    </row>
    <row r="304" spans="6:6" x14ac:dyDescent="0.2">
      <c r="F304"/>
    </row>
    <row r="305" spans="6:6" x14ac:dyDescent="0.2">
      <c r="F305"/>
    </row>
    <row r="306" spans="6:6" x14ac:dyDescent="0.2">
      <c r="F306"/>
    </row>
    <row r="307" spans="6:6" x14ac:dyDescent="0.2">
      <c r="F307"/>
    </row>
    <row r="308" spans="6:6" x14ac:dyDescent="0.2">
      <c r="F308"/>
    </row>
    <row r="309" spans="6:6" x14ac:dyDescent="0.2">
      <c r="F309"/>
    </row>
    <row r="310" spans="6:6" x14ac:dyDescent="0.2">
      <c r="F310"/>
    </row>
    <row r="311" spans="6:6" x14ac:dyDescent="0.2">
      <c r="F311"/>
    </row>
    <row r="312" spans="6:6" x14ac:dyDescent="0.2">
      <c r="F312"/>
    </row>
    <row r="313" spans="6:6" x14ac:dyDescent="0.2">
      <c r="F313"/>
    </row>
    <row r="314" spans="6:6" x14ac:dyDescent="0.2">
      <c r="F314"/>
    </row>
    <row r="315" spans="6:6" x14ac:dyDescent="0.2">
      <c r="F315"/>
    </row>
    <row r="316" spans="6:6" x14ac:dyDescent="0.2">
      <c r="F316"/>
    </row>
    <row r="317" spans="6:6" x14ac:dyDescent="0.2">
      <c r="F317"/>
    </row>
    <row r="318" spans="6:6" x14ac:dyDescent="0.2">
      <c r="F318"/>
    </row>
    <row r="319" spans="6:6" x14ac:dyDescent="0.2">
      <c r="F319"/>
    </row>
    <row r="320" spans="6:6" x14ac:dyDescent="0.2">
      <c r="F320"/>
    </row>
    <row r="321" spans="6:6" x14ac:dyDescent="0.2">
      <c r="F321"/>
    </row>
    <row r="322" spans="6:6" x14ac:dyDescent="0.2">
      <c r="F322"/>
    </row>
    <row r="323" spans="6:6" x14ac:dyDescent="0.2">
      <c r="F323"/>
    </row>
    <row r="324" spans="6:6" x14ac:dyDescent="0.2">
      <c r="F324"/>
    </row>
    <row r="325" spans="6:6" x14ac:dyDescent="0.2">
      <c r="F325"/>
    </row>
    <row r="326" spans="6:6" x14ac:dyDescent="0.2">
      <c r="F326"/>
    </row>
    <row r="327" spans="6:6" x14ac:dyDescent="0.2">
      <c r="F327"/>
    </row>
    <row r="328" spans="6:6" x14ac:dyDescent="0.2">
      <c r="F328"/>
    </row>
    <row r="329" spans="6:6" x14ac:dyDescent="0.2">
      <c r="F329"/>
    </row>
    <row r="330" spans="6:6" x14ac:dyDescent="0.2">
      <c r="F330"/>
    </row>
    <row r="331" spans="6:6" x14ac:dyDescent="0.2">
      <c r="F331"/>
    </row>
    <row r="332" spans="6:6" x14ac:dyDescent="0.2">
      <c r="F332"/>
    </row>
    <row r="333" spans="6:6" x14ac:dyDescent="0.2">
      <c r="F333"/>
    </row>
    <row r="334" spans="6:6" x14ac:dyDescent="0.2">
      <c r="F334"/>
    </row>
    <row r="335" spans="6:6" x14ac:dyDescent="0.2">
      <c r="F335"/>
    </row>
    <row r="336" spans="6:6" x14ac:dyDescent="0.2">
      <c r="F336"/>
    </row>
    <row r="337" spans="6:6" x14ac:dyDescent="0.2">
      <c r="F337"/>
    </row>
    <row r="338" spans="6:6" x14ac:dyDescent="0.2">
      <c r="F338"/>
    </row>
    <row r="339" spans="6:6" x14ac:dyDescent="0.2">
      <c r="F339"/>
    </row>
    <row r="340" spans="6:6" x14ac:dyDescent="0.2">
      <c r="F340"/>
    </row>
    <row r="341" spans="6:6" x14ac:dyDescent="0.2">
      <c r="F341"/>
    </row>
    <row r="342" spans="6:6" x14ac:dyDescent="0.2">
      <c r="F342"/>
    </row>
    <row r="343" spans="6:6" x14ac:dyDescent="0.2">
      <c r="F343"/>
    </row>
    <row r="344" spans="6:6" x14ac:dyDescent="0.2">
      <c r="F344"/>
    </row>
    <row r="345" spans="6:6" x14ac:dyDescent="0.2">
      <c r="F345"/>
    </row>
    <row r="346" spans="6:6" x14ac:dyDescent="0.2">
      <c r="F346"/>
    </row>
    <row r="347" spans="6:6" x14ac:dyDescent="0.2">
      <c r="F347"/>
    </row>
    <row r="348" spans="6:6" x14ac:dyDescent="0.2">
      <c r="F348"/>
    </row>
    <row r="349" spans="6:6" x14ac:dyDescent="0.2">
      <c r="F349"/>
    </row>
    <row r="350" spans="6:6" x14ac:dyDescent="0.2">
      <c r="F350"/>
    </row>
    <row r="351" spans="6:6" x14ac:dyDescent="0.2">
      <c r="F351"/>
    </row>
    <row r="352" spans="6:6" x14ac:dyDescent="0.2">
      <c r="F352"/>
    </row>
    <row r="353" spans="6:6" x14ac:dyDescent="0.2">
      <c r="F353"/>
    </row>
    <row r="354" spans="6:6" x14ac:dyDescent="0.2">
      <c r="F354"/>
    </row>
    <row r="355" spans="6:6" x14ac:dyDescent="0.2">
      <c r="F355"/>
    </row>
    <row r="356" spans="6:6" x14ac:dyDescent="0.2">
      <c r="F356"/>
    </row>
    <row r="357" spans="6:6" x14ac:dyDescent="0.2">
      <c r="F357"/>
    </row>
    <row r="358" spans="6:6" x14ac:dyDescent="0.2">
      <c r="F358"/>
    </row>
    <row r="359" spans="6:6" x14ac:dyDescent="0.2">
      <c r="F359"/>
    </row>
    <row r="360" spans="6:6" x14ac:dyDescent="0.2">
      <c r="F360"/>
    </row>
    <row r="361" spans="6:6" x14ac:dyDescent="0.2">
      <c r="F361"/>
    </row>
    <row r="362" spans="6:6" x14ac:dyDescent="0.2">
      <c r="F362"/>
    </row>
    <row r="363" spans="6:6" x14ac:dyDescent="0.2">
      <c r="F363"/>
    </row>
    <row r="364" spans="6:6" x14ac:dyDescent="0.2">
      <c r="F364"/>
    </row>
    <row r="365" spans="6:6" x14ac:dyDescent="0.2">
      <c r="F365"/>
    </row>
    <row r="366" spans="6:6" x14ac:dyDescent="0.2">
      <c r="F366"/>
    </row>
    <row r="367" spans="6:6" x14ac:dyDescent="0.2">
      <c r="F367"/>
    </row>
    <row r="368" spans="6:6" x14ac:dyDescent="0.2">
      <c r="F368"/>
    </row>
    <row r="369" spans="6:6" x14ac:dyDescent="0.2">
      <c r="F369"/>
    </row>
    <row r="370" spans="6:6" x14ac:dyDescent="0.2">
      <c r="F370"/>
    </row>
    <row r="371" spans="6:6" x14ac:dyDescent="0.2">
      <c r="F371"/>
    </row>
    <row r="372" spans="6:6" x14ac:dyDescent="0.2">
      <c r="F372"/>
    </row>
    <row r="373" spans="6:6" x14ac:dyDescent="0.2">
      <c r="F373"/>
    </row>
    <row r="374" spans="6:6" x14ac:dyDescent="0.2">
      <c r="F374"/>
    </row>
    <row r="375" spans="6:6" x14ac:dyDescent="0.2">
      <c r="F375"/>
    </row>
    <row r="376" spans="6:6" x14ac:dyDescent="0.2">
      <c r="F376"/>
    </row>
    <row r="377" spans="6:6" x14ac:dyDescent="0.2">
      <c r="F377"/>
    </row>
    <row r="378" spans="6:6" x14ac:dyDescent="0.2">
      <c r="F378"/>
    </row>
    <row r="379" spans="6:6" x14ac:dyDescent="0.2">
      <c r="F379"/>
    </row>
    <row r="380" spans="6:6" x14ac:dyDescent="0.2">
      <c r="F380"/>
    </row>
    <row r="381" spans="6:6" x14ac:dyDescent="0.2">
      <c r="F381"/>
    </row>
    <row r="382" spans="6:6" x14ac:dyDescent="0.2">
      <c r="F382"/>
    </row>
    <row r="383" spans="6:6" x14ac:dyDescent="0.2">
      <c r="F383"/>
    </row>
    <row r="384" spans="6:6" x14ac:dyDescent="0.2">
      <c r="F384"/>
    </row>
    <row r="385" spans="6:6" x14ac:dyDescent="0.2">
      <c r="F385"/>
    </row>
    <row r="386" spans="6:6" x14ac:dyDescent="0.2">
      <c r="F386"/>
    </row>
    <row r="387" spans="6:6" x14ac:dyDescent="0.2">
      <c r="F387"/>
    </row>
    <row r="388" spans="6:6" x14ac:dyDescent="0.2">
      <c r="F388"/>
    </row>
    <row r="389" spans="6:6" x14ac:dyDescent="0.2">
      <c r="F389"/>
    </row>
    <row r="390" spans="6:6" x14ac:dyDescent="0.2">
      <c r="F390"/>
    </row>
    <row r="391" spans="6:6" x14ac:dyDescent="0.2">
      <c r="F391"/>
    </row>
    <row r="392" spans="6:6" x14ac:dyDescent="0.2">
      <c r="F392"/>
    </row>
    <row r="393" spans="6:6" x14ac:dyDescent="0.2">
      <c r="F393"/>
    </row>
    <row r="394" spans="6:6" x14ac:dyDescent="0.2">
      <c r="F394"/>
    </row>
    <row r="395" spans="6:6" x14ac:dyDescent="0.2">
      <c r="F395"/>
    </row>
    <row r="396" spans="6:6" x14ac:dyDescent="0.2">
      <c r="F396"/>
    </row>
    <row r="397" spans="6:6" x14ac:dyDescent="0.2">
      <c r="F397"/>
    </row>
    <row r="398" spans="6:6" x14ac:dyDescent="0.2">
      <c r="F398"/>
    </row>
    <row r="399" spans="6:6" x14ac:dyDescent="0.2">
      <c r="F399"/>
    </row>
    <row r="400" spans="6:6" x14ac:dyDescent="0.2">
      <c r="F400"/>
    </row>
    <row r="401" spans="6:6" x14ac:dyDescent="0.2">
      <c r="F401"/>
    </row>
    <row r="402" spans="6:6" x14ac:dyDescent="0.2">
      <c r="F402"/>
    </row>
    <row r="403" spans="6:6" x14ac:dyDescent="0.2">
      <c r="F403"/>
    </row>
    <row r="404" spans="6:6" x14ac:dyDescent="0.2">
      <c r="F404"/>
    </row>
    <row r="405" spans="6:6" x14ac:dyDescent="0.2">
      <c r="F405"/>
    </row>
    <row r="406" spans="6:6" x14ac:dyDescent="0.2">
      <c r="F406"/>
    </row>
    <row r="407" spans="6:6" x14ac:dyDescent="0.2">
      <c r="F407"/>
    </row>
    <row r="408" spans="6:6" x14ac:dyDescent="0.2">
      <c r="F408"/>
    </row>
    <row r="409" spans="6:6" x14ac:dyDescent="0.2">
      <c r="F409"/>
    </row>
    <row r="410" spans="6:6" x14ac:dyDescent="0.2">
      <c r="F410"/>
    </row>
    <row r="411" spans="6:6" x14ac:dyDescent="0.2">
      <c r="F411"/>
    </row>
    <row r="412" spans="6:6" x14ac:dyDescent="0.2">
      <c r="F412"/>
    </row>
    <row r="413" spans="6:6" x14ac:dyDescent="0.2">
      <c r="F413"/>
    </row>
    <row r="414" spans="6:6" x14ac:dyDescent="0.2">
      <c r="F414"/>
    </row>
    <row r="415" spans="6:6" x14ac:dyDescent="0.2">
      <c r="F415"/>
    </row>
    <row r="416" spans="6:6" x14ac:dyDescent="0.2">
      <c r="F416"/>
    </row>
    <row r="417" spans="6:6" x14ac:dyDescent="0.2">
      <c r="F417"/>
    </row>
    <row r="418" spans="6:6" x14ac:dyDescent="0.2">
      <c r="F418"/>
    </row>
    <row r="419" spans="6:6" x14ac:dyDescent="0.2">
      <c r="F419"/>
    </row>
    <row r="420" spans="6:6" x14ac:dyDescent="0.2">
      <c r="F420"/>
    </row>
    <row r="421" spans="6:6" x14ac:dyDescent="0.2">
      <c r="F421"/>
    </row>
    <row r="422" spans="6:6" x14ac:dyDescent="0.2">
      <c r="F422"/>
    </row>
    <row r="423" spans="6:6" x14ac:dyDescent="0.2">
      <c r="F423"/>
    </row>
    <row r="424" spans="6:6" x14ac:dyDescent="0.2">
      <c r="F424"/>
    </row>
    <row r="425" spans="6:6" x14ac:dyDescent="0.2">
      <c r="F425"/>
    </row>
    <row r="426" spans="6:6" x14ac:dyDescent="0.2">
      <c r="F426"/>
    </row>
    <row r="427" spans="6:6" x14ac:dyDescent="0.2">
      <c r="F427"/>
    </row>
    <row r="428" spans="6:6" x14ac:dyDescent="0.2">
      <c r="F428"/>
    </row>
    <row r="429" spans="6:6" x14ac:dyDescent="0.2">
      <c r="F429"/>
    </row>
    <row r="430" spans="6:6" x14ac:dyDescent="0.2">
      <c r="F430"/>
    </row>
    <row r="431" spans="6:6" x14ac:dyDescent="0.2">
      <c r="F431"/>
    </row>
    <row r="432" spans="6:6" x14ac:dyDescent="0.2">
      <c r="F432"/>
    </row>
    <row r="433" spans="6:6" x14ac:dyDescent="0.2">
      <c r="F433"/>
    </row>
    <row r="434" spans="6:6" x14ac:dyDescent="0.2">
      <c r="F434"/>
    </row>
    <row r="435" spans="6:6" x14ac:dyDescent="0.2">
      <c r="F435"/>
    </row>
    <row r="436" spans="6:6" x14ac:dyDescent="0.2">
      <c r="F436"/>
    </row>
    <row r="437" spans="6:6" x14ac:dyDescent="0.2">
      <c r="F437"/>
    </row>
    <row r="438" spans="6:6" x14ac:dyDescent="0.2">
      <c r="F438"/>
    </row>
    <row r="439" spans="6:6" x14ac:dyDescent="0.2">
      <c r="F439"/>
    </row>
    <row r="440" spans="6:6" x14ac:dyDescent="0.2">
      <c r="F440"/>
    </row>
    <row r="441" spans="6:6" x14ac:dyDescent="0.2">
      <c r="F441"/>
    </row>
    <row r="442" spans="6:6" x14ac:dyDescent="0.2">
      <c r="F442"/>
    </row>
    <row r="443" spans="6:6" x14ac:dyDescent="0.2">
      <c r="F443"/>
    </row>
    <row r="444" spans="6:6" x14ac:dyDescent="0.2">
      <c r="F444"/>
    </row>
    <row r="445" spans="6:6" x14ac:dyDescent="0.2">
      <c r="F445"/>
    </row>
    <row r="446" spans="6:6" x14ac:dyDescent="0.2">
      <c r="F446"/>
    </row>
    <row r="447" spans="6:6" x14ac:dyDescent="0.2">
      <c r="F447"/>
    </row>
    <row r="448" spans="6:6" x14ac:dyDescent="0.2">
      <c r="F448"/>
    </row>
    <row r="449" spans="6:6" x14ac:dyDescent="0.2">
      <c r="F449"/>
    </row>
    <row r="450" spans="6:6" x14ac:dyDescent="0.2">
      <c r="F450"/>
    </row>
    <row r="451" spans="6:6" x14ac:dyDescent="0.2">
      <c r="F451"/>
    </row>
    <row r="452" spans="6:6" x14ac:dyDescent="0.2">
      <c r="F452"/>
    </row>
    <row r="453" spans="6:6" x14ac:dyDescent="0.2">
      <c r="F453"/>
    </row>
    <row r="454" spans="6:6" x14ac:dyDescent="0.2">
      <c r="F454"/>
    </row>
    <row r="455" spans="6:6" x14ac:dyDescent="0.2">
      <c r="F455"/>
    </row>
    <row r="456" spans="6:6" x14ac:dyDescent="0.2">
      <c r="F456"/>
    </row>
    <row r="457" spans="6:6" x14ac:dyDescent="0.2">
      <c r="F457"/>
    </row>
    <row r="458" spans="6:6" x14ac:dyDescent="0.2">
      <c r="F458"/>
    </row>
    <row r="459" spans="6:6" x14ac:dyDescent="0.2">
      <c r="F459"/>
    </row>
    <row r="460" spans="6:6" x14ac:dyDescent="0.2">
      <c r="F460"/>
    </row>
    <row r="461" spans="6:6" x14ac:dyDescent="0.2">
      <c r="F461"/>
    </row>
    <row r="462" spans="6:6" x14ac:dyDescent="0.2">
      <c r="F462"/>
    </row>
    <row r="463" spans="6:6" x14ac:dyDescent="0.2">
      <c r="F463"/>
    </row>
    <row r="464" spans="6:6" x14ac:dyDescent="0.2">
      <c r="F464"/>
    </row>
    <row r="465" spans="6:6" x14ac:dyDescent="0.2">
      <c r="F465"/>
    </row>
    <row r="466" spans="6:6" x14ac:dyDescent="0.2">
      <c r="F466"/>
    </row>
    <row r="467" spans="6:6" x14ac:dyDescent="0.2">
      <c r="F467"/>
    </row>
    <row r="468" spans="6:6" x14ac:dyDescent="0.2">
      <c r="F468"/>
    </row>
    <row r="469" spans="6:6" x14ac:dyDescent="0.2">
      <c r="F469"/>
    </row>
    <row r="470" spans="6:6" x14ac:dyDescent="0.2">
      <c r="F470"/>
    </row>
    <row r="471" spans="6:6" x14ac:dyDescent="0.2">
      <c r="F471"/>
    </row>
    <row r="472" spans="6:6" x14ac:dyDescent="0.2">
      <c r="F472"/>
    </row>
    <row r="473" spans="6:6" x14ac:dyDescent="0.2">
      <c r="F473"/>
    </row>
    <row r="474" spans="6:6" x14ac:dyDescent="0.2">
      <c r="F474"/>
    </row>
    <row r="475" spans="6:6" x14ac:dyDescent="0.2">
      <c r="F475"/>
    </row>
    <row r="476" spans="6:6" x14ac:dyDescent="0.2">
      <c r="F476"/>
    </row>
    <row r="477" spans="6:6" x14ac:dyDescent="0.2">
      <c r="F477"/>
    </row>
    <row r="478" spans="6:6" x14ac:dyDescent="0.2">
      <c r="F478"/>
    </row>
    <row r="479" spans="6:6" x14ac:dyDescent="0.2">
      <c r="F479"/>
    </row>
    <row r="480" spans="6:6" x14ac:dyDescent="0.2">
      <c r="F480"/>
    </row>
    <row r="481" spans="6:6" x14ac:dyDescent="0.2">
      <c r="F481"/>
    </row>
    <row r="482" spans="6:6" x14ac:dyDescent="0.2">
      <c r="F482"/>
    </row>
    <row r="483" spans="6:6" x14ac:dyDescent="0.2">
      <c r="F483"/>
    </row>
    <row r="484" spans="6:6" x14ac:dyDescent="0.2">
      <c r="F484"/>
    </row>
    <row r="485" spans="6:6" x14ac:dyDescent="0.2">
      <c r="F485"/>
    </row>
    <row r="486" spans="6:6" x14ac:dyDescent="0.2">
      <c r="F486"/>
    </row>
    <row r="487" spans="6:6" x14ac:dyDescent="0.2">
      <c r="F487"/>
    </row>
    <row r="488" spans="6:6" x14ac:dyDescent="0.2">
      <c r="F488"/>
    </row>
    <row r="489" spans="6:6" x14ac:dyDescent="0.2">
      <c r="F489"/>
    </row>
    <row r="490" spans="6:6" x14ac:dyDescent="0.2">
      <c r="F490"/>
    </row>
    <row r="491" spans="6:6" x14ac:dyDescent="0.2">
      <c r="F491"/>
    </row>
    <row r="492" spans="6:6" x14ac:dyDescent="0.2">
      <c r="F492"/>
    </row>
    <row r="493" spans="6:6" x14ac:dyDescent="0.2">
      <c r="F493"/>
    </row>
    <row r="494" spans="6:6" x14ac:dyDescent="0.2">
      <c r="F494"/>
    </row>
    <row r="495" spans="6:6" x14ac:dyDescent="0.2">
      <c r="F495"/>
    </row>
    <row r="496" spans="6:6" x14ac:dyDescent="0.2">
      <c r="F496"/>
    </row>
    <row r="497" spans="6:6" x14ac:dyDescent="0.2">
      <c r="F497"/>
    </row>
    <row r="498" spans="6:6" x14ac:dyDescent="0.2">
      <c r="F498"/>
    </row>
    <row r="499" spans="6:6" x14ac:dyDescent="0.2">
      <c r="F499"/>
    </row>
    <row r="500" spans="6:6" x14ac:dyDescent="0.2">
      <c r="F500"/>
    </row>
    <row r="501" spans="6:6" x14ac:dyDescent="0.2">
      <c r="F501"/>
    </row>
    <row r="502" spans="6:6" x14ac:dyDescent="0.2">
      <c r="F502"/>
    </row>
    <row r="503" spans="6:6" x14ac:dyDescent="0.2">
      <c r="F503"/>
    </row>
    <row r="504" spans="6:6" x14ac:dyDescent="0.2">
      <c r="F504"/>
    </row>
    <row r="505" spans="6:6" x14ac:dyDescent="0.2">
      <c r="F505"/>
    </row>
    <row r="506" spans="6:6" x14ac:dyDescent="0.2">
      <c r="F506"/>
    </row>
    <row r="507" spans="6:6" x14ac:dyDescent="0.2">
      <c r="F507"/>
    </row>
    <row r="508" spans="6:6" x14ac:dyDescent="0.2">
      <c r="F508"/>
    </row>
    <row r="509" spans="6:6" x14ac:dyDescent="0.2">
      <c r="F509"/>
    </row>
    <row r="510" spans="6:6" x14ac:dyDescent="0.2">
      <c r="F510"/>
    </row>
    <row r="511" spans="6:6" x14ac:dyDescent="0.2">
      <c r="F511"/>
    </row>
    <row r="512" spans="6:6" x14ac:dyDescent="0.2">
      <c r="F512"/>
    </row>
    <row r="513" spans="6:6" x14ac:dyDescent="0.2">
      <c r="F513"/>
    </row>
    <row r="514" spans="6:6" x14ac:dyDescent="0.2">
      <c r="F514"/>
    </row>
    <row r="515" spans="6:6" x14ac:dyDescent="0.2">
      <c r="F515"/>
    </row>
    <row r="516" spans="6:6" x14ac:dyDescent="0.2">
      <c r="F516"/>
    </row>
    <row r="517" spans="6:6" x14ac:dyDescent="0.2">
      <c r="F517"/>
    </row>
    <row r="518" spans="6:6" x14ac:dyDescent="0.2">
      <c r="F518"/>
    </row>
    <row r="519" spans="6:6" x14ac:dyDescent="0.2">
      <c r="F519"/>
    </row>
    <row r="520" spans="6:6" x14ac:dyDescent="0.2">
      <c r="F520"/>
    </row>
    <row r="521" spans="6:6" x14ac:dyDescent="0.2">
      <c r="F521"/>
    </row>
    <row r="522" spans="6:6" x14ac:dyDescent="0.2">
      <c r="F522"/>
    </row>
    <row r="523" spans="6:6" x14ac:dyDescent="0.2">
      <c r="F523"/>
    </row>
    <row r="524" spans="6:6" x14ac:dyDescent="0.2">
      <c r="F524"/>
    </row>
    <row r="525" spans="6:6" x14ac:dyDescent="0.2">
      <c r="F525"/>
    </row>
    <row r="526" spans="6:6" x14ac:dyDescent="0.2">
      <c r="F526"/>
    </row>
    <row r="527" spans="6:6" x14ac:dyDescent="0.2">
      <c r="F527"/>
    </row>
    <row r="528" spans="6:6" x14ac:dyDescent="0.2">
      <c r="F528"/>
    </row>
    <row r="529" spans="6:6" x14ac:dyDescent="0.2">
      <c r="F529"/>
    </row>
    <row r="530" spans="6:6" x14ac:dyDescent="0.2">
      <c r="F530"/>
    </row>
    <row r="531" spans="6:6" x14ac:dyDescent="0.2">
      <c r="F531"/>
    </row>
    <row r="532" spans="6:6" x14ac:dyDescent="0.2">
      <c r="F532"/>
    </row>
    <row r="533" spans="6:6" x14ac:dyDescent="0.2">
      <c r="F533"/>
    </row>
    <row r="534" spans="6:6" x14ac:dyDescent="0.2">
      <c r="F534"/>
    </row>
    <row r="535" spans="6:6" x14ac:dyDescent="0.2">
      <c r="F535"/>
    </row>
    <row r="536" spans="6:6" x14ac:dyDescent="0.2">
      <c r="F536"/>
    </row>
    <row r="537" spans="6:6" x14ac:dyDescent="0.2">
      <c r="F537"/>
    </row>
    <row r="538" spans="6:6" x14ac:dyDescent="0.2">
      <c r="F538"/>
    </row>
    <row r="539" spans="6:6" x14ac:dyDescent="0.2">
      <c r="F539"/>
    </row>
    <row r="540" spans="6:6" x14ac:dyDescent="0.2">
      <c r="F540"/>
    </row>
    <row r="541" spans="6:6" x14ac:dyDescent="0.2">
      <c r="F541"/>
    </row>
    <row r="542" spans="6:6" x14ac:dyDescent="0.2">
      <c r="F542"/>
    </row>
    <row r="543" spans="6:6" x14ac:dyDescent="0.2">
      <c r="F543"/>
    </row>
    <row r="544" spans="6:6" x14ac:dyDescent="0.2">
      <c r="F544"/>
    </row>
    <row r="545" spans="6:6" x14ac:dyDescent="0.2">
      <c r="F545"/>
    </row>
    <row r="546" spans="6:6" x14ac:dyDescent="0.2">
      <c r="F546"/>
    </row>
    <row r="547" spans="6:6" x14ac:dyDescent="0.2">
      <c r="F547"/>
    </row>
    <row r="548" spans="6:6" x14ac:dyDescent="0.2">
      <c r="F548"/>
    </row>
    <row r="549" spans="6:6" x14ac:dyDescent="0.2">
      <c r="F549"/>
    </row>
    <row r="550" spans="6:6" x14ac:dyDescent="0.2">
      <c r="F550"/>
    </row>
    <row r="551" spans="6:6" x14ac:dyDescent="0.2">
      <c r="F551"/>
    </row>
    <row r="552" spans="6:6" x14ac:dyDescent="0.2">
      <c r="F552"/>
    </row>
    <row r="553" spans="6:6" x14ac:dyDescent="0.2">
      <c r="F553"/>
    </row>
    <row r="554" spans="6:6" x14ac:dyDescent="0.2">
      <c r="F554"/>
    </row>
    <row r="555" spans="6:6" x14ac:dyDescent="0.2">
      <c r="F555"/>
    </row>
    <row r="556" spans="6:6" x14ac:dyDescent="0.2">
      <c r="F556"/>
    </row>
    <row r="557" spans="6:6" x14ac:dyDescent="0.2">
      <c r="F557"/>
    </row>
    <row r="558" spans="6:6" x14ac:dyDescent="0.2">
      <c r="F558"/>
    </row>
    <row r="559" spans="6:6" x14ac:dyDescent="0.2">
      <c r="F559"/>
    </row>
    <row r="560" spans="6:6" x14ac:dyDescent="0.2">
      <c r="F560"/>
    </row>
    <row r="561" spans="6:6" x14ac:dyDescent="0.2">
      <c r="F561"/>
    </row>
    <row r="562" spans="6:6" x14ac:dyDescent="0.2">
      <c r="F562"/>
    </row>
    <row r="563" spans="6:6" x14ac:dyDescent="0.2">
      <c r="F563"/>
    </row>
    <row r="564" spans="6:6" x14ac:dyDescent="0.2">
      <c r="F564"/>
    </row>
    <row r="565" spans="6:6" x14ac:dyDescent="0.2">
      <c r="F565"/>
    </row>
    <row r="566" spans="6:6" x14ac:dyDescent="0.2">
      <c r="F566"/>
    </row>
    <row r="567" spans="6:6" x14ac:dyDescent="0.2">
      <c r="F567"/>
    </row>
    <row r="568" spans="6:6" x14ac:dyDescent="0.2">
      <c r="F568"/>
    </row>
    <row r="569" spans="6:6" x14ac:dyDescent="0.2">
      <c r="F569"/>
    </row>
    <row r="570" spans="6:6" x14ac:dyDescent="0.2">
      <c r="F570"/>
    </row>
    <row r="571" spans="6:6" x14ac:dyDescent="0.2">
      <c r="F571"/>
    </row>
    <row r="572" spans="6:6" x14ac:dyDescent="0.2">
      <c r="F572"/>
    </row>
    <row r="573" spans="6:6" x14ac:dyDescent="0.2">
      <c r="F573"/>
    </row>
    <row r="574" spans="6:6" x14ac:dyDescent="0.2">
      <c r="F574"/>
    </row>
    <row r="575" spans="6:6" x14ac:dyDescent="0.2">
      <c r="F575"/>
    </row>
    <row r="576" spans="6:6" x14ac:dyDescent="0.2">
      <c r="F576"/>
    </row>
    <row r="577" spans="6:6" x14ac:dyDescent="0.2">
      <c r="F577"/>
    </row>
    <row r="578" spans="6:6" x14ac:dyDescent="0.2">
      <c r="F578"/>
    </row>
    <row r="579" spans="6:6" x14ac:dyDescent="0.2">
      <c r="F579"/>
    </row>
    <row r="580" spans="6:6" x14ac:dyDescent="0.2">
      <c r="F580"/>
    </row>
    <row r="581" spans="6:6" x14ac:dyDescent="0.2">
      <c r="F581"/>
    </row>
    <row r="582" spans="6:6" x14ac:dyDescent="0.2">
      <c r="F582"/>
    </row>
    <row r="583" spans="6:6" x14ac:dyDescent="0.2">
      <c r="F583"/>
    </row>
    <row r="584" spans="6:6" x14ac:dyDescent="0.2">
      <c r="F584"/>
    </row>
    <row r="585" spans="6:6" x14ac:dyDescent="0.2">
      <c r="F585"/>
    </row>
    <row r="586" spans="6:6" x14ac:dyDescent="0.2">
      <c r="F586"/>
    </row>
    <row r="587" spans="6:6" x14ac:dyDescent="0.2">
      <c r="F587"/>
    </row>
    <row r="588" spans="6:6" x14ac:dyDescent="0.2">
      <c r="F588"/>
    </row>
    <row r="589" spans="6:6" x14ac:dyDescent="0.2">
      <c r="F589"/>
    </row>
    <row r="590" spans="6:6" x14ac:dyDescent="0.2">
      <c r="F590"/>
    </row>
    <row r="591" spans="6:6" x14ac:dyDescent="0.2">
      <c r="F591"/>
    </row>
    <row r="592" spans="6:6" x14ac:dyDescent="0.2">
      <c r="F592"/>
    </row>
    <row r="593" spans="6:6" x14ac:dyDescent="0.2">
      <c r="F593"/>
    </row>
    <row r="594" spans="6:6" x14ac:dyDescent="0.2">
      <c r="F594"/>
    </row>
    <row r="595" spans="6:6" x14ac:dyDescent="0.2">
      <c r="F595"/>
    </row>
    <row r="596" spans="6:6" x14ac:dyDescent="0.2">
      <c r="F596"/>
    </row>
    <row r="597" spans="6:6" x14ac:dyDescent="0.2">
      <c r="F597"/>
    </row>
    <row r="598" spans="6:6" x14ac:dyDescent="0.2">
      <c r="F598"/>
    </row>
    <row r="599" spans="6:6" x14ac:dyDescent="0.2">
      <c r="F599"/>
    </row>
    <row r="600" spans="6:6" x14ac:dyDescent="0.2">
      <c r="F600"/>
    </row>
    <row r="601" spans="6:6" x14ac:dyDescent="0.2">
      <c r="F601"/>
    </row>
    <row r="602" spans="6:6" x14ac:dyDescent="0.2">
      <c r="F602"/>
    </row>
    <row r="603" spans="6:6" x14ac:dyDescent="0.2">
      <c r="F603"/>
    </row>
    <row r="604" spans="6:6" x14ac:dyDescent="0.2">
      <c r="F604"/>
    </row>
    <row r="605" spans="6:6" x14ac:dyDescent="0.2">
      <c r="F605"/>
    </row>
    <row r="606" spans="6:6" x14ac:dyDescent="0.2">
      <c r="F606"/>
    </row>
    <row r="607" spans="6:6" x14ac:dyDescent="0.2">
      <c r="F607"/>
    </row>
    <row r="608" spans="6:6" x14ac:dyDescent="0.2">
      <c r="F608"/>
    </row>
    <row r="609" spans="6:6" x14ac:dyDescent="0.2">
      <c r="F609"/>
    </row>
    <row r="610" spans="6:6" x14ac:dyDescent="0.2">
      <c r="F610"/>
    </row>
    <row r="611" spans="6:6" x14ac:dyDescent="0.2">
      <c r="F611"/>
    </row>
    <row r="612" spans="6:6" x14ac:dyDescent="0.2">
      <c r="F612"/>
    </row>
    <row r="613" spans="6:6" x14ac:dyDescent="0.2">
      <c r="F613"/>
    </row>
    <row r="614" spans="6:6" x14ac:dyDescent="0.2">
      <c r="F614"/>
    </row>
    <row r="615" spans="6:6" x14ac:dyDescent="0.2">
      <c r="F615"/>
    </row>
    <row r="616" spans="6:6" x14ac:dyDescent="0.2">
      <c r="F616"/>
    </row>
    <row r="617" spans="6:6" x14ac:dyDescent="0.2">
      <c r="F617"/>
    </row>
    <row r="618" spans="6:6" x14ac:dyDescent="0.2">
      <c r="F618"/>
    </row>
    <row r="619" spans="6:6" x14ac:dyDescent="0.2">
      <c r="F619"/>
    </row>
    <row r="620" spans="6:6" x14ac:dyDescent="0.2">
      <c r="F620"/>
    </row>
    <row r="621" spans="6:6" x14ac:dyDescent="0.2">
      <c r="F621"/>
    </row>
    <row r="622" spans="6:6" x14ac:dyDescent="0.2">
      <c r="F622"/>
    </row>
    <row r="623" spans="6:6" x14ac:dyDescent="0.2">
      <c r="F623"/>
    </row>
    <row r="624" spans="6:6" x14ac:dyDescent="0.2">
      <c r="F624"/>
    </row>
    <row r="625" spans="6:6" x14ac:dyDescent="0.2">
      <c r="F625"/>
    </row>
    <row r="626" spans="6:6" x14ac:dyDescent="0.2">
      <c r="F626"/>
    </row>
    <row r="627" spans="6:6" x14ac:dyDescent="0.2">
      <c r="F627"/>
    </row>
    <row r="628" spans="6:6" x14ac:dyDescent="0.2">
      <c r="F628"/>
    </row>
    <row r="629" spans="6:6" x14ac:dyDescent="0.2">
      <c r="F629"/>
    </row>
    <row r="630" spans="6:6" x14ac:dyDescent="0.2">
      <c r="F630"/>
    </row>
    <row r="631" spans="6:6" x14ac:dyDescent="0.2">
      <c r="F631"/>
    </row>
    <row r="632" spans="6:6" x14ac:dyDescent="0.2">
      <c r="F632"/>
    </row>
    <row r="633" spans="6:6" x14ac:dyDescent="0.2">
      <c r="F633"/>
    </row>
    <row r="634" spans="6:6" x14ac:dyDescent="0.2">
      <c r="F634"/>
    </row>
    <row r="635" spans="6:6" x14ac:dyDescent="0.2">
      <c r="F635"/>
    </row>
    <row r="636" spans="6:6" x14ac:dyDescent="0.2">
      <c r="F636"/>
    </row>
    <row r="637" spans="6:6" x14ac:dyDescent="0.2">
      <c r="F637"/>
    </row>
    <row r="638" spans="6:6" x14ac:dyDescent="0.2">
      <c r="F638"/>
    </row>
    <row r="639" spans="6:6" x14ac:dyDescent="0.2">
      <c r="F639"/>
    </row>
    <row r="640" spans="6:6" x14ac:dyDescent="0.2">
      <c r="F640"/>
    </row>
    <row r="641" spans="6:6" x14ac:dyDescent="0.2">
      <c r="F641"/>
    </row>
    <row r="642" spans="6:6" x14ac:dyDescent="0.2">
      <c r="F642"/>
    </row>
    <row r="643" spans="6:6" x14ac:dyDescent="0.2">
      <c r="F643"/>
    </row>
    <row r="644" spans="6:6" x14ac:dyDescent="0.2">
      <c r="F644"/>
    </row>
    <row r="645" spans="6:6" x14ac:dyDescent="0.2">
      <c r="F645"/>
    </row>
    <row r="646" spans="6:6" x14ac:dyDescent="0.2">
      <c r="F646"/>
    </row>
    <row r="647" spans="6:6" x14ac:dyDescent="0.2">
      <c r="F647"/>
    </row>
    <row r="648" spans="6:6" x14ac:dyDescent="0.2">
      <c r="F648"/>
    </row>
    <row r="649" spans="6:6" x14ac:dyDescent="0.2">
      <c r="F649"/>
    </row>
    <row r="650" spans="6:6" x14ac:dyDescent="0.2">
      <c r="F650"/>
    </row>
    <row r="651" spans="6:6" x14ac:dyDescent="0.2">
      <c r="F651"/>
    </row>
    <row r="652" spans="6:6" x14ac:dyDescent="0.2">
      <c r="F652"/>
    </row>
    <row r="653" spans="6:6" x14ac:dyDescent="0.2">
      <c r="F653"/>
    </row>
    <row r="654" spans="6:6" x14ac:dyDescent="0.2">
      <c r="F654"/>
    </row>
    <row r="655" spans="6:6" x14ac:dyDescent="0.2">
      <c r="F655"/>
    </row>
    <row r="656" spans="6:6" x14ac:dyDescent="0.2">
      <c r="F656"/>
    </row>
    <row r="657" spans="6:6" x14ac:dyDescent="0.2">
      <c r="F657"/>
    </row>
    <row r="658" spans="6:6" x14ac:dyDescent="0.2">
      <c r="F658"/>
    </row>
    <row r="659" spans="6:6" x14ac:dyDescent="0.2">
      <c r="F659"/>
    </row>
    <row r="660" spans="6:6" x14ac:dyDescent="0.2">
      <c r="F660"/>
    </row>
    <row r="661" spans="6:6" x14ac:dyDescent="0.2">
      <c r="F661"/>
    </row>
    <row r="662" spans="6:6" x14ac:dyDescent="0.2">
      <c r="F662"/>
    </row>
    <row r="663" spans="6:6" x14ac:dyDescent="0.2">
      <c r="F663"/>
    </row>
    <row r="664" spans="6:6" x14ac:dyDescent="0.2">
      <c r="F664"/>
    </row>
    <row r="665" spans="6:6" x14ac:dyDescent="0.2">
      <c r="F665"/>
    </row>
    <row r="666" spans="6:6" x14ac:dyDescent="0.2">
      <c r="F666"/>
    </row>
    <row r="667" spans="6:6" x14ac:dyDescent="0.2">
      <c r="F667"/>
    </row>
    <row r="668" spans="6:6" x14ac:dyDescent="0.2">
      <c r="F668"/>
    </row>
    <row r="669" spans="6:6" x14ac:dyDescent="0.2">
      <c r="F669"/>
    </row>
    <row r="670" spans="6:6" x14ac:dyDescent="0.2">
      <c r="F670"/>
    </row>
    <row r="671" spans="6:6" x14ac:dyDescent="0.2">
      <c r="F671"/>
    </row>
    <row r="672" spans="6:6" x14ac:dyDescent="0.2">
      <c r="F672"/>
    </row>
    <row r="673" spans="6:6" x14ac:dyDescent="0.2">
      <c r="F673"/>
    </row>
    <row r="674" spans="6:6" x14ac:dyDescent="0.2">
      <c r="F674"/>
    </row>
    <row r="675" spans="6:6" x14ac:dyDescent="0.2">
      <c r="F675"/>
    </row>
    <row r="676" spans="6:6" x14ac:dyDescent="0.2">
      <c r="F676"/>
    </row>
    <row r="677" spans="6:6" x14ac:dyDescent="0.2">
      <c r="F677"/>
    </row>
    <row r="678" spans="6:6" x14ac:dyDescent="0.2">
      <c r="F678"/>
    </row>
    <row r="679" spans="6:6" x14ac:dyDescent="0.2">
      <c r="F679"/>
    </row>
    <row r="680" spans="6:6" x14ac:dyDescent="0.2">
      <c r="F680"/>
    </row>
    <row r="681" spans="6:6" x14ac:dyDescent="0.2">
      <c r="F681"/>
    </row>
    <row r="682" spans="6:6" x14ac:dyDescent="0.2">
      <c r="F682"/>
    </row>
    <row r="683" spans="6:6" x14ac:dyDescent="0.2">
      <c r="F683"/>
    </row>
    <row r="684" spans="6:6" x14ac:dyDescent="0.2">
      <c r="F684"/>
    </row>
    <row r="685" spans="6:6" x14ac:dyDescent="0.2">
      <c r="F685"/>
    </row>
    <row r="686" spans="6:6" x14ac:dyDescent="0.2">
      <c r="F686"/>
    </row>
    <row r="687" spans="6:6" x14ac:dyDescent="0.2">
      <c r="F687"/>
    </row>
    <row r="688" spans="6:6" x14ac:dyDescent="0.2">
      <c r="F688"/>
    </row>
    <row r="689" spans="6:6" x14ac:dyDescent="0.2">
      <c r="F689"/>
    </row>
    <row r="690" spans="6:6" x14ac:dyDescent="0.2">
      <c r="F690"/>
    </row>
    <row r="691" spans="6:6" x14ac:dyDescent="0.2">
      <c r="F691"/>
    </row>
    <row r="692" spans="6:6" x14ac:dyDescent="0.2">
      <c r="F692"/>
    </row>
    <row r="693" spans="6:6" x14ac:dyDescent="0.2">
      <c r="F693"/>
    </row>
    <row r="694" spans="6:6" x14ac:dyDescent="0.2">
      <c r="F694"/>
    </row>
    <row r="695" spans="6:6" x14ac:dyDescent="0.2">
      <c r="F695"/>
    </row>
    <row r="696" spans="6:6" x14ac:dyDescent="0.2">
      <c r="F696"/>
    </row>
    <row r="697" spans="6:6" x14ac:dyDescent="0.2">
      <c r="F697"/>
    </row>
    <row r="698" spans="6:6" x14ac:dyDescent="0.2">
      <c r="F698"/>
    </row>
    <row r="699" spans="6:6" x14ac:dyDescent="0.2">
      <c r="F699"/>
    </row>
    <row r="700" spans="6:6" x14ac:dyDescent="0.2">
      <c r="F700"/>
    </row>
    <row r="701" spans="6:6" x14ac:dyDescent="0.2">
      <c r="F701"/>
    </row>
    <row r="702" spans="6:6" x14ac:dyDescent="0.2">
      <c r="F702"/>
    </row>
    <row r="703" spans="6:6" x14ac:dyDescent="0.2">
      <c r="F703"/>
    </row>
    <row r="704" spans="6:6" x14ac:dyDescent="0.2">
      <c r="F704"/>
    </row>
    <row r="705" spans="6:6" x14ac:dyDescent="0.2">
      <c r="F705"/>
    </row>
    <row r="706" spans="6:6" x14ac:dyDescent="0.2">
      <c r="F706"/>
    </row>
    <row r="707" spans="6:6" x14ac:dyDescent="0.2">
      <c r="F707"/>
    </row>
    <row r="708" spans="6:6" x14ac:dyDescent="0.2">
      <c r="F708"/>
    </row>
    <row r="709" spans="6:6" x14ac:dyDescent="0.2">
      <c r="F709"/>
    </row>
    <row r="710" spans="6:6" x14ac:dyDescent="0.2">
      <c r="F710"/>
    </row>
    <row r="711" spans="6:6" x14ac:dyDescent="0.2">
      <c r="F711"/>
    </row>
    <row r="712" spans="6:6" x14ac:dyDescent="0.2">
      <c r="F712"/>
    </row>
    <row r="713" spans="6:6" x14ac:dyDescent="0.2">
      <c r="F713"/>
    </row>
    <row r="714" spans="6:6" x14ac:dyDescent="0.2">
      <c r="F714"/>
    </row>
    <row r="715" spans="6:6" x14ac:dyDescent="0.2">
      <c r="F715"/>
    </row>
    <row r="716" spans="6:6" x14ac:dyDescent="0.2">
      <c r="F716"/>
    </row>
    <row r="717" spans="6:6" x14ac:dyDescent="0.2">
      <c r="F717"/>
    </row>
    <row r="718" spans="6:6" x14ac:dyDescent="0.2">
      <c r="F718"/>
    </row>
    <row r="719" spans="6:6" x14ac:dyDescent="0.2">
      <c r="F719"/>
    </row>
    <row r="720" spans="6:6" x14ac:dyDescent="0.2">
      <c r="F720"/>
    </row>
    <row r="721" spans="6:6" x14ac:dyDescent="0.2">
      <c r="F721"/>
    </row>
    <row r="722" spans="6:6" x14ac:dyDescent="0.2">
      <c r="F722"/>
    </row>
    <row r="723" spans="6:6" x14ac:dyDescent="0.2">
      <c r="F723"/>
    </row>
    <row r="724" spans="6:6" x14ac:dyDescent="0.2">
      <c r="F724"/>
    </row>
    <row r="725" spans="6:6" x14ac:dyDescent="0.2">
      <c r="F725"/>
    </row>
    <row r="726" spans="6:6" x14ac:dyDescent="0.2">
      <c r="F726"/>
    </row>
    <row r="727" spans="6:6" x14ac:dyDescent="0.2">
      <c r="F727"/>
    </row>
    <row r="728" spans="6:6" x14ac:dyDescent="0.2">
      <c r="F728"/>
    </row>
    <row r="729" spans="6:6" x14ac:dyDescent="0.2">
      <c r="F729"/>
    </row>
    <row r="730" spans="6:6" x14ac:dyDescent="0.2">
      <c r="F730"/>
    </row>
    <row r="731" spans="6:6" x14ac:dyDescent="0.2">
      <c r="F731"/>
    </row>
    <row r="732" spans="6:6" x14ac:dyDescent="0.2">
      <c r="F732"/>
    </row>
    <row r="733" spans="6:6" x14ac:dyDescent="0.2">
      <c r="F733"/>
    </row>
    <row r="734" spans="6:6" x14ac:dyDescent="0.2">
      <c r="F734"/>
    </row>
    <row r="735" spans="6:6" x14ac:dyDescent="0.2">
      <c r="F735"/>
    </row>
    <row r="736" spans="6:6" x14ac:dyDescent="0.2">
      <c r="F736"/>
    </row>
    <row r="737" spans="6:6" x14ac:dyDescent="0.2">
      <c r="F737"/>
    </row>
    <row r="738" spans="6:6" x14ac:dyDescent="0.2">
      <c r="F738"/>
    </row>
    <row r="739" spans="6:6" x14ac:dyDescent="0.2">
      <c r="F739"/>
    </row>
    <row r="740" spans="6:6" x14ac:dyDescent="0.2">
      <c r="F740"/>
    </row>
    <row r="741" spans="6:6" x14ac:dyDescent="0.2">
      <c r="F741"/>
    </row>
    <row r="742" spans="6:6" x14ac:dyDescent="0.2">
      <c r="F742"/>
    </row>
    <row r="743" spans="6:6" x14ac:dyDescent="0.2">
      <c r="F743"/>
    </row>
    <row r="744" spans="6:6" x14ac:dyDescent="0.2">
      <c r="F744"/>
    </row>
    <row r="745" spans="6:6" x14ac:dyDescent="0.2">
      <c r="F745"/>
    </row>
    <row r="746" spans="6:6" x14ac:dyDescent="0.2">
      <c r="F746"/>
    </row>
    <row r="747" spans="6:6" x14ac:dyDescent="0.2">
      <c r="F747"/>
    </row>
    <row r="748" spans="6:6" x14ac:dyDescent="0.2">
      <c r="F748"/>
    </row>
    <row r="749" spans="6:6" x14ac:dyDescent="0.2">
      <c r="F749"/>
    </row>
    <row r="750" spans="6:6" x14ac:dyDescent="0.2">
      <c r="F750"/>
    </row>
    <row r="751" spans="6:6" x14ac:dyDescent="0.2">
      <c r="F751"/>
    </row>
    <row r="752" spans="6:6" x14ac:dyDescent="0.2">
      <c r="F752"/>
    </row>
    <row r="753" spans="6:6" x14ac:dyDescent="0.2">
      <c r="F753"/>
    </row>
    <row r="754" spans="6:6" x14ac:dyDescent="0.2">
      <c r="F754"/>
    </row>
    <row r="755" spans="6:6" x14ac:dyDescent="0.2">
      <c r="F755"/>
    </row>
    <row r="756" spans="6:6" x14ac:dyDescent="0.2">
      <c r="F756"/>
    </row>
    <row r="757" spans="6:6" x14ac:dyDescent="0.2">
      <c r="F757"/>
    </row>
    <row r="758" spans="6:6" x14ac:dyDescent="0.2">
      <c r="F758"/>
    </row>
    <row r="759" spans="6:6" x14ac:dyDescent="0.2">
      <c r="F759"/>
    </row>
    <row r="760" spans="6:6" x14ac:dyDescent="0.2">
      <c r="F760"/>
    </row>
    <row r="761" spans="6:6" x14ac:dyDescent="0.2">
      <c r="F761"/>
    </row>
    <row r="762" spans="6:6" x14ac:dyDescent="0.2">
      <c r="F762"/>
    </row>
    <row r="763" spans="6:6" x14ac:dyDescent="0.2">
      <c r="F763"/>
    </row>
    <row r="764" spans="6:6" x14ac:dyDescent="0.2">
      <c r="F764"/>
    </row>
    <row r="765" spans="6:6" x14ac:dyDescent="0.2">
      <c r="F765"/>
    </row>
    <row r="766" spans="6:6" x14ac:dyDescent="0.2">
      <c r="F766"/>
    </row>
    <row r="767" spans="6:6" x14ac:dyDescent="0.2">
      <c r="F767"/>
    </row>
    <row r="768" spans="6:6" x14ac:dyDescent="0.2">
      <c r="F768"/>
    </row>
    <row r="769" spans="6:6" x14ac:dyDescent="0.2">
      <c r="F769"/>
    </row>
    <row r="770" spans="6:6" x14ac:dyDescent="0.2">
      <c r="F770"/>
    </row>
    <row r="771" spans="6:6" x14ac:dyDescent="0.2">
      <c r="F771"/>
    </row>
    <row r="772" spans="6:6" x14ac:dyDescent="0.2">
      <c r="F772"/>
    </row>
    <row r="773" spans="6:6" x14ac:dyDescent="0.2">
      <c r="F773"/>
    </row>
    <row r="774" spans="6:6" x14ac:dyDescent="0.2">
      <c r="F774"/>
    </row>
    <row r="775" spans="6:6" x14ac:dyDescent="0.2">
      <c r="F775"/>
    </row>
    <row r="776" spans="6:6" x14ac:dyDescent="0.2">
      <c r="F776"/>
    </row>
    <row r="777" spans="6:6" x14ac:dyDescent="0.2">
      <c r="F777"/>
    </row>
    <row r="778" spans="6:6" x14ac:dyDescent="0.2">
      <c r="F778"/>
    </row>
    <row r="779" spans="6:6" x14ac:dyDescent="0.2">
      <c r="F779"/>
    </row>
    <row r="780" spans="6:6" x14ac:dyDescent="0.2">
      <c r="F780"/>
    </row>
    <row r="781" spans="6:6" x14ac:dyDescent="0.2">
      <c r="F781"/>
    </row>
    <row r="782" spans="6:6" x14ac:dyDescent="0.2">
      <c r="F782"/>
    </row>
    <row r="783" spans="6:6" x14ac:dyDescent="0.2">
      <c r="F783"/>
    </row>
    <row r="784" spans="6:6" x14ac:dyDescent="0.2">
      <c r="F784"/>
    </row>
    <row r="785" spans="6:6" x14ac:dyDescent="0.2">
      <c r="F785"/>
    </row>
    <row r="786" spans="6:6" x14ac:dyDescent="0.2">
      <c r="F786"/>
    </row>
    <row r="787" spans="6:6" x14ac:dyDescent="0.2">
      <c r="F787"/>
    </row>
    <row r="788" spans="6:6" x14ac:dyDescent="0.2">
      <c r="F788"/>
    </row>
    <row r="789" spans="6:6" x14ac:dyDescent="0.2">
      <c r="F789"/>
    </row>
    <row r="790" spans="6:6" x14ac:dyDescent="0.2">
      <c r="F790"/>
    </row>
    <row r="791" spans="6:6" x14ac:dyDescent="0.2">
      <c r="F791"/>
    </row>
    <row r="792" spans="6:6" x14ac:dyDescent="0.2">
      <c r="F792"/>
    </row>
    <row r="793" spans="6:6" x14ac:dyDescent="0.2">
      <c r="F793"/>
    </row>
    <row r="794" spans="6:6" x14ac:dyDescent="0.2">
      <c r="F794"/>
    </row>
    <row r="795" spans="6:6" x14ac:dyDescent="0.2">
      <c r="F795"/>
    </row>
    <row r="796" spans="6:6" x14ac:dyDescent="0.2">
      <c r="F796"/>
    </row>
    <row r="797" spans="6:6" x14ac:dyDescent="0.2">
      <c r="F797"/>
    </row>
    <row r="798" spans="6:6" x14ac:dyDescent="0.2">
      <c r="F798"/>
    </row>
    <row r="799" spans="6:6" x14ac:dyDescent="0.2">
      <c r="F799"/>
    </row>
    <row r="800" spans="6:6" x14ac:dyDescent="0.2">
      <c r="F800"/>
    </row>
    <row r="801" spans="6:6" x14ac:dyDescent="0.2">
      <c r="F801"/>
    </row>
    <row r="802" spans="6:6" x14ac:dyDescent="0.2">
      <c r="F802"/>
    </row>
    <row r="803" spans="6:6" x14ac:dyDescent="0.2">
      <c r="F803"/>
    </row>
    <row r="804" spans="6:6" x14ac:dyDescent="0.2">
      <c r="F804"/>
    </row>
    <row r="805" spans="6:6" x14ac:dyDescent="0.2">
      <c r="F805"/>
    </row>
    <row r="806" spans="6:6" x14ac:dyDescent="0.2">
      <c r="F806"/>
    </row>
    <row r="807" spans="6:6" x14ac:dyDescent="0.2">
      <c r="F807"/>
    </row>
    <row r="808" spans="6:6" x14ac:dyDescent="0.2">
      <c r="F808"/>
    </row>
    <row r="809" spans="6:6" x14ac:dyDescent="0.2">
      <c r="F809"/>
    </row>
    <row r="810" spans="6:6" x14ac:dyDescent="0.2">
      <c r="F810"/>
    </row>
    <row r="811" spans="6:6" x14ac:dyDescent="0.2">
      <c r="F811"/>
    </row>
    <row r="812" spans="6:6" x14ac:dyDescent="0.2">
      <c r="F812"/>
    </row>
    <row r="813" spans="6:6" x14ac:dyDescent="0.2">
      <c r="F813"/>
    </row>
    <row r="814" spans="6:6" x14ac:dyDescent="0.2">
      <c r="F814"/>
    </row>
    <row r="815" spans="6:6" x14ac:dyDescent="0.2">
      <c r="F815"/>
    </row>
    <row r="816" spans="6:6" x14ac:dyDescent="0.2">
      <c r="F816"/>
    </row>
    <row r="817" spans="6:6" x14ac:dyDescent="0.2">
      <c r="F817"/>
    </row>
    <row r="818" spans="6:6" x14ac:dyDescent="0.2">
      <c r="F818"/>
    </row>
    <row r="819" spans="6:6" x14ac:dyDescent="0.2">
      <c r="F819"/>
    </row>
    <row r="820" spans="6:6" x14ac:dyDescent="0.2">
      <c r="F820"/>
    </row>
    <row r="821" spans="6:6" x14ac:dyDescent="0.2">
      <c r="F821"/>
    </row>
    <row r="822" spans="6:6" x14ac:dyDescent="0.2">
      <c r="F822"/>
    </row>
    <row r="823" spans="6:6" x14ac:dyDescent="0.2">
      <c r="F823"/>
    </row>
    <row r="824" spans="6:6" x14ac:dyDescent="0.2">
      <c r="F824"/>
    </row>
    <row r="825" spans="6:6" x14ac:dyDescent="0.2">
      <c r="F825"/>
    </row>
    <row r="826" spans="6:6" x14ac:dyDescent="0.2">
      <c r="F826"/>
    </row>
    <row r="827" spans="6:6" x14ac:dyDescent="0.2">
      <c r="F827"/>
    </row>
    <row r="828" spans="6:6" x14ac:dyDescent="0.2">
      <c r="F828"/>
    </row>
    <row r="829" spans="6:6" x14ac:dyDescent="0.2">
      <c r="F829"/>
    </row>
    <row r="830" spans="6:6" x14ac:dyDescent="0.2">
      <c r="F830"/>
    </row>
    <row r="831" spans="6:6" x14ac:dyDescent="0.2">
      <c r="F831"/>
    </row>
    <row r="832" spans="6:6" x14ac:dyDescent="0.2">
      <c r="F832"/>
    </row>
    <row r="833" spans="6:6" x14ac:dyDescent="0.2">
      <c r="F833"/>
    </row>
    <row r="834" spans="6:6" x14ac:dyDescent="0.2">
      <c r="F834"/>
    </row>
    <row r="835" spans="6:6" x14ac:dyDescent="0.2">
      <c r="F835"/>
    </row>
    <row r="836" spans="6:6" x14ac:dyDescent="0.2">
      <c r="F836"/>
    </row>
    <row r="837" spans="6:6" x14ac:dyDescent="0.2">
      <c r="F837"/>
    </row>
    <row r="838" spans="6:6" x14ac:dyDescent="0.2">
      <c r="F838"/>
    </row>
    <row r="839" spans="6:6" x14ac:dyDescent="0.2">
      <c r="F839"/>
    </row>
    <row r="840" spans="6:6" x14ac:dyDescent="0.2">
      <c r="F840"/>
    </row>
    <row r="841" spans="6:6" x14ac:dyDescent="0.2">
      <c r="F841"/>
    </row>
    <row r="842" spans="6:6" x14ac:dyDescent="0.2">
      <c r="F842"/>
    </row>
    <row r="843" spans="6:6" x14ac:dyDescent="0.2">
      <c r="F843"/>
    </row>
    <row r="844" spans="6:6" x14ac:dyDescent="0.2">
      <c r="F844"/>
    </row>
    <row r="845" spans="6:6" x14ac:dyDescent="0.2">
      <c r="F845"/>
    </row>
    <row r="846" spans="6:6" x14ac:dyDescent="0.2">
      <c r="F846"/>
    </row>
    <row r="847" spans="6:6" x14ac:dyDescent="0.2">
      <c r="F847"/>
    </row>
    <row r="848" spans="6:6" x14ac:dyDescent="0.2">
      <c r="F848"/>
    </row>
    <row r="849" spans="6:6" x14ac:dyDescent="0.2">
      <c r="F849"/>
    </row>
    <row r="850" spans="6:6" x14ac:dyDescent="0.2">
      <c r="F850"/>
    </row>
    <row r="851" spans="6:6" x14ac:dyDescent="0.2">
      <c r="F851"/>
    </row>
    <row r="852" spans="6:6" x14ac:dyDescent="0.2">
      <c r="F852"/>
    </row>
    <row r="853" spans="6:6" x14ac:dyDescent="0.2">
      <c r="F853"/>
    </row>
    <row r="854" spans="6:6" x14ac:dyDescent="0.2">
      <c r="F854"/>
    </row>
    <row r="855" spans="6:6" x14ac:dyDescent="0.2">
      <c r="F855"/>
    </row>
    <row r="856" spans="6:6" x14ac:dyDescent="0.2">
      <c r="F856"/>
    </row>
    <row r="857" spans="6:6" x14ac:dyDescent="0.2">
      <c r="F857"/>
    </row>
    <row r="858" spans="6:6" x14ac:dyDescent="0.2">
      <c r="F858"/>
    </row>
    <row r="859" spans="6:6" x14ac:dyDescent="0.2">
      <c r="F859"/>
    </row>
    <row r="860" spans="6:6" x14ac:dyDescent="0.2">
      <c r="F860"/>
    </row>
    <row r="861" spans="6:6" x14ac:dyDescent="0.2">
      <c r="F861"/>
    </row>
    <row r="862" spans="6:6" x14ac:dyDescent="0.2">
      <c r="F862"/>
    </row>
    <row r="863" spans="6:6" x14ac:dyDescent="0.2">
      <c r="F863"/>
    </row>
    <row r="864" spans="6:6" x14ac:dyDescent="0.2">
      <c r="F864"/>
    </row>
    <row r="865" spans="6:6" x14ac:dyDescent="0.2">
      <c r="F865"/>
    </row>
    <row r="866" spans="6:6" x14ac:dyDescent="0.2">
      <c r="F866"/>
    </row>
    <row r="867" spans="6:6" x14ac:dyDescent="0.2">
      <c r="F867"/>
    </row>
    <row r="868" spans="6:6" x14ac:dyDescent="0.2">
      <c r="F868"/>
    </row>
    <row r="869" spans="6:6" x14ac:dyDescent="0.2">
      <c r="F869"/>
    </row>
    <row r="870" spans="6:6" x14ac:dyDescent="0.2">
      <c r="F870"/>
    </row>
    <row r="871" spans="6:6" x14ac:dyDescent="0.2">
      <c r="F871"/>
    </row>
    <row r="872" spans="6:6" x14ac:dyDescent="0.2">
      <c r="F872"/>
    </row>
    <row r="873" spans="6:6" x14ac:dyDescent="0.2">
      <c r="F873"/>
    </row>
    <row r="874" spans="6:6" x14ac:dyDescent="0.2">
      <c r="F874"/>
    </row>
    <row r="875" spans="6:6" x14ac:dyDescent="0.2">
      <c r="F875"/>
    </row>
    <row r="876" spans="6:6" x14ac:dyDescent="0.2">
      <c r="F876"/>
    </row>
    <row r="877" spans="6:6" x14ac:dyDescent="0.2">
      <c r="F877"/>
    </row>
    <row r="878" spans="6:6" x14ac:dyDescent="0.2">
      <c r="F878"/>
    </row>
    <row r="879" spans="6:6" x14ac:dyDescent="0.2">
      <c r="F879"/>
    </row>
    <row r="880" spans="6:6" x14ac:dyDescent="0.2">
      <c r="F880"/>
    </row>
    <row r="881" spans="6:6" x14ac:dyDescent="0.2">
      <c r="F881"/>
    </row>
    <row r="882" spans="6:6" x14ac:dyDescent="0.2">
      <c r="F882"/>
    </row>
    <row r="883" spans="6:6" x14ac:dyDescent="0.2">
      <c r="F883"/>
    </row>
    <row r="884" spans="6:6" x14ac:dyDescent="0.2">
      <c r="F884"/>
    </row>
    <row r="885" spans="6:6" x14ac:dyDescent="0.2">
      <c r="F885"/>
    </row>
    <row r="886" spans="6:6" x14ac:dyDescent="0.2">
      <c r="F886"/>
    </row>
    <row r="887" spans="6:6" x14ac:dyDescent="0.2">
      <c r="F887"/>
    </row>
    <row r="888" spans="6:6" x14ac:dyDescent="0.2">
      <c r="F888"/>
    </row>
    <row r="889" spans="6:6" x14ac:dyDescent="0.2">
      <c r="F889"/>
    </row>
    <row r="890" spans="6:6" x14ac:dyDescent="0.2">
      <c r="F890"/>
    </row>
    <row r="891" spans="6:6" x14ac:dyDescent="0.2">
      <c r="F891"/>
    </row>
    <row r="892" spans="6:6" x14ac:dyDescent="0.2">
      <c r="F892"/>
    </row>
    <row r="893" spans="6:6" x14ac:dyDescent="0.2">
      <c r="F893"/>
    </row>
    <row r="894" spans="6:6" x14ac:dyDescent="0.2">
      <c r="F894"/>
    </row>
    <row r="895" spans="6:6" x14ac:dyDescent="0.2">
      <c r="F895"/>
    </row>
    <row r="896" spans="6:6" x14ac:dyDescent="0.2">
      <c r="F896"/>
    </row>
    <row r="897" spans="6:6" x14ac:dyDescent="0.2">
      <c r="F897"/>
    </row>
    <row r="898" spans="6:6" x14ac:dyDescent="0.2">
      <c r="F898"/>
    </row>
    <row r="899" spans="6:6" x14ac:dyDescent="0.2">
      <c r="F899"/>
    </row>
    <row r="900" spans="6:6" x14ac:dyDescent="0.2">
      <c r="F900"/>
    </row>
    <row r="901" spans="6:6" x14ac:dyDescent="0.2">
      <c r="F901"/>
    </row>
    <row r="902" spans="6:6" x14ac:dyDescent="0.2">
      <c r="F902"/>
    </row>
    <row r="903" spans="6:6" x14ac:dyDescent="0.2">
      <c r="F903"/>
    </row>
    <row r="904" spans="6:6" x14ac:dyDescent="0.2">
      <c r="F904"/>
    </row>
    <row r="905" spans="6:6" x14ac:dyDescent="0.2">
      <c r="F905"/>
    </row>
    <row r="906" spans="6:6" x14ac:dyDescent="0.2">
      <c r="F906"/>
    </row>
    <row r="907" spans="6:6" x14ac:dyDescent="0.2">
      <c r="F907"/>
    </row>
    <row r="908" spans="6:6" x14ac:dyDescent="0.2">
      <c r="F908"/>
    </row>
    <row r="909" spans="6:6" x14ac:dyDescent="0.2">
      <c r="F909"/>
    </row>
    <row r="910" spans="6:6" x14ac:dyDescent="0.2">
      <c r="F910"/>
    </row>
    <row r="911" spans="6:6" x14ac:dyDescent="0.2">
      <c r="F911"/>
    </row>
    <row r="912" spans="6:6" x14ac:dyDescent="0.2">
      <c r="F912"/>
    </row>
    <row r="913" spans="6:6" x14ac:dyDescent="0.2">
      <c r="F913"/>
    </row>
    <row r="914" spans="6:6" x14ac:dyDescent="0.2">
      <c r="F914"/>
    </row>
    <row r="915" spans="6:6" x14ac:dyDescent="0.2">
      <c r="F915"/>
    </row>
    <row r="916" spans="6:6" x14ac:dyDescent="0.2">
      <c r="F916"/>
    </row>
    <row r="917" spans="6:6" x14ac:dyDescent="0.2">
      <c r="F917"/>
    </row>
    <row r="918" spans="6:6" x14ac:dyDescent="0.2">
      <c r="F918"/>
    </row>
    <row r="919" spans="6:6" x14ac:dyDescent="0.2">
      <c r="F919"/>
    </row>
    <row r="920" spans="6:6" x14ac:dyDescent="0.2">
      <c r="F920"/>
    </row>
    <row r="921" spans="6:6" x14ac:dyDescent="0.2">
      <c r="F921"/>
    </row>
    <row r="922" spans="6:6" x14ac:dyDescent="0.2">
      <c r="F922"/>
    </row>
    <row r="923" spans="6:6" x14ac:dyDescent="0.2">
      <c r="F923"/>
    </row>
    <row r="924" spans="6:6" x14ac:dyDescent="0.2">
      <c r="F924"/>
    </row>
    <row r="925" spans="6:6" x14ac:dyDescent="0.2">
      <c r="F925"/>
    </row>
    <row r="926" spans="6:6" x14ac:dyDescent="0.2">
      <c r="F926"/>
    </row>
    <row r="927" spans="6:6" x14ac:dyDescent="0.2">
      <c r="F927"/>
    </row>
    <row r="928" spans="6:6" x14ac:dyDescent="0.2">
      <c r="F928"/>
    </row>
    <row r="929" spans="6:6" x14ac:dyDescent="0.2">
      <c r="F929"/>
    </row>
    <row r="930" spans="6:6" x14ac:dyDescent="0.2">
      <c r="F930"/>
    </row>
    <row r="931" spans="6:6" x14ac:dyDescent="0.2">
      <c r="F931"/>
    </row>
    <row r="932" spans="6:6" x14ac:dyDescent="0.2">
      <c r="F932"/>
    </row>
    <row r="933" spans="6:6" x14ac:dyDescent="0.2">
      <c r="F933"/>
    </row>
    <row r="934" spans="6:6" x14ac:dyDescent="0.2">
      <c r="F934"/>
    </row>
    <row r="935" spans="6:6" x14ac:dyDescent="0.2">
      <c r="F935"/>
    </row>
    <row r="936" spans="6:6" x14ac:dyDescent="0.2">
      <c r="F936"/>
    </row>
    <row r="937" spans="6:6" x14ac:dyDescent="0.2">
      <c r="F937"/>
    </row>
    <row r="938" spans="6:6" x14ac:dyDescent="0.2">
      <c r="F938"/>
    </row>
    <row r="939" spans="6:6" x14ac:dyDescent="0.2">
      <c r="F939"/>
    </row>
    <row r="940" spans="6:6" x14ac:dyDescent="0.2">
      <c r="F940"/>
    </row>
    <row r="941" spans="6:6" x14ac:dyDescent="0.2">
      <c r="F941"/>
    </row>
    <row r="942" spans="6:6" x14ac:dyDescent="0.2">
      <c r="F942"/>
    </row>
    <row r="943" spans="6:6" x14ac:dyDescent="0.2">
      <c r="F943"/>
    </row>
    <row r="944" spans="6:6" x14ac:dyDescent="0.2">
      <c r="F944"/>
    </row>
    <row r="945" spans="6:6" x14ac:dyDescent="0.2">
      <c r="F945"/>
    </row>
    <row r="946" spans="6:6" x14ac:dyDescent="0.2">
      <c r="F946"/>
    </row>
    <row r="947" spans="6:6" x14ac:dyDescent="0.2">
      <c r="F947"/>
    </row>
    <row r="948" spans="6:6" x14ac:dyDescent="0.2">
      <c r="F948"/>
    </row>
    <row r="949" spans="6:6" x14ac:dyDescent="0.2">
      <c r="F949"/>
    </row>
    <row r="950" spans="6:6" x14ac:dyDescent="0.2">
      <c r="F950"/>
    </row>
    <row r="951" spans="6:6" x14ac:dyDescent="0.2">
      <c r="F951"/>
    </row>
    <row r="952" spans="6:6" x14ac:dyDescent="0.2">
      <c r="F952"/>
    </row>
    <row r="953" spans="6:6" x14ac:dyDescent="0.2">
      <c r="F953"/>
    </row>
    <row r="954" spans="6:6" x14ac:dyDescent="0.2">
      <c r="F954"/>
    </row>
    <row r="955" spans="6:6" x14ac:dyDescent="0.2">
      <c r="F955"/>
    </row>
    <row r="956" spans="6:6" x14ac:dyDescent="0.2">
      <c r="F956"/>
    </row>
    <row r="957" spans="6:6" x14ac:dyDescent="0.2">
      <c r="F957"/>
    </row>
    <row r="958" spans="6:6" x14ac:dyDescent="0.2">
      <c r="F958"/>
    </row>
    <row r="959" spans="6:6" x14ac:dyDescent="0.2">
      <c r="F959"/>
    </row>
    <row r="960" spans="6:6" x14ac:dyDescent="0.2">
      <c r="F960"/>
    </row>
    <row r="961" spans="6:6" x14ac:dyDescent="0.2">
      <c r="F961"/>
    </row>
    <row r="962" spans="6:6" x14ac:dyDescent="0.2">
      <c r="F962"/>
    </row>
    <row r="963" spans="6:6" x14ac:dyDescent="0.2">
      <c r="F963"/>
    </row>
    <row r="964" spans="6:6" x14ac:dyDescent="0.2">
      <c r="F964"/>
    </row>
    <row r="965" spans="6:6" x14ac:dyDescent="0.2">
      <c r="F965"/>
    </row>
    <row r="966" spans="6:6" x14ac:dyDescent="0.2">
      <c r="F966"/>
    </row>
    <row r="967" spans="6:6" x14ac:dyDescent="0.2">
      <c r="F967"/>
    </row>
    <row r="968" spans="6:6" x14ac:dyDescent="0.2">
      <c r="F968"/>
    </row>
    <row r="969" spans="6:6" x14ac:dyDescent="0.2">
      <c r="F969"/>
    </row>
    <row r="970" spans="6:6" x14ac:dyDescent="0.2">
      <c r="F970"/>
    </row>
    <row r="971" spans="6:6" x14ac:dyDescent="0.2">
      <c r="F971"/>
    </row>
    <row r="972" spans="6:6" x14ac:dyDescent="0.2">
      <c r="F972"/>
    </row>
    <row r="973" spans="6:6" x14ac:dyDescent="0.2">
      <c r="F973"/>
    </row>
    <row r="974" spans="6:6" x14ac:dyDescent="0.2">
      <c r="F974"/>
    </row>
    <row r="975" spans="6:6" x14ac:dyDescent="0.2">
      <c r="F975"/>
    </row>
    <row r="976" spans="6:6" x14ac:dyDescent="0.2">
      <c r="F976"/>
    </row>
    <row r="977" spans="6:6" x14ac:dyDescent="0.2">
      <c r="F977"/>
    </row>
    <row r="978" spans="6:6" x14ac:dyDescent="0.2">
      <c r="F978"/>
    </row>
    <row r="979" spans="6:6" x14ac:dyDescent="0.2">
      <c r="F979"/>
    </row>
    <row r="980" spans="6:6" x14ac:dyDescent="0.2">
      <c r="F980"/>
    </row>
    <row r="981" spans="6:6" x14ac:dyDescent="0.2">
      <c r="F981"/>
    </row>
    <row r="982" spans="6:6" x14ac:dyDescent="0.2">
      <c r="F982"/>
    </row>
    <row r="983" spans="6:6" x14ac:dyDescent="0.2">
      <c r="F983"/>
    </row>
    <row r="984" spans="6:6" x14ac:dyDescent="0.2">
      <c r="F984"/>
    </row>
    <row r="985" spans="6:6" x14ac:dyDescent="0.2">
      <c r="F985"/>
    </row>
    <row r="986" spans="6:6" x14ac:dyDescent="0.2">
      <c r="F986"/>
    </row>
    <row r="987" spans="6:6" x14ac:dyDescent="0.2">
      <c r="F987"/>
    </row>
    <row r="988" spans="6:6" x14ac:dyDescent="0.2">
      <c r="F988"/>
    </row>
    <row r="989" spans="6:6" x14ac:dyDescent="0.2">
      <c r="F989"/>
    </row>
    <row r="990" spans="6:6" x14ac:dyDescent="0.2">
      <c r="F990"/>
    </row>
    <row r="991" spans="6:6" x14ac:dyDescent="0.2">
      <c r="F991"/>
    </row>
    <row r="992" spans="6:6" x14ac:dyDescent="0.2">
      <c r="F992"/>
    </row>
    <row r="993" spans="6:6" x14ac:dyDescent="0.2">
      <c r="F993"/>
    </row>
    <row r="994" spans="6:6" x14ac:dyDescent="0.2">
      <c r="F994"/>
    </row>
    <row r="995" spans="6:6" x14ac:dyDescent="0.2">
      <c r="F995"/>
    </row>
    <row r="996" spans="6:6" x14ac:dyDescent="0.2">
      <c r="F996"/>
    </row>
    <row r="997" spans="6:6" x14ac:dyDescent="0.2">
      <c r="F997"/>
    </row>
    <row r="998" spans="6:6" x14ac:dyDescent="0.2">
      <c r="F998"/>
    </row>
    <row r="999" spans="6:6" x14ac:dyDescent="0.2">
      <c r="F999"/>
    </row>
    <row r="1000" spans="6:6" x14ac:dyDescent="0.2">
      <c r="F1000"/>
    </row>
    <row r="1001" spans="6:6" x14ac:dyDescent="0.2">
      <c r="F1001"/>
    </row>
    <row r="1002" spans="6:6" x14ac:dyDescent="0.2">
      <c r="F1002"/>
    </row>
    <row r="1003" spans="6:6" x14ac:dyDescent="0.2">
      <c r="F1003"/>
    </row>
    <row r="1004" spans="6:6" x14ac:dyDescent="0.2">
      <c r="F1004"/>
    </row>
    <row r="1005" spans="6:6" x14ac:dyDescent="0.2">
      <c r="F1005"/>
    </row>
    <row r="1006" spans="6:6" x14ac:dyDescent="0.2">
      <c r="F1006"/>
    </row>
    <row r="1007" spans="6:6" x14ac:dyDescent="0.2">
      <c r="F1007"/>
    </row>
    <row r="1008" spans="6:6" x14ac:dyDescent="0.2">
      <c r="F1008"/>
    </row>
    <row r="1009" spans="6:6" x14ac:dyDescent="0.2">
      <c r="F1009"/>
    </row>
    <row r="1010" spans="6:6" x14ac:dyDescent="0.2">
      <c r="F1010"/>
    </row>
    <row r="1011" spans="6:6" x14ac:dyDescent="0.2">
      <c r="F1011"/>
    </row>
    <row r="1012" spans="6:6" x14ac:dyDescent="0.2">
      <c r="F1012"/>
    </row>
    <row r="1013" spans="6:6" x14ac:dyDescent="0.2">
      <c r="F1013"/>
    </row>
    <row r="1014" spans="6:6" x14ac:dyDescent="0.2">
      <c r="F1014"/>
    </row>
    <row r="1015" spans="6:6" x14ac:dyDescent="0.2">
      <c r="F1015"/>
    </row>
    <row r="1016" spans="6:6" x14ac:dyDescent="0.2">
      <c r="F1016"/>
    </row>
    <row r="1017" spans="6:6" x14ac:dyDescent="0.2">
      <c r="F1017"/>
    </row>
    <row r="1018" spans="6:6" x14ac:dyDescent="0.2">
      <c r="F1018"/>
    </row>
    <row r="1019" spans="6:6" x14ac:dyDescent="0.2">
      <c r="F1019"/>
    </row>
    <row r="1020" spans="6:6" x14ac:dyDescent="0.2">
      <c r="F1020"/>
    </row>
    <row r="1021" spans="6:6" x14ac:dyDescent="0.2">
      <c r="F1021"/>
    </row>
    <row r="1022" spans="6:6" x14ac:dyDescent="0.2">
      <c r="F1022"/>
    </row>
    <row r="1023" spans="6:6" x14ac:dyDescent="0.2">
      <c r="F1023"/>
    </row>
    <row r="1024" spans="6:6" x14ac:dyDescent="0.2">
      <c r="F1024"/>
    </row>
    <row r="1025" spans="6:6" x14ac:dyDescent="0.2">
      <c r="F1025"/>
    </row>
    <row r="1026" spans="6:6" x14ac:dyDescent="0.2">
      <c r="F1026"/>
    </row>
    <row r="1027" spans="6:6" x14ac:dyDescent="0.2">
      <c r="F1027"/>
    </row>
    <row r="1028" spans="6:6" x14ac:dyDescent="0.2">
      <c r="F1028"/>
    </row>
    <row r="1029" spans="6:6" x14ac:dyDescent="0.2">
      <c r="F1029"/>
    </row>
    <row r="1030" spans="6:6" x14ac:dyDescent="0.2">
      <c r="F1030"/>
    </row>
    <row r="1031" spans="6:6" x14ac:dyDescent="0.2">
      <c r="F1031"/>
    </row>
    <row r="1032" spans="6:6" x14ac:dyDescent="0.2">
      <c r="F1032"/>
    </row>
    <row r="1033" spans="6:6" x14ac:dyDescent="0.2">
      <c r="F1033"/>
    </row>
    <row r="1034" spans="6:6" x14ac:dyDescent="0.2">
      <c r="F1034"/>
    </row>
    <row r="1035" spans="6:6" x14ac:dyDescent="0.2">
      <c r="F1035"/>
    </row>
    <row r="1036" spans="6:6" x14ac:dyDescent="0.2">
      <c r="F1036"/>
    </row>
    <row r="1037" spans="6:6" x14ac:dyDescent="0.2">
      <c r="F1037"/>
    </row>
    <row r="1038" spans="6:6" x14ac:dyDescent="0.2">
      <c r="F1038"/>
    </row>
    <row r="1039" spans="6:6" x14ac:dyDescent="0.2">
      <c r="F1039"/>
    </row>
    <row r="1040" spans="6:6" x14ac:dyDescent="0.2">
      <c r="F1040"/>
    </row>
    <row r="1041" spans="6:6" x14ac:dyDescent="0.2">
      <c r="F1041"/>
    </row>
    <row r="1042" spans="6:6" x14ac:dyDescent="0.2">
      <c r="F1042"/>
    </row>
    <row r="1043" spans="6:6" x14ac:dyDescent="0.2">
      <c r="F1043"/>
    </row>
    <row r="1044" spans="6:6" x14ac:dyDescent="0.2">
      <c r="F1044"/>
    </row>
    <row r="1045" spans="6:6" x14ac:dyDescent="0.2">
      <c r="F1045"/>
    </row>
    <row r="1046" spans="6:6" x14ac:dyDescent="0.2">
      <c r="F1046"/>
    </row>
    <row r="1047" spans="6:6" x14ac:dyDescent="0.2">
      <c r="F1047"/>
    </row>
    <row r="1048" spans="6:6" x14ac:dyDescent="0.2">
      <c r="F1048"/>
    </row>
    <row r="1049" spans="6:6" x14ac:dyDescent="0.2">
      <c r="F1049"/>
    </row>
    <row r="1050" spans="6:6" x14ac:dyDescent="0.2">
      <c r="F1050"/>
    </row>
    <row r="1051" spans="6:6" x14ac:dyDescent="0.2">
      <c r="F1051"/>
    </row>
    <row r="1052" spans="6:6" x14ac:dyDescent="0.2">
      <c r="F1052"/>
    </row>
    <row r="1053" spans="6:6" x14ac:dyDescent="0.2">
      <c r="F1053"/>
    </row>
    <row r="1054" spans="6:6" x14ac:dyDescent="0.2">
      <c r="F1054"/>
    </row>
    <row r="1055" spans="6:6" x14ac:dyDescent="0.2">
      <c r="F1055"/>
    </row>
    <row r="1056" spans="6:6" x14ac:dyDescent="0.2">
      <c r="F1056"/>
    </row>
    <row r="1057" spans="6:6" x14ac:dyDescent="0.2">
      <c r="F1057"/>
    </row>
    <row r="1058" spans="6:6" x14ac:dyDescent="0.2">
      <c r="F1058"/>
    </row>
    <row r="1059" spans="6:6" x14ac:dyDescent="0.2">
      <c r="F1059"/>
    </row>
    <row r="1060" spans="6:6" x14ac:dyDescent="0.2">
      <c r="F1060"/>
    </row>
    <row r="1061" spans="6:6" x14ac:dyDescent="0.2">
      <c r="F1061"/>
    </row>
    <row r="1062" spans="6:6" x14ac:dyDescent="0.2">
      <c r="F1062"/>
    </row>
    <row r="1063" spans="6:6" x14ac:dyDescent="0.2">
      <c r="F1063"/>
    </row>
    <row r="1064" spans="6:6" x14ac:dyDescent="0.2">
      <c r="F1064"/>
    </row>
    <row r="1065" spans="6:6" x14ac:dyDescent="0.2">
      <c r="F1065"/>
    </row>
    <row r="1066" spans="6:6" x14ac:dyDescent="0.2">
      <c r="F1066"/>
    </row>
    <row r="1067" spans="6:6" x14ac:dyDescent="0.2">
      <c r="F1067"/>
    </row>
    <row r="1068" spans="6:6" x14ac:dyDescent="0.2">
      <c r="F1068"/>
    </row>
    <row r="1069" spans="6:6" x14ac:dyDescent="0.2">
      <c r="F1069"/>
    </row>
    <row r="1070" spans="6:6" x14ac:dyDescent="0.2">
      <c r="F1070"/>
    </row>
    <row r="1071" spans="6:6" x14ac:dyDescent="0.2">
      <c r="F1071"/>
    </row>
    <row r="1072" spans="6:6" x14ac:dyDescent="0.2">
      <c r="F1072"/>
    </row>
    <row r="1073" spans="6:6" x14ac:dyDescent="0.2">
      <c r="F1073"/>
    </row>
    <row r="1074" spans="6:6" x14ac:dyDescent="0.2">
      <c r="F1074"/>
    </row>
    <row r="1075" spans="6:6" x14ac:dyDescent="0.2">
      <c r="F1075"/>
    </row>
    <row r="1076" spans="6:6" x14ac:dyDescent="0.2">
      <c r="F1076"/>
    </row>
    <row r="1077" spans="6:6" x14ac:dyDescent="0.2">
      <c r="F1077"/>
    </row>
    <row r="1078" spans="6:6" x14ac:dyDescent="0.2">
      <c r="F1078"/>
    </row>
    <row r="1079" spans="6:6" x14ac:dyDescent="0.2">
      <c r="F1079"/>
    </row>
    <row r="1080" spans="6:6" x14ac:dyDescent="0.2">
      <c r="F1080"/>
    </row>
    <row r="1081" spans="6:6" x14ac:dyDescent="0.2">
      <c r="F1081"/>
    </row>
    <row r="1082" spans="6:6" x14ac:dyDescent="0.2">
      <c r="F1082"/>
    </row>
    <row r="1083" spans="6:6" x14ac:dyDescent="0.2">
      <c r="F1083"/>
    </row>
    <row r="1084" spans="6:6" x14ac:dyDescent="0.2">
      <c r="F1084"/>
    </row>
    <row r="1085" spans="6:6" x14ac:dyDescent="0.2">
      <c r="F1085"/>
    </row>
    <row r="1086" spans="6:6" x14ac:dyDescent="0.2">
      <c r="F1086"/>
    </row>
    <row r="1087" spans="6:6" x14ac:dyDescent="0.2">
      <c r="F1087"/>
    </row>
    <row r="1088" spans="6:6" x14ac:dyDescent="0.2">
      <c r="F1088"/>
    </row>
    <row r="1089" spans="6:6" x14ac:dyDescent="0.2">
      <c r="F1089"/>
    </row>
    <row r="1090" spans="6:6" x14ac:dyDescent="0.2">
      <c r="F1090"/>
    </row>
    <row r="1091" spans="6:6" x14ac:dyDescent="0.2">
      <c r="F1091"/>
    </row>
    <row r="1092" spans="6:6" x14ac:dyDescent="0.2">
      <c r="F1092"/>
    </row>
    <row r="1093" spans="6:6" x14ac:dyDescent="0.2">
      <c r="F1093"/>
    </row>
    <row r="1094" spans="6:6" x14ac:dyDescent="0.2">
      <c r="F1094"/>
    </row>
    <row r="1095" spans="6:6" x14ac:dyDescent="0.2">
      <c r="F1095"/>
    </row>
    <row r="1096" spans="6:6" x14ac:dyDescent="0.2">
      <c r="F1096"/>
    </row>
    <row r="1097" spans="6:6" x14ac:dyDescent="0.2">
      <c r="F1097"/>
    </row>
    <row r="1098" spans="6:6" x14ac:dyDescent="0.2">
      <c r="F1098"/>
    </row>
    <row r="1099" spans="6:6" x14ac:dyDescent="0.2">
      <c r="F1099"/>
    </row>
    <row r="1100" spans="6:6" x14ac:dyDescent="0.2">
      <c r="F1100"/>
    </row>
    <row r="1101" spans="6:6" x14ac:dyDescent="0.2">
      <c r="F1101"/>
    </row>
    <row r="1102" spans="6:6" x14ac:dyDescent="0.2">
      <c r="F1102"/>
    </row>
    <row r="1103" spans="6:6" x14ac:dyDescent="0.2">
      <c r="F1103"/>
    </row>
    <row r="1104" spans="6:6" x14ac:dyDescent="0.2">
      <c r="F1104"/>
    </row>
    <row r="1105" spans="6:6" x14ac:dyDescent="0.2">
      <c r="F1105"/>
    </row>
    <row r="1106" spans="6:6" x14ac:dyDescent="0.2">
      <c r="F1106"/>
    </row>
    <row r="1107" spans="6:6" x14ac:dyDescent="0.2">
      <c r="F1107"/>
    </row>
    <row r="1108" spans="6:6" x14ac:dyDescent="0.2">
      <c r="F1108"/>
    </row>
    <row r="1109" spans="6:6" x14ac:dyDescent="0.2">
      <c r="F1109"/>
    </row>
    <row r="1110" spans="6:6" x14ac:dyDescent="0.2">
      <c r="F1110"/>
    </row>
    <row r="1111" spans="6:6" x14ac:dyDescent="0.2">
      <c r="F1111"/>
    </row>
    <row r="1112" spans="6:6" x14ac:dyDescent="0.2">
      <c r="F1112"/>
    </row>
    <row r="1113" spans="6:6" x14ac:dyDescent="0.2">
      <c r="F1113"/>
    </row>
    <row r="1114" spans="6:6" x14ac:dyDescent="0.2">
      <c r="F1114"/>
    </row>
    <row r="1115" spans="6:6" x14ac:dyDescent="0.2">
      <c r="F1115"/>
    </row>
    <row r="1116" spans="6:6" x14ac:dyDescent="0.2">
      <c r="F1116"/>
    </row>
    <row r="1117" spans="6:6" x14ac:dyDescent="0.2">
      <c r="F1117"/>
    </row>
    <row r="1118" spans="6:6" x14ac:dyDescent="0.2">
      <c r="F1118"/>
    </row>
    <row r="1119" spans="6:6" x14ac:dyDescent="0.2">
      <c r="F1119"/>
    </row>
    <row r="1120" spans="6:6" x14ac:dyDescent="0.2">
      <c r="F1120"/>
    </row>
    <row r="1121" spans="6:6" x14ac:dyDescent="0.2">
      <c r="F1121"/>
    </row>
    <row r="1122" spans="6:6" x14ac:dyDescent="0.2">
      <c r="F1122"/>
    </row>
    <row r="1123" spans="6:6" x14ac:dyDescent="0.2">
      <c r="F1123"/>
    </row>
    <row r="1124" spans="6:6" x14ac:dyDescent="0.2">
      <c r="F1124"/>
    </row>
    <row r="1125" spans="6:6" x14ac:dyDescent="0.2">
      <c r="F1125"/>
    </row>
    <row r="1126" spans="6:6" x14ac:dyDescent="0.2">
      <c r="F1126"/>
    </row>
    <row r="1127" spans="6:6" x14ac:dyDescent="0.2">
      <c r="F1127"/>
    </row>
    <row r="1128" spans="6:6" x14ac:dyDescent="0.2">
      <c r="F1128"/>
    </row>
    <row r="1129" spans="6:6" x14ac:dyDescent="0.2">
      <c r="F1129"/>
    </row>
    <row r="1130" spans="6:6" x14ac:dyDescent="0.2">
      <c r="F1130"/>
    </row>
    <row r="1131" spans="6:6" x14ac:dyDescent="0.2">
      <c r="F1131"/>
    </row>
    <row r="1132" spans="6:6" x14ac:dyDescent="0.2">
      <c r="F1132"/>
    </row>
    <row r="1133" spans="6:6" x14ac:dyDescent="0.2">
      <c r="F1133"/>
    </row>
    <row r="1134" spans="6:6" x14ac:dyDescent="0.2">
      <c r="F1134"/>
    </row>
    <row r="1135" spans="6:6" x14ac:dyDescent="0.2">
      <c r="F1135"/>
    </row>
    <row r="1136" spans="6:6" x14ac:dyDescent="0.2">
      <c r="F1136"/>
    </row>
    <row r="1137" spans="6:6" x14ac:dyDescent="0.2">
      <c r="F1137"/>
    </row>
    <row r="1138" spans="6:6" x14ac:dyDescent="0.2">
      <c r="F1138"/>
    </row>
    <row r="1139" spans="6:6" x14ac:dyDescent="0.2">
      <c r="F1139"/>
    </row>
    <row r="1140" spans="6:6" x14ac:dyDescent="0.2">
      <c r="F1140"/>
    </row>
    <row r="1141" spans="6:6" x14ac:dyDescent="0.2">
      <c r="F1141"/>
    </row>
    <row r="1142" spans="6:6" x14ac:dyDescent="0.2">
      <c r="F1142"/>
    </row>
    <row r="1143" spans="6:6" x14ac:dyDescent="0.2">
      <c r="F1143"/>
    </row>
    <row r="1144" spans="6:6" x14ac:dyDescent="0.2">
      <c r="F1144"/>
    </row>
    <row r="1145" spans="6:6" x14ac:dyDescent="0.2">
      <c r="F1145"/>
    </row>
    <row r="1146" spans="6:6" x14ac:dyDescent="0.2">
      <c r="F1146"/>
    </row>
    <row r="1147" spans="6:6" x14ac:dyDescent="0.2">
      <c r="F1147"/>
    </row>
    <row r="1148" spans="6:6" x14ac:dyDescent="0.2">
      <c r="F1148"/>
    </row>
    <row r="1149" spans="6:6" x14ac:dyDescent="0.2">
      <c r="F1149"/>
    </row>
    <row r="1150" spans="6:6" x14ac:dyDescent="0.2">
      <c r="F1150"/>
    </row>
    <row r="1151" spans="6:6" x14ac:dyDescent="0.2">
      <c r="F1151"/>
    </row>
    <row r="1152" spans="6:6" x14ac:dyDescent="0.2">
      <c r="F1152"/>
    </row>
    <row r="1153" spans="6:6" x14ac:dyDescent="0.2">
      <c r="F1153"/>
    </row>
    <row r="1154" spans="6:6" x14ac:dyDescent="0.2">
      <c r="F1154"/>
    </row>
    <row r="1155" spans="6:6" x14ac:dyDescent="0.2">
      <c r="F1155"/>
    </row>
    <row r="1156" spans="6:6" x14ac:dyDescent="0.2">
      <c r="F1156"/>
    </row>
    <row r="1157" spans="6:6" x14ac:dyDescent="0.2">
      <c r="F1157"/>
    </row>
    <row r="1158" spans="6:6" x14ac:dyDescent="0.2">
      <c r="F1158"/>
    </row>
    <row r="1159" spans="6:6" x14ac:dyDescent="0.2">
      <c r="F1159"/>
    </row>
    <row r="1160" spans="6:6" x14ac:dyDescent="0.2">
      <c r="F1160"/>
    </row>
    <row r="1161" spans="6:6" x14ac:dyDescent="0.2">
      <c r="F1161"/>
    </row>
    <row r="1162" spans="6:6" x14ac:dyDescent="0.2">
      <c r="F1162"/>
    </row>
    <row r="1163" spans="6:6" x14ac:dyDescent="0.2">
      <c r="F1163"/>
    </row>
    <row r="1164" spans="6:6" x14ac:dyDescent="0.2">
      <c r="F1164"/>
    </row>
    <row r="1165" spans="6:6" x14ac:dyDescent="0.2">
      <c r="F1165"/>
    </row>
    <row r="1166" spans="6:6" x14ac:dyDescent="0.2">
      <c r="F1166"/>
    </row>
    <row r="1167" spans="6:6" x14ac:dyDescent="0.2">
      <c r="F1167"/>
    </row>
    <row r="1168" spans="6:6" x14ac:dyDescent="0.2">
      <c r="F1168"/>
    </row>
    <row r="1169" spans="6:6" x14ac:dyDescent="0.2">
      <c r="F1169"/>
    </row>
    <row r="1170" spans="6:6" x14ac:dyDescent="0.2">
      <c r="F1170"/>
    </row>
    <row r="1171" spans="6:6" x14ac:dyDescent="0.2">
      <c r="F1171"/>
    </row>
    <row r="1172" spans="6:6" x14ac:dyDescent="0.2">
      <c r="F1172"/>
    </row>
    <row r="1173" spans="6:6" x14ac:dyDescent="0.2">
      <c r="F1173"/>
    </row>
    <row r="1174" spans="6:6" x14ac:dyDescent="0.2">
      <c r="F1174"/>
    </row>
    <row r="1175" spans="6:6" x14ac:dyDescent="0.2">
      <c r="F1175"/>
    </row>
    <row r="1176" spans="6:6" x14ac:dyDescent="0.2">
      <c r="F1176"/>
    </row>
    <row r="1177" spans="6:6" x14ac:dyDescent="0.2">
      <c r="F1177"/>
    </row>
    <row r="1178" spans="6:6" x14ac:dyDescent="0.2">
      <c r="F1178"/>
    </row>
    <row r="1179" spans="6:6" x14ac:dyDescent="0.2">
      <c r="F1179"/>
    </row>
    <row r="1180" spans="6:6" x14ac:dyDescent="0.2">
      <c r="F1180"/>
    </row>
    <row r="1181" spans="6:6" x14ac:dyDescent="0.2">
      <c r="F1181"/>
    </row>
    <row r="1182" spans="6:6" x14ac:dyDescent="0.2">
      <c r="F1182"/>
    </row>
    <row r="1183" spans="6:6" x14ac:dyDescent="0.2">
      <c r="F1183"/>
    </row>
    <row r="1184" spans="6:6" x14ac:dyDescent="0.2">
      <c r="F1184"/>
    </row>
    <row r="1185" spans="6:6" x14ac:dyDescent="0.2">
      <c r="F1185"/>
    </row>
    <row r="1186" spans="6:6" x14ac:dyDescent="0.2">
      <c r="F1186"/>
    </row>
    <row r="1187" spans="6:6" x14ac:dyDescent="0.2">
      <c r="F1187"/>
    </row>
    <row r="1188" spans="6:6" x14ac:dyDescent="0.2">
      <c r="F1188"/>
    </row>
    <row r="1189" spans="6:6" x14ac:dyDescent="0.2">
      <c r="F1189"/>
    </row>
    <row r="1190" spans="6:6" x14ac:dyDescent="0.2">
      <c r="F1190"/>
    </row>
    <row r="1191" spans="6:6" x14ac:dyDescent="0.2">
      <c r="F1191"/>
    </row>
    <row r="1192" spans="6:6" x14ac:dyDescent="0.2">
      <c r="F1192"/>
    </row>
    <row r="1193" spans="6:6" x14ac:dyDescent="0.2">
      <c r="F1193"/>
    </row>
    <row r="1194" spans="6:6" x14ac:dyDescent="0.2">
      <c r="F1194"/>
    </row>
    <row r="1195" spans="6:6" x14ac:dyDescent="0.2">
      <c r="F1195"/>
    </row>
    <row r="1196" spans="6:6" x14ac:dyDescent="0.2">
      <c r="F1196"/>
    </row>
    <row r="1197" spans="6:6" x14ac:dyDescent="0.2">
      <c r="F1197"/>
    </row>
    <row r="1198" spans="6:6" x14ac:dyDescent="0.2">
      <c r="F1198"/>
    </row>
    <row r="1199" spans="6:6" x14ac:dyDescent="0.2">
      <c r="F1199"/>
    </row>
    <row r="1200" spans="6:6" x14ac:dyDescent="0.2">
      <c r="F1200"/>
    </row>
    <row r="1201" spans="6:6" x14ac:dyDescent="0.2">
      <c r="F1201"/>
    </row>
    <row r="1202" spans="6:6" x14ac:dyDescent="0.2">
      <c r="F1202"/>
    </row>
    <row r="1203" spans="6:6" x14ac:dyDescent="0.2">
      <c r="F1203"/>
    </row>
    <row r="1204" spans="6:6" x14ac:dyDescent="0.2">
      <c r="F1204"/>
    </row>
    <row r="1205" spans="6:6" x14ac:dyDescent="0.2">
      <c r="F1205"/>
    </row>
    <row r="1206" spans="6:6" x14ac:dyDescent="0.2">
      <c r="F1206"/>
    </row>
    <row r="1207" spans="6:6" x14ac:dyDescent="0.2">
      <c r="F1207"/>
    </row>
    <row r="1208" spans="6:6" x14ac:dyDescent="0.2">
      <c r="F1208"/>
    </row>
    <row r="1209" spans="6:6" x14ac:dyDescent="0.2">
      <c r="F1209"/>
    </row>
    <row r="1210" spans="6:6" x14ac:dyDescent="0.2">
      <c r="F1210"/>
    </row>
    <row r="1211" spans="6:6" x14ac:dyDescent="0.2">
      <c r="F1211"/>
    </row>
    <row r="1212" spans="6:6" x14ac:dyDescent="0.2">
      <c r="F1212"/>
    </row>
    <row r="1213" spans="6:6" x14ac:dyDescent="0.2">
      <c r="F1213"/>
    </row>
    <row r="1214" spans="6:6" x14ac:dyDescent="0.2">
      <c r="F1214"/>
    </row>
    <row r="1215" spans="6:6" x14ac:dyDescent="0.2">
      <c r="F1215"/>
    </row>
    <row r="1216" spans="6:6" x14ac:dyDescent="0.2">
      <c r="F1216"/>
    </row>
    <row r="1217" spans="6:6" x14ac:dyDescent="0.2">
      <c r="F1217"/>
    </row>
    <row r="1218" spans="6:6" x14ac:dyDescent="0.2">
      <c r="F1218"/>
    </row>
    <row r="1219" spans="6:6" x14ac:dyDescent="0.2">
      <c r="F1219"/>
    </row>
    <row r="1220" spans="6:6" x14ac:dyDescent="0.2">
      <c r="F1220"/>
    </row>
    <row r="1221" spans="6:6" x14ac:dyDescent="0.2">
      <c r="F1221"/>
    </row>
    <row r="1222" spans="6:6" x14ac:dyDescent="0.2">
      <c r="F1222"/>
    </row>
    <row r="1223" spans="6:6" x14ac:dyDescent="0.2">
      <c r="F1223"/>
    </row>
    <row r="1224" spans="6:6" x14ac:dyDescent="0.2">
      <c r="F1224"/>
    </row>
    <row r="1225" spans="6:6" x14ac:dyDescent="0.2">
      <c r="F1225"/>
    </row>
    <row r="1226" spans="6:6" x14ac:dyDescent="0.2">
      <c r="F1226"/>
    </row>
    <row r="1227" spans="6:6" x14ac:dyDescent="0.2">
      <c r="F1227"/>
    </row>
    <row r="1228" spans="6:6" x14ac:dyDescent="0.2">
      <c r="F1228"/>
    </row>
    <row r="1229" spans="6:6" x14ac:dyDescent="0.2">
      <c r="F1229"/>
    </row>
    <row r="1230" spans="6:6" x14ac:dyDescent="0.2">
      <c r="F1230"/>
    </row>
    <row r="1231" spans="6:6" x14ac:dyDescent="0.2">
      <c r="F1231"/>
    </row>
    <row r="1232" spans="6:6" x14ac:dyDescent="0.2">
      <c r="F1232"/>
    </row>
    <row r="1233" spans="6:6" x14ac:dyDescent="0.2">
      <c r="F1233"/>
    </row>
    <row r="1234" spans="6:6" x14ac:dyDescent="0.2">
      <c r="F1234"/>
    </row>
    <row r="1235" spans="6:6" x14ac:dyDescent="0.2">
      <c r="F1235"/>
    </row>
    <row r="1236" spans="6:6" x14ac:dyDescent="0.2">
      <c r="F1236"/>
    </row>
    <row r="1237" spans="6:6" x14ac:dyDescent="0.2">
      <c r="F1237"/>
    </row>
    <row r="1238" spans="6:6" x14ac:dyDescent="0.2">
      <c r="F1238"/>
    </row>
    <row r="1239" spans="6:6" x14ac:dyDescent="0.2">
      <c r="F1239"/>
    </row>
    <row r="1240" spans="6:6" x14ac:dyDescent="0.2">
      <c r="F1240"/>
    </row>
    <row r="1241" spans="6:6" x14ac:dyDescent="0.2">
      <c r="F1241"/>
    </row>
    <row r="1242" spans="6:6" x14ac:dyDescent="0.2">
      <c r="F1242"/>
    </row>
    <row r="1243" spans="6:6" x14ac:dyDescent="0.2">
      <c r="F1243"/>
    </row>
    <row r="1244" spans="6:6" x14ac:dyDescent="0.2">
      <c r="F1244"/>
    </row>
    <row r="1245" spans="6:6" x14ac:dyDescent="0.2">
      <c r="F1245"/>
    </row>
    <row r="1246" spans="6:6" x14ac:dyDescent="0.2">
      <c r="F1246"/>
    </row>
    <row r="1247" spans="6:6" x14ac:dyDescent="0.2">
      <c r="F1247"/>
    </row>
    <row r="1248" spans="6:6" x14ac:dyDescent="0.2">
      <c r="F1248"/>
    </row>
    <row r="1249" spans="6:6" x14ac:dyDescent="0.2">
      <c r="F1249"/>
    </row>
    <row r="1250" spans="6:6" x14ac:dyDescent="0.2">
      <c r="F1250"/>
    </row>
    <row r="1251" spans="6:6" x14ac:dyDescent="0.2">
      <c r="F1251"/>
    </row>
    <row r="1252" spans="6:6" x14ac:dyDescent="0.2">
      <c r="F1252"/>
    </row>
    <row r="1253" spans="6:6" x14ac:dyDescent="0.2">
      <c r="F1253"/>
    </row>
    <row r="1254" spans="6:6" x14ac:dyDescent="0.2">
      <c r="F1254"/>
    </row>
    <row r="1255" spans="6:6" x14ac:dyDescent="0.2">
      <c r="F1255"/>
    </row>
    <row r="1256" spans="6:6" x14ac:dyDescent="0.2">
      <c r="F1256"/>
    </row>
    <row r="1257" spans="6:6" x14ac:dyDescent="0.2">
      <c r="F1257"/>
    </row>
    <row r="1258" spans="6:6" x14ac:dyDescent="0.2">
      <c r="F1258"/>
    </row>
    <row r="1259" spans="6:6" x14ac:dyDescent="0.2">
      <c r="F1259"/>
    </row>
    <row r="1260" spans="6:6" x14ac:dyDescent="0.2">
      <c r="F1260"/>
    </row>
    <row r="1261" spans="6:6" x14ac:dyDescent="0.2">
      <c r="F1261"/>
    </row>
    <row r="1262" spans="6:6" x14ac:dyDescent="0.2">
      <c r="F1262"/>
    </row>
    <row r="1263" spans="6:6" x14ac:dyDescent="0.2">
      <c r="F1263"/>
    </row>
    <row r="1264" spans="6:6" x14ac:dyDescent="0.2">
      <c r="F1264"/>
    </row>
    <row r="1265" spans="6:6" x14ac:dyDescent="0.2">
      <c r="F1265"/>
    </row>
    <row r="1266" spans="6:6" x14ac:dyDescent="0.2">
      <c r="F1266"/>
    </row>
    <row r="1267" spans="6:6" x14ac:dyDescent="0.2">
      <c r="F1267"/>
    </row>
    <row r="1268" spans="6:6" x14ac:dyDescent="0.2">
      <c r="F1268"/>
    </row>
    <row r="1269" spans="6:6" x14ac:dyDescent="0.2">
      <c r="F1269"/>
    </row>
    <row r="1270" spans="6:6" x14ac:dyDescent="0.2">
      <c r="F1270"/>
    </row>
    <row r="1271" spans="6:6" x14ac:dyDescent="0.2">
      <c r="F1271"/>
    </row>
    <row r="1272" spans="6:6" x14ac:dyDescent="0.2">
      <c r="F1272"/>
    </row>
    <row r="1273" spans="6:6" x14ac:dyDescent="0.2">
      <c r="F1273"/>
    </row>
    <row r="1274" spans="6:6" x14ac:dyDescent="0.2">
      <c r="F1274"/>
    </row>
    <row r="1275" spans="6:6" x14ac:dyDescent="0.2">
      <c r="F1275"/>
    </row>
    <row r="1276" spans="6:6" x14ac:dyDescent="0.2">
      <c r="F1276"/>
    </row>
    <row r="1277" spans="6:6" x14ac:dyDescent="0.2">
      <c r="F1277"/>
    </row>
    <row r="1278" spans="6:6" x14ac:dyDescent="0.2">
      <c r="F1278"/>
    </row>
    <row r="1279" spans="6:6" x14ac:dyDescent="0.2">
      <c r="F1279"/>
    </row>
    <row r="1280" spans="6:6" x14ac:dyDescent="0.2">
      <c r="F1280"/>
    </row>
    <row r="1281" spans="6:6" x14ac:dyDescent="0.2">
      <c r="F1281"/>
    </row>
    <row r="1282" spans="6:6" x14ac:dyDescent="0.2">
      <c r="F1282"/>
    </row>
    <row r="1283" spans="6:6" x14ac:dyDescent="0.2">
      <c r="F1283"/>
    </row>
    <row r="1284" spans="6:6" x14ac:dyDescent="0.2">
      <c r="F1284"/>
    </row>
    <row r="1285" spans="6:6" x14ac:dyDescent="0.2">
      <c r="F1285"/>
    </row>
    <row r="1286" spans="6:6" x14ac:dyDescent="0.2">
      <c r="F1286"/>
    </row>
    <row r="1287" spans="6:6" x14ac:dyDescent="0.2">
      <c r="F1287"/>
    </row>
    <row r="1288" spans="6:6" x14ac:dyDescent="0.2">
      <c r="F1288"/>
    </row>
    <row r="1289" spans="6:6" x14ac:dyDescent="0.2">
      <c r="F1289"/>
    </row>
    <row r="1290" spans="6:6" x14ac:dyDescent="0.2">
      <c r="F1290"/>
    </row>
    <row r="1291" spans="6:6" x14ac:dyDescent="0.2">
      <c r="F1291"/>
    </row>
    <row r="1292" spans="6:6" x14ac:dyDescent="0.2">
      <c r="F1292"/>
    </row>
    <row r="1293" spans="6:6" x14ac:dyDescent="0.2">
      <c r="F1293"/>
    </row>
    <row r="1294" spans="6:6" x14ac:dyDescent="0.2">
      <c r="F1294"/>
    </row>
    <row r="1295" spans="6:6" x14ac:dyDescent="0.2">
      <c r="F1295"/>
    </row>
    <row r="1296" spans="6:6" x14ac:dyDescent="0.2">
      <c r="F1296"/>
    </row>
    <row r="1297" spans="6:6" x14ac:dyDescent="0.2">
      <c r="F1297"/>
    </row>
    <row r="1298" spans="6:6" x14ac:dyDescent="0.2">
      <c r="F1298"/>
    </row>
    <row r="1299" spans="6:6" x14ac:dyDescent="0.2">
      <c r="F1299"/>
    </row>
    <row r="1300" spans="6:6" x14ac:dyDescent="0.2">
      <c r="F1300"/>
    </row>
    <row r="1301" spans="6:6" x14ac:dyDescent="0.2">
      <c r="F1301"/>
    </row>
    <row r="1302" spans="6:6" x14ac:dyDescent="0.2">
      <c r="F1302"/>
    </row>
    <row r="1303" spans="6:6" x14ac:dyDescent="0.2">
      <c r="F1303"/>
    </row>
    <row r="1304" spans="6:6" x14ac:dyDescent="0.2">
      <c r="F1304"/>
    </row>
    <row r="1305" spans="6:6" x14ac:dyDescent="0.2">
      <c r="F1305"/>
    </row>
    <row r="1306" spans="6:6" x14ac:dyDescent="0.2">
      <c r="F1306"/>
    </row>
    <row r="1307" spans="6:6" x14ac:dyDescent="0.2">
      <c r="F1307"/>
    </row>
    <row r="1308" spans="6:6" x14ac:dyDescent="0.2">
      <c r="F1308"/>
    </row>
    <row r="1309" spans="6:6" x14ac:dyDescent="0.2">
      <c r="F1309"/>
    </row>
    <row r="1310" spans="6:6" x14ac:dyDescent="0.2">
      <c r="F1310"/>
    </row>
    <row r="1311" spans="6:6" x14ac:dyDescent="0.2">
      <c r="F1311"/>
    </row>
    <row r="1312" spans="6:6" x14ac:dyDescent="0.2">
      <c r="F1312"/>
    </row>
    <row r="1313" spans="6:6" x14ac:dyDescent="0.2">
      <c r="F1313"/>
    </row>
    <row r="1314" spans="6:6" x14ac:dyDescent="0.2">
      <c r="F1314"/>
    </row>
    <row r="1315" spans="6:6" x14ac:dyDescent="0.2">
      <c r="F1315"/>
    </row>
    <row r="1316" spans="6:6" x14ac:dyDescent="0.2">
      <c r="F1316"/>
    </row>
    <row r="1317" spans="6:6" x14ac:dyDescent="0.2">
      <c r="F1317"/>
    </row>
    <row r="1318" spans="6:6" x14ac:dyDescent="0.2">
      <c r="F1318"/>
    </row>
    <row r="1319" spans="6:6" x14ac:dyDescent="0.2">
      <c r="F1319"/>
    </row>
    <row r="1320" spans="6:6" x14ac:dyDescent="0.2">
      <c r="F1320"/>
    </row>
    <row r="1321" spans="6:6" x14ac:dyDescent="0.2">
      <c r="F1321"/>
    </row>
    <row r="1322" spans="6:6" x14ac:dyDescent="0.2">
      <c r="F1322"/>
    </row>
    <row r="1323" spans="6:6" x14ac:dyDescent="0.2">
      <c r="F1323"/>
    </row>
    <row r="1324" spans="6:6" x14ac:dyDescent="0.2">
      <c r="F1324"/>
    </row>
    <row r="1325" spans="6:6" x14ac:dyDescent="0.2">
      <c r="F1325"/>
    </row>
    <row r="1326" spans="6:6" x14ac:dyDescent="0.2">
      <c r="F1326"/>
    </row>
    <row r="1327" spans="6:6" x14ac:dyDescent="0.2">
      <c r="F1327"/>
    </row>
    <row r="1328" spans="6:6" x14ac:dyDescent="0.2">
      <c r="F1328"/>
    </row>
    <row r="1329" spans="6:6" x14ac:dyDescent="0.2">
      <c r="F1329"/>
    </row>
    <row r="1330" spans="6:6" x14ac:dyDescent="0.2">
      <c r="F1330"/>
    </row>
    <row r="1331" spans="6:6" x14ac:dyDescent="0.2">
      <c r="F1331"/>
    </row>
    <row r="1332" spans="6:6" x14ac:dyDescent="0.2">
      <c r="F1332"/>
    </row>
    <row r="1333" spans="6:6" x14ac:dyDescent="0.2">
      <c r="F1333"/>
    </row>
    <row r="1334" spans="6:6" x14ac:dyDescent="0.2">
      <c r="F1334"/>
    </row>
    <row r="1335" spans="6:6" x14ac:dyDescent="0.2">
      <c r="F1335"/>
    </row>
    <row r="1336" spans="6:6" x14ac:dyDescent="0.2">
      <c r="F1336"/>
    </row>
    <row r="1337" spans="6:6" x14ac:dyDescent="0.2">
      <c r="F1337"/>
    </row>
    <row r="1338" spans="6:6" x14ac:dyDescent="0.2">
      <c r="F1338"/>
    </row>
    <row r="1339" spans="6:6" x14ac:dyDescent="0.2">
      <c r="F1339"/>
    </row>
    <row r="1340" spans="6:6" x14ac:dyDescent="0.2">
      <c r="F1340"/>
    </row>
    <row r="1341" spans="6:6" x14ac:dyDescent="0.2">
      <c r="F1341"/>
    </row>
    <row r="1342" spans="6:6" x14ac:dyDescent="0.2">
      <c r="F1342"/>
    </row>
    <row r="1343" spans="6:6" x14ac:dyDescent="0.2">
      <c r="F1343"/>
    </row>
    <row r="1344" spans="6:6" x14ac:dyDescent="0.2">
      <c r="F1344"/>
    </row>
    <row r="1345" spans="6:6" x14ac:dyDescent="0.2">
      <c r="F1345"/>
    </row>
    <row r="1346" spans="6:6" x14ac:dyDescent="0.2">
      <c r="F1346"/>
    </row>
    <row r="1347" spans="6:6" x14ac:dyDescent="0.2">
      <c r="F1347"/>
    </row>
    <row r="1348" spans="6:6" x14ac:dyDescent="0.2">
      <c r="F1348"/>
    </row>
    <row r="1349" spans="6:6" x14ac:dyDescent="0.2">
      <c r="F1349"/>
    </row>
    <row r="1350" spans="6:6" x14ac:dyDescent="0.2">
      <c r="F1350"/>
    </row>
    <row r="1351" spans="6:6" x14ac:dyDescent="0.2">
      <c r="F1351"/>
    </row>
    <row r="1352" spans="6:6" x14ac:dyDescent="0.2">
      <c r="F1352"/>
    </row>
    <row r="1353" spans="6:6" x14ac:dyDescent="0.2">
      <c r="F1353"/>
    </row>
    <row r="1354" spans="6:6" x14ac:dyDescent="0.2">
      <c r="F1354"/>
    </row>
    <row r="1355" spans="6:6" x14ac:dyDescent="0.2">
      <c r="F1355"/>
    </row>
    <row r="1356" spans="6:6" x14ac:dyDescent="0.2">
      <c r="F1356"/>
    </row>
    <row r="1357" spans="6:6" x14ac:dyDescent="0.2">
      <c r="F1357"/>
    </row>
    <row r="1358" spans="6:6" x14ac:dyDescent="0.2">
      <c r="F1358"/>
    </row>
    <row r="1359" spans="6:6" x14ac:dyDescent="0.2">
      <c r="F1359"/>
    </row>
    <row r="1360" spans="6:6" x14ac:dyDescent="0.2">
      <c r="F1360"/>
    </row>
    <row r="1361" spans="6:6" x14ac:dyDescent="0.2">
      <c r="F1361"/>
    </row>
    <row r="1362" spans="6:6" x14ac:dyDescent="0.2">
      <c r="F1362"/>
    </row>
    <row r="1363" spans="6:6" x14ac:dyDescent="0.2">
      <c r="F1363"/>
    </row>
    <row r="1364" spans="6:6" x14ac:dyDescent="0.2">
      <c r="F1364"/>
    </row>
    <row r="1365" spans="6:6" x14ac:dyDescent="0.2">
      <c r="F1365"/>
    </row>
    <row r="1366" spans="6:6" x14ac:dyDescent="0.2">
      <c r="F1366"/>
    </row>
    <row r="1367" spans="6:6" x14ac:dyDescent="0.2">
      <c r="F1367"/>
    </row>
    <row r="1368" spans="6:6" x14ac:dyDescent="0.2">
      <c r="F1368"/>
    </row>
    <row r="1369" spans="6:6" x14ac:dyDescent="0.2">
      <c r="F1369"/>
    </row>
    <row r="1370" spans="6:6" x14ac:dyDescent="0.2">
      <c r="F1370"/>
    </row>
    <row r="1371" spans="6:6" x14ac:dyDescent="0.2">
      <c r="F1371"/>
    </row>
    <row r="1372" spans="6:6" x14ac:dyDescent="0.2">
      <c r="F1372"/>
    </row>
    <row r="1373" spans="6:6" x14ac:dyDescent="0.2">
      <c r="F1373"/>
    </row>
    <row r="1374" spans="6:6" x14ac:dyDescent="0.2">
      <c r="F1374"/>
    </row>
    <row r="1375" spans="6:6" x14ac:dyDescent="0.2">
      <c r="F1375"/>
    </row>
    <row r="1376" spans="6:6" x14ac:dyDescent="0.2">
      <c r="F1376"/>
    </row>
    <row r="1377" spans="6:6" x14ac:dyDescent="0.2">
      <c r="F1377"/>
    </row>
    <row r="1378" spans="6:6" x14ac:dyDescent="0.2">
      <c r="F1378"/>
    </row>
    <row r="1379" spans="6:6" x14ac:dyDescent="0.2">
      <c r="F1379"/>
    </row>
    <row r="1380" spans="6:6" x14ac:dyDescent="0.2">
      <c r="F1380"/>
    </row>
    <row r="1381" spans="6:6" x14ac:dyDescent="0.2">
      <c r="F1381"/>
    </row>
    <row r="1382" spans="6:6" x14ac:dyDescent="0.2">
      <c r="F1382"/>
    </row>
    <row r="1383" spans="6:6" x14ac:dyDescent="0.2">
      <c r="F1383"/>
    </row>
    <row r="1384" spans="6:6" x14ac:dyDescent="0.2">
      <c r="F1384"/>
    </row>
    <row r="1385" spans="6:6" x14ac:dyDescent="0.2">
      <c r="F1385"/>
    </row>
    <row r="1386" spans="6:6" x14ac:dyDescent="0.2">
      <c r="F1386"/>
    </row>
    <row r="1387" spans="6:6" x14ac:dyDescent="0.2">
      <c r="F1387"/>
    </row>
    <row r="1388" spans="6:6" x14ac:dyDescent="0.2">
      <c r="F1388"/>
    </row>
    <row r="1389" spans="6:6" x14ac:dyDescent="0.2">
      <c r="F1389"/>
    </row>
    <row r="1390" spans="6:6" x14ac:dyDescent="0.2">
      <c r="F1390"/>
    </row>
    <row r="1391" spans="6:6" x14ac:dyDescent="0.2">
      <c r="F1391"/>
    </row>
    <row r="1392" spans="6:6" x14ac:dyDescent="0.2">
      <c r="F1392"/>
    </row>
    <row r="1393" spans="6:6" x14ac:dyDescent="0.2">
      <c r="F1393"/>
    </row>
    <row r="1394" spans="6:6" x14ac:dyDescent="0.2">
      <c r="F1394"/>
    </row>
    <row r="1395" spans="6:6" x14ac:dyDescent="0.2">
      <c r="F1395"/>
    </row>
    <row r="1396" spans="6:6" x14ac:dyDescent="0.2">
      <c r="F1396"/>
    </row>
    <row r="1397" spans="6:6" x14ac:dyDescent="0.2">
      <c r="F1397"/>
    </row>
    <row r="1398" spans="6:6" x14ac:dyDescent="0.2">
      <c r="F1398"/>
    </row>
    <row r="1399" spans="6:6" x14ac:dyDescent="0.2">
      <c r="F1399"/>
    </row>
    <row r="1400" spans="6:6" x14ac:dyDescent="0.2">
      <c r="F1400"/>
    </row>
    <row r="1401" spans="6:6" x14ac:dyDescent="0.2">
      <c r="F1401"/>
    </row>
    <row r="1402" spans="6:6" x14ac:dyDescent="0.2">
      <c r="F1402"/>
    </row>
    <row r="1403" spans="6:6" x14ac:dyDescent="0.2">
      <c r="F1403"/>
    </row>
    <row r="1404" spans="6:6" x14ac:dyDescent="0.2">
      <c r="F1404"/>
    </row>
    <row r="1405" spans="6:6" x14ac:dyDescent="0.2">
      <c r="F1405"/>
    </row>
    <row r="1406" spans="6:6" x14ac:dyDescent="0.2">
      <c r="F1406"/>
    </row>
    <row r="1407" spans="6:6" x14ac:dyDescent="0.2">
      <c r="F1407"/>
    </row>
    <row r="1408" spans="6:6" x14ac:dyDescent="0.2">
      <c r="F1408"/>
    </row>
    <row r="1409" spans="6:6" x14ac:dyDescent="0.2">
      <c r="F1409"/>
    </row>
    <row r="1410" spans="6:6" x14ac:dyDescent="0.2">
      <c r="F1410"/>
    </row>
    <row r="1411" spans="6:6" x14ac:dyDescent="0.2">
      <c r="F1411"/>
    </row>
    <row r="1412" spans="6:6" x14ac:dyDescent="0.2">
      <c r="F1412"/>
    </row>
    <row r="1413" spans="6:6" x14ac:dyDescent="0.2">
      <c r="F1413"/>
    </row>
    <row r="1414" spans="6:6" x14ac:dyDescent="0.2">
      <c r="F1414"/>
    </row>
    <row r="1415" spans="6:6" x14ac:dyDescent="0.2">
      <c r="F1415"/>
    </row>
    <row r="1416" spans="6:6" x14ac:dyDescent="0.2">
      <c r="F1416"/>
    </row>
    <row r="1417" spans="6:6" x14ac:dyDescent="0.2">
      <c r="F1417"/>
    </row>
    <row r="1418" spans="6:6" x14ac:dyDescent="0.2">
      <c r="F1418"/>
    </row>
    <row r="1419" spans="6:6" x14ac:dyDescent="0.2">
      <c r="F1419"/>
    </row>
    <row r="1420" spans="6:6" x14ac:dyDescent="0.2">
      <c r="F1420"/>
    </row>
    <row r="1421" spans="6:6" x14ac:dyDescent="0.2">
      <c r="F1421"/>
    </row>
    <row r="1422" spans="6:6" x14ac:dyDescent="0.2">
      <c r="F1422"/>
    </row>
    <row r="1423" spans="6:6" x14ac:dyDescent="0.2">
      <c r="F1423"/>
    </row>
    <row r="1424" spans="6:6" x14ac:dyDescent="0.2">
      <c r="F1424"/>
    </row>
    <row r="1425" spans="6:6" x14ac:dyDescent="0.2">
      <c r="F1425"/>
    </row>
    <row r="1426" spans="6:6" x14ac:dyDescent="0.2">
      <c r="F1426"/>
    </row>
    <row r="1427" spans="6:6" x14ac:dyDescent="0.2">
      <c r="F1427"/>
    </row>
    <row r="1428" spans="6:6" x14ac:dyDescent="0.2">
      <c r="F1428"/>
    </row>
    <row r="1429" spans="6:6" x14ac:dyDescent="0.2">
      <c r="F1429"/>
    </row>
    <row r="1430" spans="6:6" x14ac:dyDescent="0.2">
      <c r="F1430"/>
    </row>
    <row r="1431" spans="6:6" x14ac:dyDescent="0.2">
      <c r="F1431"/>
    </row>
    <row r="1432" spans="6:6" x14ac:dyDescent="0.2">
      <c r="F1432"/>
    </row>
    <row r="1433" spans="6:6" x14ac:dyDescent="0.2">
      <c r="F1433"/>
    </row>
    <row r="1434" spans="6:6" x14ac:dyDescent="0.2">
      <c r="F1434"/>
    </row>
    <row r="1435" spans="6:6" x14ac:dyDescent="0.2">
      <c r="F1435"/>
    </row>
    <row r="1436" spans="6:6" x14ac:dyDescent="0.2">
      <c r="F1436"/>
    </row>
    <row r="1437" spans="6:6" x14ac:dyDescent="0.2">
      <c r="F1437"/>
    </row>
    <row r="1438" spans="6:6" x14ac:dyDescent="0.2">
      <c r="F1438"/>
    </row>
    <row r="1439" spans="6:6" x14ac:dyDescent="0.2">
      <c r="F1439"/>
    </row>
    <row r="1440" spans="6:6" x14ac:dyDescent="0.2">
      <c r="F1440"/>
    </row>
    <row r="1441" spans="6:6" x14ac:dyDescent="0.2">
      <c r="F1441"/>
    </row>
    <row r="1442" spans="6:6" x14ac:dyDescent="0.2">
      <c r="F1442"/>
    </row>
    <row r="1443" spans="6:6" x14ac:dyDescent="0.2">
      <c r="F1443"/>
    </row>
    <row r="1444" spans="6:6" x14ac:dyDescent="0.2">
      <c r="F1444"/>
    </row>
    <row r="1445" spans="6:6" x14ac:dyDescent="0.2">
      <c r="F1445"/>
    </row>
    <row r="1446" spans="6:6" x14ac:dyDescent="0.2">
      <c r="F1446"/>
    </row>
    <row r="1447" spans="6:6" x14ac:dyDescent="0.2">
      <c r="F1447"/>
    </row>
    <row r="1448" spans="6:6" x14ac:dyDescent="0.2">
      <c r="F1448"/>
    </row>
    <row r="1449" spans="6:6" x14ac:dyDescent="0.2">
      <c r="F1449"/>
    </row>
    <row r="1450" spans="6:6" x14ac:dyDescent="0.2">
      <c r="F1450"/>
    </row>
    <row r="1451" spans="6:6" x14ac:dyDescent="0.2">
      <c r="F1451"/>
    </row>
    <row r="1452" spans="6:6" x14ac:dyDescent="0.2">
      <c r="F1452"/>
    </row>
    <row r="1453" spans="6:6" x14ac:dyDescent="0.2">
      <c r="F1453"/>
    </row>
    <row r="1454" spans="6:6" x14ac:dyDescent="0.2">
      <c r="F1454"/>
    </row>
    <row r="1455" spans="6:6" x14ac:dyDescent="0.2">
      <c r="F1455"/>
    </row>
    <row r="1456" spans="6:6" x14ac:dyDescent="0.2">
      <c r="F1456"/>
    </row>
    <row r="1457" spans="6:6" x14ac:dyDescent="0.2">
      <c r="F1457"/>
    </row>
    <row r="1458" spans="6:6" x14ac:dyDescent="0.2">
      <c r="F1458"/>
    </row>
    <row r="1459" spans="6:6" x14ac:dyDescent="0.2">
      <c r="F1459"/>
    </row>
    <row r="1460" spans="6:6" x14ac:dyDescent="0.2">
      <c r="F1460"/>
    </row>
    <row r="1461" spans="6:6" x14ac:dyDescent="0.2">
      <c r="F1461"/>
    </row>
    <row r="1462" spans="6:6" x14ac:dyDescent="0.2">
      <c r="F1462"/>
    </row>
    <row r="1463" spans="6:6" x14ac:dyDescent="0.2">
      <c r="F1463"/>
    </row>
    <row r="1464" spans="6:6" x14ac:dyDescent="0.2">
      <c r="F1464"/>
    </row>
    <row r="1465" spans="6:6" x14ac:dyDescent="0.2">
      <c r="F1465"/>
    </row>
    <row r="1466" spans="6:6" x14ac:dyDescent="0.2">
      <c r="F1466"/>
    </row>
    <row r="1467" spans="6:6" x14ac:dyDescent="0.2">
      <c r="F1467"/>
    </row>
    <row r="1468" spans="6:6" x14ac:dyDescent="0.2">
      <c r="F1468"/>
    </row>
    <row r="1469" spans="6:6" x14ac:dyDescent="0.2">
      <c r="F1469"/>
    </row>
    <row r="1470" spans="6:6" x14ac:dyDescent="0.2">
      <c r="F1470"/>
    </row>
    <row r="1471" spans="6:6" x14ac:dyDescent="0.2">
      <c r="F1471"/>
    </row>
    <row r="1472" spans="6:6" x14ac:dyDescent="0.2">
      <c r="F1472"/>
    </row>
    <row r="1473" spans="6:6" x14ac:dyDescent="0.2">
      <c r="F1473"/>
    </row>
    <row r="1474" spans="6:6" x14ac:dyDescent="0.2">
      <c r="F1474"/>
    </row>
    <row r="1475" spans="6:6" x14ac:dyDescent="0.2">
      <c r="F1475"/>
    </row>
    <row r="1476" spans="6:6" x14ac:dyDescent="0.2">
      <c r="F1476"/>
    </row>
    <row r="1477" spans="6:6" x14ac:dyDescent="0.2">
      <c r="F1477"/>
    </row>
    <row r="1478" spans="6:6" x14ac:dyDescent="0.2">
      <c r="F1478"/>
    </row>
    <row r="1479" spans="6:6" x14ac:dyDescent="0.2">
      <c r="F1479"/>
    </row>
    <row r="1480" spans="6:6" x14ac:dyDescent="0.2">
      <c r="F1480"/>
    </row>
    <row r="1481" spans="6:6" x14ac:dyDescent="0.2">
      <c r="F1481"/>
    </row>
    <row r="1482" spans="6:6" x14ac:dyDescent="0.2">
      <c r="F1482"/>
    </row>
    <row r="1483" spans="6:6" x14ac:dyDescent="0.2">
      <c r="F1483"/>
    </row>
    <row r="1484" spans="6:6" x14ac:dyDescent="0.2">
      <c r="F1484"/>
    </row>
    <row r="1485" spans="6:6" x14ac:dyDescent="0.2">
      <c r="F1485"/>
    </row>
    <row r="1486" spans="6:6" x14ac:dyDescent="0.2">
      <c r="F1486"/>
    </row>
    <row r="1487" spans="6:6" x14ac:dyDescent="0.2">
      <c r="F1487"/>
    </row>
    <row r="1488" spans="6:6" x14ac:dyDescent="0.2">
      <c r="F1488"/>
    </row>
    <row r="1489" spans="6:6" x14ac:dyDescent="0.2">
      <c r="F1489"/>
    </row>
    <row r="1490" spans="6:6" x14ac:dyDescent="0.2">
      <c r="F1490"/>
    </row>
    <row r="1491" spans="6:6" x14ac:dyDescent="0.2">
      <c r="F1491"/>
    </row>
    <row r="1492" spans="6:6" x14ac:dyDescent="0.2">
      <c r="F1492"/>
    </row>
    <row r="1493" spans="6:6" x14ac:dyDescent="0.2">
      <c r="F1493"/>
    </row>
    <row r="1494" spans="6:6" x14ac:dyDescent="0.2">
      <c r="F1494"/>
    </row>
    <row r="1495" spans="6:6" x14ac:dyDescent="0.2">
      <c r="F1495"/>
    </row>
    <row r="1496" spans="6:6" x14ac:dyDescent="0.2">
      <c r="F1496"/>
    </row>
    <row r="1497" spans="6:6" x14ac:dyDescent="0.2">
      <c r="F1497"/>
    </row>
    <row r="1498" spans="6:6" x14ac:dyDescent="0.2">
      <c r="F1498"/>
    </row>
    <row r="1499" spans="6:6" x14ac:dyDescent="0.2">
      <c r="F1499"/>
    </row>
    <row r="1500" spans="6:6" x14ac:dyDescent="0.2">
      <c r="F1500"/>
    </row>
    <row r="1501" spans="6:6" x14ac:dyDescent="0.2">
      <c r="F1501"/>
    </row>
    <row r="1502" spans="6:6" x14ac:dyDescent="0.2">
      <c r="F1502"/>
    </row>
    <row r="1503" spans="6:6" x14ac:dyDescent="0.2">
      <c r="F1503"/>
    </row>
    <row r="1504" spans="6:6" x14ac:dyDescent="0.2">
      <c r="F1504"/>
    </row>
    <row r="1505" spans="6:6" x14ac:dyDescent="0.2">
      <c r="F1505"/>
    </row>
    <row r="1506" spans="6:6" x14ac:dyDescent="0.2">
      <c r="F1506"/>
    </row>
    <row r="1507" spans="6:6" x14ac:dyDescent="0.2">
      <c r="F1507"/>
    </row>
    <row r="1508" spans="6:6" x14ac:dyDescent="0.2">
      <c r="F1508"/>
    </row>
    <row r="1509" spans="6:6" x14ac:dyDescent="0.2">
      <c r="F1509"/>
    </row>
    <row r="1510" spans="6:6" x14ac:dyDescent="0.2">
      <c r="F1510"/>
    </row>
    <row r="1511" spans="6:6" x14ac:dyDescent="0.2">
      <c r="F1511"/>
    </row>
    <row r="1512" spans="6:6" x14ac:dyDescent="0.2">
      <c r="F1512"/>
    </row>
    <row r="1513" spans="6:6" x14ac:dyDescent="0.2">
      <c r="F1513"/>
    </row>
    <row r="1514" spans="6:6" x14ac:dyDescent="0.2">
      <c r="F1514"/>
    </row>
    <row r="1515" spans="6:6" x14ac:dyDescent="0.2">
      <c r="F1515"/>
    </row>
    <row r="1516" spans="6:6" x14ac:dyDescent="0.2">
      <c r="F1516"/>
    </row>
    <row r="1517" spans="6:6" x14ac:dyDescent="0.2">
      <c r="F1517"/>
    </row>
    <row r="1518" spans="6:6" x14ac:dyDescent="0.2">
      <c r="F1518"/>
    </row>
    <row r="1519" spans="6:6" x14ac:dyDescent="0.2">
      <c r="F1519"/>
    </row>
    <row r="1520" spans="6:6" x14ac:dyDescent="0.2">
      <c r="F1520"/>
    </row>
    <row r="1521" spans="6:6" x14ac:dyDescent="0.2">
      <c r="F1521"/>
    </row>
    <row r="1522" spans="6:6" x14ac:dyDescent="0.2">
      <c r="F1522"/>
    </row>
    <row r="1523" spans="6:6" x14ac:dyDescent="0.2">
      <c r="F1523"/>
    </row>
    <row r="1524" spans="6:6" x14ac:dyDescent="0.2">
      <c r="F1524"/>
    </row>
    <row r="1525" spans="6:6" x14ac:dyDescent="0.2">
      <c r="F1525"/>
    </row>
    <row r="1526" spans="6:6" x14ac:dyDescent="0.2">
      <c r="F1526"/>
    </row>
    <row r="1527" spans="6:6" x14ac:dyDescent="0.2">
      <c r="F1527"/>
    </row>
    <row r="1528" spans="6:6" x14ac:dyDescent="0.2">
      <c r="F1528"/>
    </row>
    <row r="1529" spans="6:6" x14ac:dyDescent="0.2">
      <c r="F1529"/>
    </row>
    <row r="1530" spans="6:6" x14ac:dyDescent="0.2">
      <c r="F1530"/>
    </row>
    <row r="1531" spans="6:6" x14ac:dyDescent="0.2">
      <c r="F1531"/>
    </row>
    <row r="1532" spans="6:6" x14ac:dyDescent="0.2">
      <c r="F1532"/>
    </row>
    <row r="1533" spans="6:6" x14ac:dyDescent="0.2">
      <c r="F1533"/>
    </row>
    <row r="1534" spans="6:6" x14ac:dyDescent="0.2">
      <c r="F1534"/>
    </row>
    <row r="1535" spans="6:6" x14ac:dyDescent="0.2">
      <c r="F1535"/>
    </row>
    <row r="1536" spans="6:6" x14ac:dyDescent="0.2">
      <c r="F1536"/>
    </row>
    <row r="1537" spans="6:6" x14ac:dyDescent="0.2">
      <c r="F1537"/>
    </row>
    <row r="1538" spans="6:6" x14ac:dyDescent="0.2">
      <c r="F1538"/>
    </row>
    <row r="1539" spans="6:6" x14ac:dyDescent="0.2">
      <c r="F1539"/>
    </row>
    <row r="1540" spans="6:6" x14ac:dyDescent="0.2">
      <c r="F1540"/>
    </row>
    <row r="1541" spans="6:6" x14ac:dyDescent="0.2">
      <c r="F1541"/>
    </row>
    <row r="1542" spans="6:6" x14ac:dyDescent="0.2">
      <c r="F1542"/>
    </row>
    <row r="1543" spans="6:6" x14ac:dyDescent="0.2">
      <c r="F1543"/>
    </row>
    <row r="1544" spans="6:6" x14ac:dyDescent="0.2">
      <c r="F1544"/>
    </row>
    <row r="1545" spans="6:6" x14ac:dyDescent="0.2">
      <c r="F1545"/>
    </row>
    <row r="1546" spans="6:6" x14ac:dyDescent="0.2">
      <c r="F1546"/>
    </row>
    <row r="1547" spans="6:6" x14ac:dyDescent="0.2">
      <c r="F1547"/>
    </row>
    <row r="1548" spans="6:6" x14ac:dyDescent="0.2">
      <c r="F1548"/>
    </row>
    <row r="1549" spans="6:6" x14ac:dyDescent="0.2">
      <c r="F1549"/>
    </row>
    <row r="1550" spans="6:6" x14ac:dyDescent="0.2">
      <c r="F1550"/>
    </row>
    <row r="1551" spans="6:6" x14ac:dyDescent="0.2">
      <c r="F1551"/>
    </row>
    <row r="1552" spans="6:6" x14ac:dyDescent="0.2">
      <c r="F1552"/>
    </row>
    <row r="1553" spans="6:6" x14ac:dyDescent="0.2">
      <c r="F1553"/>
    </row>
    <row r="1554" spans="6:6" x14ac:dyDescent="0.2">
      <c r="F1554"/>
    </row>
    <row r="1555" spans="6:6" x14ac:dyDescent="0.2">
      <c r="F1555"/>
    </row>
    <row r="1556" spans="6:6" x14ac:dyDescent="0.2">
      <c r="F1556"/>
    </row>
    <row r="1557" spans="6:6" x14ac:dyDescent="0.2">
      <c r="F1557"/>
    </row>
    <row r="1558" spans="6:6" x14ac:dyDescent="0.2">
      <c r="F1558"/>
    </row>
    <row r="1559" spans="6:6" x14ac:dyDescent="0.2">
      <c r="F1559"/>
    </row>
    <row r="1560" spans="6:6" x14ac:dyDescent="0.2">
      <c r="F1560"/>
    </row>
    <row r="1561" spans="6:6" x14ac:dyDescent="0.2">
      <c r="F1561"/>
    </row>
    <row r="1562" spans="6:6" x14ac:dyDescent="0.2">
      <c r="F1562"/>
    </row>
    <row r="1563" spans="6:6" x14ac:dyDescent="0.2">
      <c r="F1563"/>
    </row>
    <row r="1564" spans="6:6" x14ac:dyDescent="0.2">
      <c r="F1564"/>
    </row>
    <row r="1565" spans="6:6" x14ac:dyDescent="0.2">
      <c r="F1565"/>
    </row>
    <row r="1566" spans="6:6" x14ac:dyDescent="0.2">
      <c r="F1566"/>
    </row>
    <row r="1567" spans="6:6" x14ac:dyDescent="0.2">
      <c r="F1567"/>
    </row>
    <row r="1568" spans="6:6" x14ac:dyDescent="0.2">
      <c r="F1568"/>
    </row>
    <row r="1569" spans="6:6" x14ac:dyDescent="0.2">
      <c r="F1569"/>
    </row>
    <row r="1570" spans="6:6" x14ac:dyDescent="0.2">
      <c r="F1570"/>
    </row>
    <row r="1571" spans="6:6" x14ac:dyDescent="0.2">
      <c r="F1571"/>
    </row>
    <row r="1572" spans="6:6" x14ac:dyDescent="0.2">
      <c r="F1572"/>
    </row>
    <row r="1573" spans="6:6" x14ac:dyDescent="0.2">
      <c r="F1573"/>
    </row>
    <row r="1574" spans="6:6" x14ac:dyDescent="0.2">
      <c r="F1574"/>
    </row>
    <row r="1575" spans="6:6" x14ac:dyDescent="0.2">
      <c r="F1575"/>
    </row>
    <row r="1576" spans="6:6" x14ac:dyDescent="0.2">
      <c r="F1576"/>
    </row>
    <row r="1577" spans="6:6" x14ac:dyDescent="0.2">
      <c r="F1577"/>
    </row>
    <row r="1578" spans="6:6" x14ac:dyDescent="0.2">
      <c r="F1578"/>
    </row>
    <row r="1579" spans="6:6" x14ac:dyDescent="0.2">
      <c r="F1579"/>
    </row>
    <row r="1580" spans="6:6" x14ac:dyDescent="0.2">
      <c r="F1580"/>
    </row>
    <row r="1581" spans="6:6" x14ac:dyDescent="0.2">
      <c r="F1581"/>
    </row>
    <row r="1582" spans="6:6" x14ac:dyDescent="0.2">
      <c r="F1582"/>
    </row>
    <row r="1583" spans="6:6" x14ac:dyDescent="0.2">
      <c r="F1583"/>
    </row>
    <row r="1584" spans="6:6" x14ac:dyDescent="0.2">
      <c r="F1584"/>
    </row>
    <row r="1585" spans="6:6" x14ac:dyDescent="0.2">
      <c r="F1585"/>
    </row>
    <row r="1586" spans="6:6" x14ac:dyDescent="0.2">
      <c r="F1586"/>
    </row>
    <row r="1587" spans="6:6" x14ac:dyDescent="0.2">
      <c r="F1587"/>
    </row>
    <row r="1588" spans="6:6" x14ac:dyDescent="0.2">
      <c r="F1588"/>
    </row>
    <row r="1589" spans="6:6" x14ac:dyDescent="0.2">
      <c r="F1589"/>
    </row>
    <row r="1590" spans="6:6" x14ac:dyDescent="0.2">
      <c r="F1590"/>
    </row>
    <row r="1591" spans="6:6" x14ac:dyDescent="0.2">
      <c r="F1591"/>
    </row>
    <row r="1592" spans="6:6" x14ac:dyDescent="0.2">
      <c r="F1592"/>
    </row>
    <row r="1593" spans="6:6" x14ac:dyDescent="0.2">
      <c r="F1593"/>
    </row>
    <row r="1594" spans="6:6" x14ac:dyDescent="0.2">
      <c r="F1594"/>
    </row>
    <row r="1595" spans="6:6" x14ac:dyDescent="0.2">
      <c r="F1595"/>
    </row>
    <row r="1596" spans="6:6" x14ac:dyDescent="0.2">
      <c r="F1596"/>
    </row>
    <row r="1597" spans="6:6" x14ac:dyDescent="0.2">
      <c r="F1597"/>
    </row>
    <row r="1598" spans="6:6" x14ac:dyDescent="0.2">
      <c r="F1598"/>
    </row>
    <row r="1599" spans="6:6" x14ac:dyDescent="0.2">
      <c r="F1599"/>
    </row>
    <row r="1600" spans="6:6" x14ac:dyDescent="0.2">
      <c r="F1600"/>
    </row>
    <row r="1601" spans="6:6" x14ac:dyDescent="0.2">
      <c r="F1601"/>
    </row>
    <row r="1602" spans="6:6" x14ac:dyDescent="0.2">
      <c r="F1602"/>
    </row>
    <row r="1603" spans="6:6" x14ac:dyDescent="0.2">
      <c r="F1603"/>
    </row>
    <row r="1604" spans="6:6" x14ac:dyDescent="0.2">
      <c r="F1604"/>
    </row>
    <row r="1605" spans="6:6" x14ac:dyDescent="0.2">
      <c r="F1605"/>
    </row>
    <row r="1606" spans="6:6" x14ac:dyDescent="0.2">
      <c r="F1606"/>
    </row>
    <row r="1607" spans="6:6" x14ac:dyDescent="0.2">
      <c r="F1607"/>
    </row>
    <row r="1608" spans="6:6" x14ac:dyDescent="0.2">
      <c r="F1608"/>
    </row>
    <row r="1609" spans="6:6" x14ac:dyDescent="0.2">
      <c r="F1609"/>
    </row>
    <row r="1610" spans="6:6" x14ac:dyDescent="0.2">
      <c r="F1610"/>
    </row>
    <row r="1611" spans="6:6" x14ac:dyDescent="0.2">
      <c r="F1611"/>
    </row>
    <row r="1612" spans="6:6" x14ac:dyDescent="0.2">
      <c r="F1612"/>
    </row>
    <row r="1613" spans="6:6" x14ac:dyDescent="0.2">
      <c r="F1613"/>
    </row>
    <row r="1614" spans="6:6" x14ac:dyDescent="0.2">
      <c r="F1614"/>
    </row>
    <row r="1615" spans="6:6" x14ac:dyDescent="0.2">
      <c r="F1615"/>
    </row>
    <row r="1616" spans="6:6" x14ac:dyDescent="0.2">
      <c r="F1616"/>
    </row>
    <row r="1617" spans="6:6" x14ac:dyDescent="0.2">
      <c r="F1617"/>
    </row>
    <row r="1618" spans="6:6" x14ac:dyDescent="0.2">
      <c r="F1618"/>
    </row>
    <row r="1619" spans="6:6" x14ac:dyDescent="0.2">
      <c r="F1619"/>
    </row>
    <row r="1620" spans="6:6" x14ac:dyDescent="0.2">
      <c r="F1620"/>
    </row>
    <row r="1621" spans="6:6" x14ac:dyDescent="0.2">
      <c r="F1621"/>
    </row>
    <row r="1622" spans="6:6" x14ac:dyDescent="0.2">
      <c r="F1622"/>
    </row>
    <row r="1623" spans="6:6" x14ac:dyDescent="0.2">
      <c r="F1623"/>
    </row>
    <row r="1624" spans="6:6" x14ac:dyDescent="0.2">
      <c r="F1624"/>
    </row>
    <row r="1625" spans="6:6" x14ac:dyDescent="0.2">
      <c r="F1625"/>
    </row>
    <row r="1626" spans="6:6" x14ac:dyDescent="0.2">
      <c r="F1626"/>
    </row>
    <row r="1627" spans="6:6" x14ac:dyDescent="0.2">
      <c r="F1627"/>
    </row>
    <row r="1628" spans="6:6" x14ac:dyDescent="0.2">
      <c r="F1628"/>
    </row>
    <row r="1629" spans="6:6" x14ac:dyDescent="0.2">
      <c r="F1629"/>
    </row>
    <row r="1630" spans="6:6" x14ac:dyDescent="0.2">
      <c r="F1630"/>
    </row>
    <row r="1631" spans="6:6" x14ac:dyDescent="0.2">
      <c r="F1631"/>
    </row>
    <row r="1632" spans="6:6" x14ac:dyDescent="0.2">
      <c r="F1632"/>
    </row>
    <row r="1633" spans="6:6" x14ac:dyDescent="0.2">
      <c r="F1633"/>
    </row>
    <row r="1634" spans="6:6" x14ac:dyDescent="0.2">
      <c r="F1634"/>
    </row>
    <row r="1635" spans="6:6" x14ac:dyDescent="0.2">
      <c r="F1635"/>
    </row>
    <row r="1636" spans="6:6" x14ac:dyDescent="0.2">
      <c r="F1636"/>
    </row>
    <row r="1637" spans="6:6" x14ac:dyDescent="0.2">
      <c r="F1637"/>
    </row>
    <row r="1638" spans="6:6" x14ac:dyDescent="0.2">
      <c r="F1638"/>
    </row>
    <row r="1639" spans="6:6" x14ac:dyDescent="0.2">
      <c r="F1639"/>
    </row>
    <row r="1640" spans="6:6" x14ac:dyDescent="0.2">
      <c r="F1640"/>
    </row>
    <row r="1641" spans="6:6" x14ac:dyDescent="0.2">
      <c r="F1641"/>
    </row>
    <row r="1642" spans="6:6" x14ac:dyDescent="0.2">
      <c r="F1642"/>
    </row>
    <row r="1643" spans="6:6" x14ac:dyDescent="0.2">
      <c r="F1643"/>
    </row>
    <row r="1644" spans="6:6" x14ac:dyDescent="0.2">
      <c r="F1644"/>
    </row>
    <row r="1645" spans="6:6" x14ac:dyDescent="0.2">
      <c r="F1645"/>
    </row>
    <row r="1646" spans="6:6" x14ac:dyDescent="0.2">
      <c r="F1646"/>
    </row>
    <row r="1647" spans="6:6" x14ac:dyDescent="0.2">
      <c r="F1647"/>
    </row>
    <row r="1648" spans="6:6" x14ac:dyDescent="0.2">
      <c r="F1648"/>
    </row>
    <row r="1649" spans="6:6" x14ac:dyDescent="0.2">
      <c r="F1649"/>
    </row>
    <row r="1650" spans="6:6" x14ac:dyDescent="0.2">
      <c r="F1650"/>
    </row>
    <row r="1651" spans="6:6" x14ac:dyDescent="0.2">
      <c r="F1651"/>
    </row>
    <row r="1652" spans="6:6" x14ac:dyDescent="0.2">
      <c r="F1652"/>
    </row>
    <row r="1653" spans="6:6" x14ac:dyDescent="0.2">
      <c r="F1653"/>
    </row>
    <row r="1654" spans="6:6" x14ac:dyDescent="0.2">
      <c r="F1654"/>
    </row>
    <row r="1655" spans="6:6" x14ac:dyDescent="0.2">
      <c r="F1655"/>
    </row>
    <row r="1656" spans="6:6" x14ac:dyDescent="0.2">
      <c r="F1656"/>
    </row>
    <row r="1657" spans="6:6" x14ac:dyDescent="0.2">
      <c r="F1657"/>
    </row>
    <row r="1658" spans="6:6" x14ac:dyDescent="0.2">
      <c r="F1658"/>
    </row>
    <row r="1659" spans="6:6" x14ac:dyDescent="0.2">
      <c r="F1659"/>
    </row>
    <row r="1660" spans="6:6" x14ac:dyDescent="0.2">
      <c r="F1660"/>
    </row>
    <row r="1661" spans="6:6" x14ac:dyDescent="0.2">
      <c r="F1661"/>
    </row>
    <row r="1662" spans="6:6" x14ac:dyDescent="0.2">
      <c r="F1662"/>
    </row>
    <row r="1663" spans="6:6" x14ac:dyDescent="0.2">
      <c r="F1663"/>
    </row>
    <row r="1664" spans="6:6" x14ac:dyDescent="0.2">
      <c r="F1664"/>
    </row>
    <row r="1665" spans="6:6" x14ac:dyDescent="0.2">
      <c r="F1665"/>
    </row>
    <row r="1666" spans="6:6" x14ac:dyDescent="0.2">
      <c r="F1666"/>
    </row>
    <row r="1667" spans="6:6" x14ac:dyDescent="0.2">
      <c r="F1667"/>
    </row>
    <row r="1668" spans="6:6" x14ac:dyDescent="0.2">
      <c r="F1668"/>
    </row>
    <row r="1669" spans="6:6" x14ac:dyDescent="0.2">
      <c r="F1669"/>
    </row>
    <row r="1670" spans="6:6" x14ac:dyDescent="0.2">
      <c r="F1670"/>
    </row>
    <row r="1671" spans="6:6" x14ac:dyDescent="0.2">
      <c r="F1671"/>
    </row>
    <row r="1672" spans="6:6" x14ac:dyDescent="0.2">
      <c r="F1672"/>
    </row>
    <row r="1673" spans="6:6" x14ac:dyDescent="0.2">
      <c r="F1673"/>
    </row>
    <row r="1674" spans="6:6" x14ac:dyDescent="0.2">
      <c r="F1674"/>
    </row>
    <row r="1675" spans="6:6" x14ac:dyDescent="0.2">
      <c r="F1675"/>
    </row>
    <row r="1676" spans="6:6" x14ac:dyDescent="0.2">
      <c r="F1676"/>
    </row>
    <row r="1677" spans="6:6" x14ac:dyDescent="0.2">
      <c r="F1677"/>
    </row>
    <row r="1678" spans="6:6" x14ac:dyDescent="0.2">
      <c r="F1678"/>
    </row>
    <row r="1679" spans="6:6" x14ac:dyDescent="0.2">
      <c r="F1679"/>
    </row>
    <row r="1680" spans="6:6" x14ac:dyDescent="0.2">
      <c r="F1680"/>
    </row>
    <row r="1681" spans="6:6" x14ac:dyDescent="0.2">
      <c r="F1681"/>
    </row>
    <row r="1682" spans="6:6" x14ac:dyDescent="0.2">
      <c r="F1682"/>
    </row>
    <row r="1683" spans="6:6" x14ac:dyDescent="0.2">
      <c r="F1683"/>
    </row>
    <row r="1684" spans="6:6" x14ac:dyDescent="0.2">
      <c r="F1684"/>
    </row>
    <row r="1685" spans="6:6" x14ac:dyDescent="0.2">
      <c r="F1685"/>
    </row>
    <row r="1686" spans="6:6" x14ac:dyDescent="0.2">
      <c r="F1686"/>
    </row>
    <row r="1687" spans="6:6" x14ac:dyDescent="0.2">
      <c r="F1687"/>
    </row>
    <row r="1688" spans="6:6" x14ac:dyDescent="0.2">
      <c r="F1688"/>
    </row>
    <row r="1689" spans="6:6" x14ac:dyDescent="0.2">
      <c r="F1689"/>
    </row>
    <row r="1690" spans="6:6" x14ac:dyDescent="0.2">
      <c r="F1690"/>
    </row>
    <row r="1691" spans="6:6" x14ac:dyDescent="0.2">
      <c r="F1691"/>
    </row>
    <row r="1692" spans="6:6" x14ac:dyDescent="0.2">
      <c r="F1692"/>
    </row>
    <row r="1693" spans="6:6" x14ac:dyDescent="0.2">
      <c r="F1693"/>
    </row>
    <row r="1694" spans="6:6" x14ac:dyDescent="0.2">
      <c r="F1694"/>
    </row>
    <row r="1695" spans="6:6" x14ac:dyDescent="0.2">
      <c r="F1695"/>
    </row>
    <row r="1696" spans="6:6" x14ac:dyDescent="0.2">
      <c r="F1696"/>
    </row>
    <row r="1697" spans="6:6" x14ac:dyDescent="0.2">
      <c r="F1697"/>
    </row>
    <row r="1698" spans="6:6" x14ac:dyDescent="0.2">
      <c r="F1698"/>
    </row>
    <row r="1699" spans="6:6" x14ac:dyDescent="0.2">
      <c r="F1699"/>
    </row>
    <row r="1700" spans="6:6" x14ac:dyDescent="0.2">
      <c r="F1700"/>
    </row>
    <row r="1701" spans="6:6" x14ac:dyDescent="0.2">
      <c r="F1701"/>
    </row>
    <row r="1702" spans="6:6" x14ac:dyDescent="0.2">
      <c r="F1702"/>
    </row>
    <row r="1703" spans="6:6" x14ac:dyDescent="0.2">
      <c r="F1703"/>
    </row>
    <row r="1704" spans="6:6" x14ac:dyDescent="0.2">
      <c r="F1704"/>
    </row>
    <row r="1705" spans="6:6" x14ac:dyDescent="0.2">
      <c r="F1705"/>
    </row>
    <row r="1706" spans="6:6" x14ac:dyDescent="0.2">
      <c r="F1706"/>
    </row>
    <row r="1707" spans="6:6" x14ac:dyDescent="0.2">
      <c r="F1707"/>
    </row>
    <row r="1708" spans="6:6" x14ac:dyDescent="0.2">
      <c r="F1708"/>
    </row>
    <row r="1709" spans="6:6" x14ac:dyDescent="0.2">
      <c r="F1709"/>
    </row>
    <row r="1710" spans="6:6" x14ac:dyDescent="0.2">
      <c r="F1710"/>
    </row>
    <row r="1711" spans="6:6" x14ac:dyDescent="0.2">
      <c r="F1711"/>
    </row>
    <row r="1712" spans="6:6" x14ac:dyDescent="0.2">
      <c r="F1712"/>
    </row>
    <row r="1713" spans="6:6" x14ac:dyDescent="0.2">
      <c r="F1713"/>
    </row>
    <row r="1714" spans="6:6" x14ac:dyDescent="0.2">
      <c r="F1714"/>
    </row>
    <row r="1715" spans="6:6" x14ac:dyDescent="0.2">
      <c r="F1715"/>
    </row>
    <row r="1716" spans="6:6" x14ac:dyDescent="0.2">
      <c r="F1716"/>
    </row>
    <row r="1717" spans="6:6" x14ac:dyDescent="0.2">
      <c r="F1717"/>
    </row>
    <row r="1718" spans="6:6" x14ac:dyDescent="0.2">
      <c r="F1718"/>
    </row>
    <row r="1719" spans="6:6" x14ac:dyDescent="0.2">
      <c r="F1719"/>
    </row>
    <row r="1720" spans="6:6" x14ac:dyDescent="0.2">
      <c r="F1720"/>
    </row>
    <row r="1721" spans="6:6" x14ac:dyDescent="0.2">
      <c r="F1721"/>
    </row>
    <row r="1722" spans="6:6" x14ac:dyDescent="0.2">
      <c r="F1722"/>
    </row>
    <row r="1723" spans="6:6" x14ac:dyDescent="0.2">
      <c r="F1723"/>
    </row>
    <row r="1724" spans="6:6" x14ac:dyDescent="0.2">
      <c r="F1724"/>
    </row>
    <row r="1725" spans="6:6" x14ac:dyDescent="0.2">
      <c r="F1725"/>
    </row>
    <row r="1726" spans="6:6" x14ac:dyDescent="0.2">
      <c r="F1726"/>
    </row>
    <row r="1727" spans="6:6" x14ac:dyDescent="0.2">
      <c r="F1727"/>
    </row>
    <row r="1728" spans="6:6" x14ac:dyDescent="0.2">
      <c r="F1728"/>
    </row>
    <row r="1729" spans="6:6" x14ac:dyDescent="0.2">
      <c r="F1729"/>
    </row>
    <row r="1730" spans="6:6" x14ac:dyDescent="0.2">
      <c r="F1730"/>
    </row>
    <row r="1731" spans="6:6" x14ac:dyDescent="0.2">
      <c r="F1731"/>
    </row>
    <row r="1732" spans="6:6" x14ac:dyDescent="0.2">
      <c r="F1732"/>
    </row>
    <row r="1733" spans="6:6" x14ac:dyDescent="0.2">
      <c r="F1733"/>
    </row>
    <row r="1734" spans="6:6" x14ac:dyDescent="0.2">
      <c r="F1734"/>
    </row>
    <row r="1735" spans="6:6" x14ac:dyDescent="0.2">
      <c r="F1735"/>
    </row>
    <row r="1736" spans="6:6" x14ac:dyDescent="0.2">
      <c r="F1736"/>
    </row>
    <row r="1737" spans="6:6" x14ac:dyDescent="0.2">
      <c r="F1737"/>
    </row>
    <row r="1738" spans="6:6" x14ac:dyDescent="0.2">
      <c r="F1738"/>
    </row>
    <row r="1739" spans="6:6" x14ac:dyDescent="0.2">
      <c r="F1739"/>
    </row>
    <row r="1740" spans="6:6" x14ac:dyDescent="0.2">
      <c r="F1740"/>
    </row>
    <row r="1741" spans="6:6" x14ac:dyDescent="0.2">
      <c r="F1741"/>
    </row>
    <row r="1742" spans="6:6" x14ac:dyDescent="0.2">
      <c r="F1742"/>
    </row>
    <row r="1743" spans="6:6" x14ac:dyDescent="0.2">
      <c r="F1743"/>
    </row>
    <row r="1744" spans="6:6" x14ac:dyDescent="0.2">
      <c r="F1744"/>
    </row>
    <row r="1745" spans="6:6" x14ac:dyDescent="0.2">
      <c r="F1745"/>
    </row>
    <row r="1746" spans="6:6" x14ac:dyDescent="0.2">
      <c r="F1746"/>
    </row>
    <row r="1747" spans="6:6" x14ac:dyDescent="0.2">
      <c r="F1747"/>
    </row>
    <row r="1748" spans="6:6" x14ac:dyDescent="0.2">
      <c r="F1748"/>
    </row>
    <row r="1749" spans="6:6" x14ac:dyDescent="0.2">
      <c r="F1749"/>
    </row>
    <row r="1750" spans="6:6" x14ac:dyDescent="0.2">
      <c r="F1750"/>
    </row>
    <row r="1751" spans="6:6" x14ac:dyDescent="0.2">
      <c r="F1751"/>
    </row>
    <row r="1752" spans="6:6" x14ac:dyDescent="0.2">
      <c r="F1752"/>
    </row>
    <row r="1753" spans="6:6" x14ac:dyDescent="0.2">
      <c r="F1753"/>
    </row>
    <row r="1754" spans="6:6" x14ac:dyDescent="0.2">
      <c r="F1754"/>
    </row>
    <row r="1755" spans="6:6" x14ac:dyDescent="0.2">
      <c r="F1755"/>
    </row>
    <row r="1756" spans="6:6" x14ac:dyDescent="0.2">
      <c r="F1756"/>
    </row>
    <row r="1757" spans="6:6" x14ac:dyDescent="0.2">
      <c r="F1757"/>
    </row>
    <row r="1758" spans="6:6" x14ac:dyDescent="0.2">
      <c r="F1758"/>
    </row>
    <row r="1759" spans="6:6" x14ac:dyDescent="0.2">
      <c r="F1759"/>
    </row>
    <row r="1760" spans="6:6" x14ac:dyDescent="0.2">
      <c r="F1760"/>
    </row>
    <row r="1761" spans="6:6" x14ac:dyDescent="0.2">
      <c r="F1761"/>
    </row>
    <row r="1762" spans="6:6" x14ac:dyDescent="0.2">
      <c r="F1762"/>
    </row>
    <row r="1763" spans="6:6" x14ac:dyDescent="0.2">
      <c r="F1763"/>
    </row>
    <row r="1764" spans="6:6" x14ac:dyDescent="0.2">
      <c r="F1764"/>
    </row>
    <row r="1765" spans="6:6" x14ac:dyDescent="0.2">
      <c r="F1765"/>
    </row>
    <row r="1766" spans="6:6" x14ac:dyDescent="0.2">
      <c r="F1766"/>
    </row>
    <row r="1767" spans="6:6" x14ac:dyDescent="0.2">
      <c r="F1767"/>
    </row>
    <row r="1768" spans="6:6" x14ac:dyDescent="0.2">
      <c r="F1768"/>
    </row>
    <row r="1769" spans="6:6" x14ac:dyDescent="0.2">
      <c r="F1769"/>
    </row>
    <row r="1770" spans="6:6" x14ac:dyDescent="0.2">
      <c r="F1770"/>
    </row>
    <row r="1771" spans="6:6" x14ac:dyDescent="0.2">
      <c r="F1771"/>
    </row>
    <row r="1772" spans="6:6" x14ac:dyDescent="0.2">
      <c r="F1772"/>
    </row>
    <row r="1773" spans="6:6" x14ac:dyDescent="0.2">
      <c r="F1773"/>
    </row>
    <row r="1774" spans="6:6" x14ac:dyDescent="0.2">
      <c r="F1774"/>
    </row>
    <row r="1775" spans="6:6" x14ac:dyDescent="0.2">
      <c r="F1775"/>
    </row>
    <row r="1776" spans="6:6" x14ac:dyDescent="0.2">
      <c r="F1776"/>
    </row>
    <row r="1777" spans="6:6" x14ac:dyDescent="0.2">
      <c r="F1777"/>
    </row>
    <row r="1778" spans="6:6" x14ac:dyDescent="0.2">
      <c r="F1778"/>
    </row>
    <row r="1779" spans="6:6" x14ac:dyDescent="0.2">
      <c r="F1779"/>
    </row>
    <row r="1780" spans="6:6" x14ac:dyDescent="0.2">
      <c r="F1780"/>
    </row>
    <row r="1781" spans="6:6" x14ac:dyDescent="0.2">
      <c r="F1781"/>
    </row>
    <row r="1782" spans="6:6" x14ac:dyDescent="0.2">
      <c r="F1782"/>
    </row>
    <row r="1783" spans="6:6" x14ac:dyDescent="0.2">
      <c r="F1783"/>
    </row>
    <row r="1784" spans="6:6" x14ac:dyDescent="0.2">
      <c r="F1784"/>
    </row>
    <row r="1785" spans="6:6" x14ac:dyDescent="0.2">
      <c r="F1785"/>
    </row>
    <row r="1786" spans="6:6" x14ac:dyDescent="0.2">
      <c r="F1786"/>
    </row>
    <row r="1787" spans="6:6" x14ac:dyDescent="0.2">
      <c r="F1787"/>
    </row>
    <row r="1788" spans="6:6" x14ac:dyDescent="0.2">
      <c r="F1788"/>
    </row>
    <row r="1789" spans="6:6" x14ac:dyDescent="0.2">
      <c r="F1789"/>
    </row>
    <row r="1790" spans="6:6" x14ac:dyDescent="0.2">
      <c r="F1790"/>
    </row>
    <row r="1791" spans="6:6" x14ac:dyDescent="0.2">
      <c r="F1791"/>
    </row>
    <row r="1792" spans="6:6" x14ac:dyDescent="0.2">
      <c r="F1792"/>
    </row>
    <row r="1793" spans="6:6" x14ac:dyDescent="0.2">
      <c r="F1793"/>
    </row>
    <row r="1794" spans="6:6" x14ac:dyDescent="0.2">
      <c r="F1794"/>
    </row>
    <row r="1795" spans="6:6" x14ac:dyDescent="0.2">
      <c r="F1795"/>
    </row>
    <row r="1796" spans="6:6" x14ac:dyDescent="0.2">
      <c r="F1796"/>
    </row>
    <row r="1797" spans="6:6" x14ac:dyDescent="0.2">
      <c r="F1797"/>
    </row>
    <row r="1798" spans="6:6" x14ac:dyDescent="0.2">
      <c r="F1798"/>
    </row>
    <row r="1799" spans="6:6" x14ac:dyDescent="0.2">
      <c r="F1799"/>
    </row>
    <row r="1800" spans="6:6" x14ac:dyDescent="0.2">
      <c r="F1800"/>
    </row>
    <row r="1801" spans="6:6" x14ac:dyDescent="0.2">
      <c r="F1801"/>
    </row>
    <row r="1802" spans="6:6" x14ac:dyDescent="0.2">
      <c r="F1802"/>
    </row>
    <row r="1803" spans="6:6" x14ac:dyDescent="0.2">
      <c r="F1803"/>
    </row>
    <row r="1804" spans="6:6" x14ac:dyDescent="0.2">
      <c r="F1804"/>
    </row>
    <row r="1805" spans="6:6" x14ac:dyDescent="0.2">
      <c r="F1805"/>
    </row>
    <row r="1806" spans="6:6" x14ac:dyDescent="0.2">
      <c r="F1806"/>
    </row>
    <row r="1807" spans="6:6" x14ac:dyDescent="0.2">
      <c r="F1807"/>
    </row>
    <row r="1808" spans="6:6" x14ac:dyDescent="0.2">
      <c r="F1808"/>
    </row>
    <row r="1809" spans="6:6" x14ac:dyDescent="0.2">
      <c r="F1809"/>
    </row>
    <row r="1810" spans="6:6" x14ac:dyDescent="0.2">
      <c r="F1810"/>
    </row>
    <row r="1811" spans="6:6" x14ac:dyDescent="0.2">
      <c r="F1811"/>
    </row>
    <row r="1812" spans="6:6" x14ac:dyDescent="0.2">
      <c r="F1812"/>
    </row>
    <row r="1813" spans="6:6" x14ac:dyDescent="0.2">
      <c r="F1813"/>
    </row>
    <row r="1814" spans="6:6" x14ac:dyDescent="0.2">
      <c r="F1814"/>
    </row>
    <row r="1815" spans="6:6" x14ac:dyDescent="0.2">
      <c r="F1815"/>
    </row>
    <row r="1816" spans="6:6" x14ac:dyDescent="0.2">
      <c r="F1816"/>
    </row>
    <row r="1817" spans="6:6" x14ac:dyDescent="0.2">
      <c r="F1817"/>
    </row>
    <row r="1818" spans="6:6" x14ac:dyDescent="0.2">
      <c r="F1818"/>
    </row>
    <row r="1819" spans="6:6" x14ac:dyDescent="0.2">
      <c r="F1819"/>
    </row>
    <row r="1820" spans="6:6" x14ac:dyDescent="0.2">
      <c r="F1820"/>
    </row>
    <row r="1821" spans="6:6" x14ac:dyDescent="0.2">
      <c r="F1821"/>
    </row>
    <row r="1822" spans="6:6" x14ac:dyDescent="0.2">
      <c r="F1822"/>
    </row>
    <row r="1823" spans="6:6" x14ac:dyDescent="0.2">
      <c r="F1823"/>
    </row>
    <row r="1824" spans="6:6" x14ac:dyDescent="0.2">
      <c r="F1824"/>
    </row>
    <row r="1825" spans="6:6" x14ac:dyDescent="0.2">
      <c r="F1825"/>
    </row>
    <row r="1826" spans="6:6" x14ac:dyDescent="0.2">
      <c r="F1826"/>
    </row>
    <row r="1827" spans="6:6" x14ac:dyDescent="0.2">
      <c r="F1827"/>
    </row>
    <row r="1828" spans="6:6" x14ac:dyDescent="0.2">
      <c r="F1828"/>
    </row>
    <row r="1829" spans="6:6" x14ac:dyDescent="0.2">
      <c r="F1829"/>
    </row>
    <row r="1830" spans="6:6" x14ac:dyDescent="0.2">
      <c r="F1830"/>
    </row>
    <row r="1831" spans="6:6" x14ac:dyDescent="0.2">
      <c r="F1831"/>
    </row>
    <row r="1832" spans="6:6" x14ac:dyDescent="0.2">
      <c r="F1832"/>
    </row>
    <row r="1833" spans="6:6" x14ac:dyDescent="0.2">
      <c r="F1833"/>
    </row>
    <row r="1834" spans="6:6" x14ac:dyDescent="0.2">
      <c r="F1834"/>
    </row>
    <row r="1835" spans="6:6" x14ac:dyDescent="0.2">
      <c r="F1835"/>
    </row>
    <row r="1836" spans="6:6" x14ac:dyDescent="0.2">
      <c r="F1836"/>
    </row>
    <row r="1837" spans="6:6" x14ac:dyDescent="0.2">
      <c r="F1837"/>
    </row>
    <row r="1838" spans="6:6" x14ac:dyDescent="0.2">
      <c r="F1838"/>
    </row>
    <row r="1839" spans="6:6" x14ac:dyDescent="0.2">
      <c r="F1839"/>
    </row>
    <row r="1840" spans="6:6" x14ac:dyDescent="0.2">
      <c r="F1840"/>
    </row>
    <row r="1841" spans="6:6" x14ac:dyDescent="0.2">
      <c r="F1841"/>
    </row>
    <row r="1842" spans="6:6" x14ac:dyDescent="0.2">
      <c r="F1842"/>
    </row>
    <row r="1843" spans="6:6" x14ac:dyDescent="0.2">
      <c r="F1843"/>
    </row>
    <row r="1844" spans="6:6" x14ac:dyDescent="0.2">
      <c r="F1844"/>
    </row>
    <row r="1845" spans="6:6" x14ac:dyDescent="0.2">
      <c r="F1845"/>
    </row>
    <row r="1846" spans="6:6" x14ac:dyDescent="0.2">
      <c r="F1846"/>
    </row>
    <row r="1847" spans="6:6" x14ac:dyDescent="0.2">
      <c r="F1847"/>
    </row>
    <row r="1848" spans="6:6" x14ac:dyDescent="0.2">
      <c r="F1848"/>
    </row>
    <row r="1849" spans="6:6" x14ac:dyDescent="0.2">
      <c r="F1849"/>
    </row>
    <row r="1850" spans="6:6" x14ac:dyDescent="0.2">
      <c r="F1850"/>
    </row>
    <row r="1851" spans="6:6" x14ac:dyDescent="0.2">
      <c r="F1851"/>
    </row>
    <row r="1852" spans="6:6" x14ac:dyDescent="0.2">
      <c r="F1852"/>
    </row>
    <row r="1853" spans="6:6" x14ac:dyDescent="0.2">
      <c r="F1853"/>
    </row>
    <row r="1854" spans="6:6" x14ac:dyDescent="0.2">
      <c r="F1854"/>
    </row>
    <row r="1855" spans="6:6" x14ac:dyDescent="0.2">
      <c r="F1855"/>
    </row>
    <row r="1856" spans="6:6" x14ac:dyDescent="0.2">
      <c r="F1856"/>
    </row>
    <row r="1857" spans="6:6" x14ac:dyDescent="0.2">
      <c r="F1857"/>
    </row>
    <row r="1858" spans="6:6" x14ac:dyDescent="0.2">
      <c r="F1858"/>
    </row>
    <row r="1859" spans="6:6" x14ac:dyDescent="0.2">
      <c r="F1859"/>
    </row>
    <row r="1860" spans="6:6" x14ac:dyDescent="0.2">
      <c r="F1860"/>
    </row>
    <row r="1861" spans="6:6" x14ac:dyDescent="0.2">
      <c r="F1861"/>
    </row>
    <row r="1862" spans="6:6" x14ac:dyDescent="0.2">
      <c r="F1862"/>
    </row>
    <row r="1863" spans="6:6" x14ac:dyDescent="0.2">
      <c r="F1863"/>
    </row>
    <row r="1864" spans="6:6" x14ac:dyDescent="0.2">
      <c r="F1864"/>
    </row>
    <row r="1865" spans="6:6" x14ac:dyDescent="0.2">
      <c r="F1865"/>
    </row>
    <row r="1866" spans="6:6" x14ac:dyDescent="0.2">
      <c r="F1866"/>
    </row>
    <row r="1867" spans="6:6" x14ac:dyDescent="0.2">
      <c r="F1867"/>
    </row>
    <row r="1868" spans="6:6" x14ac:dyDescent="0.2">
      <c r="F1868"/>
    </row>
    <row r="1869" spans="6:6" x14ac:dyDescent="0.2">
      <c r="F1869"/>
    </row>
    <row r="1870" spans="6:6" x14ac:dyDescent="0.2">
      <c r="F1870"/>
    </row>
    <row r="1871" spans="6:6" x14ac:dyDescent="0.2">
      <c r="F1871"/>
    </row>
    <row r="1872" spans="6:6" x14ac:dyDescent="0.2">
      <c r="F1872"/>
    </row>
    <row r="1873" spans="6:6" x14ac:dyDescent="0.2">
      <c r="F1873"/>
    </row>
    <row r="1874" spans="6:6" x14ac:dyDescent="0.2">
      <c r="F1874"/>
    </row>
    <row r="1875" spans="6:6" x14ac:dyDescent="0.2">
      <c r="F1875"/>
    </row>
    <row r="1876" spans="6:6" x14ac:dyDescent="0.2">
      <c r="F1876"/>
    </row>
    <row r="1877" spans="6:6" x14ac:dyDescent="0.2">
      <c r="F1877"/>
    </row>
    <row r="1878" spans="6:6" x14ac:dyDescent="0.2">
      <c r="F1878"/>
    </row>
    <row r="1879" spans="6:6" x14ac:dyDescent="0.2">
      <c r="F1879"/>
    </row>
    <row r="1880" spans="6:6" x14ac:dyDescent="0.2">
      <c r="F1880"/>
    </row>
    <row r="1881" spans="6:6" x14ac:dyDescent="0.2">
      <c r="F1881"/>
    </row>
    <row r="1882" spans="6:6" x14ac:dyDescent="0.2">
      <c r="F1882"/>
    </row>
    <row r="1883" spans="6:6" x14ac:dyDescent="0.2">
      <c r="F1883"/>
    </row>
    <row r="1884" spans="6:6" x14ac:dyDescent="0.2">
      <c r="F1884"/>
    </row>
    <row r="1885" spans="6:6" x14ac:dyDescent="0.2">
      <c r="F1885"/>
    </row>
    <row r="1886" spans="6:6" x14ac:dyDescent="0.2">
      <c r="F1886"/>
    </row>
    <row r="1887" spans="6:6" x14ac:dyDescent="0.2">
      <c r="F1887"/>
    </row>
    <row r="1888" spans="6:6" x14ac:dyDescent="0.2">
      <c r="F1888"/>
    </row>
    <row r="1889" spans="6:6" x14ac:dyDescent="0.2">
      <c r="F1889"/>
    </row>
    <row r="1890" spans="6:6" x14ac:dyDescent="0.2">
      <c r="F1890"/>
    </row>
    <row r="1891" spans="6:6" x14ac:dyDescent="0.2">
      <c r="F1891"/>
    </row>
    <row r="1892" spans="6:6" x14ac:dyDescent="0.2">
      <c r="F1892"/>
    </row>
    <row r="1893" spans="6:6" x14ac:dyDescent="0.2">
      <c r="F1893"/>
    </row>
    <row r="1894" spans="6:6" x14ac:dyDescent="0.2">
      <c r="F1894"/>
    </row>
    <row r="1895" spans="6:6" x14ac:dyDescent="0.2">
      <c r="F1895"/>
    </row>
    <row r="1896" spans="6:6" x14ac:dyDescent="0.2">
      <c r="F1896"/>
    </row>
    <row r="1897" spans="6:6" x14ac:dyDescent="0.2">
      <c r="F1897"/>
    </row>
    <row r="1898" spans="6:6" x14ac:dyDescent="0.2">
      <c r="F1898"/>
    </row>
    <row r="1899" spans="6:6" x14ac:dyDescent="0.2">
      <c r="F1899"/>
    </row>
    <row r="1900" spans="6:6" x14ac:dyDescent="0.2">
      <c r="F1900"/>
    </row>
    <row r="1901" spans="6:6" x14ac:dyDescent="0.2">
      <c r="F1901"/>
    </row>
    <row r="1902" spans="6:6" x14ac:dyDescent="0.2">
      <c r="F1902"/>
    </row>
    <row r="1903" spans="6:6" x14ac:dyDescent="0.2">
      <c r="F1903"/>
    </row>
    <row r="1904" spans="6:6" x14ac:dyDescent="0.2">
      <c r="F1904"/>
    </row>
    <row r="1905" spans="6:6" x14ac:dyDescent="0.2">
      <c r="F1905"/>
    </row>
    <row r="1906" spans="6:6" x14ac:dyDescent="0.2">
      <c r="F1906"/>
    </row>
    <row r="1907" spans="6:6" x14ac:dyDescent="0.2">
      <c r="F1907"/>
    </row>
    <row r="1908" spans="6:6" x14ac:dyDescent="0.2">
      <c r="F1908"/>
    </row>
    <row r="1909" spans="6:6" x14ac:dyDescent="0.2">
      <c r="F1909"/>
    </row>
    <row r="1910" spans="6:6" x14ac:dyDescent="0.2">
      <c r="F1910"/>
    </row>
    <row r="1911" spans="6:6" x14ac:dyDescent="0.2">
      <c r="F1911"/>
    </row>
    <row r="1912" spans="6:6" x14ac:dyDescent="0.2">
      <c r="F1912"/>
    </row>
    <row r="1913" spans="6:6" x14ac:dyDescent="0.2">
      <c r="F1913"/>
    </row>
    <row r="1914" spans="6:6" x14ac:dyDescent="0.2">
      <c r="F1914"/>
    </row>
    <row r="1915" spans="6:6" x14ac:dyDescent="0.2">
      <c r="F1915"/>
    </row>
    <row r="1916" spans="6:6" x14ac:dyDescent="0.2">
      <c r="F1916"/>
    </row>
    <row r="1917" spans="6:6" x14ac:dyDescent="0.2">
      <c r="F1917"/>
    </row>
    <row r="1918" spans="6:6" x14ac:dyDescent="0.2">
      <c r="F1918"/>
    </row>
    <row r="1919" spans="6:6" x14ac:dyDescent="0.2">
      <c r="F1919"/>
    </row>
    <row r="1920" spans="6:6" x14ac:dyDescent="0.2">
      <c r="F1920"/>
    </row>
    <row r="1921" spans="6:6" x14ac:dyDescent="0.2">
      <c r="F1921"/>
    </row>
    <row r="1922" spans="6:6" x14ac:dyDescent="0.2">
      <c r="F1922"/>
    </row>
    <row r="1923" spans="6:6" x14ac:dyDescent="0.2">
      <c r="F1923"/>
    </row>
    <row r="1924" spans="6:6" x14ac:dyDescent="0.2">
      <c r="F1924"/>
    </row>
    <row r="1925" spans="6:6" x14ac:dyDescent="0.2">
      <c r="F1925"/>
    </row>
    <row r="1926" spans="6:6" x14ac:dyDescent="0.2">
      <c r="F1926"/>
    </row>
    <row r="1927" spans="6:6" x14ac:dyDescent="0.2">
      <c r="F1927"/>
    </row>
    <row r="1928" spans="6:6" x14ac:dyDescent="0.2">
      <c r="F1928"/>
    </row>
    <row r="1929" spans="6:6" x14ac:dyDescent="0.2">
      <c r="F1929"/>
    </row>
    <row r="1930" spans="6:6" x14ac:dyDescent="0.2">
      <c r="F1930"/>
    </row>
    <row r="1931" spans="6:6" x14ac:dyDescent="0.2">
      <c r="F1931"/>
    </row>
    <row r="1932" spans="6:6" x14ac:dyDescent="0.2">
      <c r="F1932"/>
    </row>
    <row r="1933" spans="6:6" x14ac:dyDescent="0.2">
      <c r="F1933"/>
    </row>
    <row r="1934" spans="6:6" x14ac:dyDescent="0.2">
      <c r="F1934"/>
    </row>
    <row r="1935" spans="6:6" x14ac:dyDescent="0.2">
      <c r="F1935"/>
    </row>
    <row r="1936" spans="6:6" x14ac:dyDescent="0.2">
      <c r="F1936"/>
    </row>
    <row r="1937" spans="6:6" x14ac:dyDescent="0.2">
      <c r="F1937"/>
    </row>
    <row r="1938" spans="6:6" x14ac:dyDescent="0.2">
      <c r="F1938"/>
    </row>
    <row r="1939" spans="6:6" x14ac:dyDescent="0.2">
      <c r="F1939"/>
    </row>
    <row r="1940" spans="6:6" x14ac:dyDescent="0.2">
      <c r="F1940"/>
    </row>
    <row r="1941" spans="6:6" x14ac:dyDescent="0.2">
      <c r="F1941"/>
    </row>
    <row r="1942" spans="6:6" x14ac:dyDescent="0.2">
      <c r="F1942"/>
    </row>
    <row r="1943" spans="6:6" x14ac:dyDescent="0.2">
      <c r="F1943"/>
    </row>
    <row r="1944" spans="6:6" x14ac:dyDescent="0.2">
      <c r="F1944"/>
    </row>
    <row r="1945" spans="6:6" x14ac:dyDescent="0.2">
      <c r="F1945"/>
    </row>
    <row r="1946" spans="6:6" x14ac:dyDescent="0.2">
      <c r="F1946"/>
    </row>
    <row r="1947" spans="6:6" x14ac:dyDescent="0.2">
      <c r="F1947"/>
    </row>
    <row r="1948" spans="6:6" x14ac:dyDescent="0.2">
      <c r="F1948"/>
    </row>
    <row r="1949" spans="6:6" x14ac:dyDescent="0.2">
      <c r="F1949"/>
    </row>
    <row r="1950" spans="6:6" x14ac:dyDescent="0.2">
      <c r="F1950"/>
    </row>
    <row r="1951" spans="6:6" x14ac:dyDescent="0.2">
      <c r="F1951"/>
    </row>
    <row r="1952" spans="6:6" x14ac:dyDescent="0.2">
      <c r="F1952"/>
    </row>
    <row r="1953" spans="6:6" x14ac:dyDescent="0.2">
      <c r="F1953"/>
    </row>
    <row r="1954" spans="6:6" x14ac:dyDescent="0.2">
      <c r="F1954"/>
    </row>
    <row r="1955" spans="6:6" x14ac:dyDescent="0.2">
      <c r="F1955"/>
    </row>
    <row r="1956" spans="6:6" x14ac:dyDescent="0.2">
      <c r="F1956"/>
    </row>
    <row r="1957" spans="6:6" x14ac:dyDescent="0.2">
      <c r="F1957"/>
    </row>
    <row r="1958" spans="6:6" x14ac:dyDescent="0.2">
      <c r="F1958"/>
    </row>
    <row r="1959" spans="6:6" x14ac:dyDescent="0.2">
      <c r="F1959"/>
    </row>
    <row r="1960" spans="6:6" x14ac:dyDescent="0.2">
      <c r="F1960"/>
    </row>
    <row r="1961" spans="6:6" x14ac:dyDescent="0.2">
      <c r="F1961"/>
    </row>
    <row r="1962" spans="6:6" x14ac:dyDescent="0.2">
      <c r="F1962"/>
    </row>
    <row r="1963" spans="6:6" x14ac:dyDescent="0.2">
      <c r="F1963"/>
    </row>
    <row r="1964" spans="6:6" x14ac:dyDescent="0.2">
      <c r="F1964"/>
    </row>
    <row r="1965" spans="6:6" x14ac:dyDescent="0.2">
      <c r="F1965"/>
    </row>
    <row r="1966" spans="6:6" x14ac:dyDescent="0.2">
      <c r="F1966"/>
    </row>
    <row r="1967" spans="6:6" x14ac:dyDescent="0.2">
      <c r="F1967"/>
    </row>
    <row r="1968" spans="6:6" x14ac:dyDescent="0.2">
      <c r="F1968"/>
    </row>
    <row r="1969" spans="6:6" x14ac:dyDescent="0.2">
      <c r="F1969"/>
    </row>
    <row r="1970" spans="6:6" x14ac:dyDescent="0.2">
      <c r="F1970"/>
    </row>
    <row r="1971" spans="6:6" x14ac:dyDescent="0.2">
      <c r="F1971"/>
    </row>
    <row r="1972" spans="6:6" x14ac:dyDescent="0.2">
      <c r="F1972"/>
    </row>
    <row r="1973" spans="6:6" x14ac:dyDescent="0.2">
      <c r="F1973"/>
    </row>
    <row r="1974" spans="6:6" x14ac:dyDescent="0.2">
      <c r="F1974"/>
    </row>
    <row r="1975" spans="6:6" x14ac:dyDescent="0.2">
      <c r="F1975"/>
    </row>
    <row r="1976" spans="6:6" x14ac:dyDescent="0.2">
      <c r="F1976"/>
    </row>
    <row r="1977" spans="6:6" x14ac:dyDescent="0.2">
      <c r="F1977"/>
    </row>
    <row r="1978" spans="6:6" x14ac:dyDescent="0.2">
      <c r="F1978"/>
    </row>
    <row r="1979" spans="6:6" x14ac:dyDescent="0.2">
      <c r="F1979"/>
    </row>
    <row r="1980" spans="6:6" x14ac:dyDescent="0.2">
      <c r="F1980"/>
    </row>
    <row r="1981" spans="6:6" x14ac:dyDescent="0.2">
      <c r="F1981"/>
    </row>
    <row r="1982" spans="6:6" x14ac:dyDescent="0.2">
      <c r="F1982"/>
    </row>
    <row r="1983" spans="6:6" x14ac:dyDescent="0.2">
      <c r="F1983"/>
    </row>
    <row r="1984" spans="6:6" x14ac:dyDescent="0.2">
      <c r="F1984"/>
    </row>
    <row r="1985" spans="6:6" x14ac:dyDescent="0.2">
      <c r="F1985"/>
    </row>
    <row r="1986" spans="6:6" x14ac:dyDescent="0.2">
      <c r="F1986"/>
    </row>
    <row r="1987" spans="6:6" x14ac:dyDescent="0.2">
      <c r="F1987"/>
    </row>
    <row r="1988" spans="6:6" x14ac:dyDescent="0.2">
      <c r="F1988"/>
    </row>
    <row r="1989" spans="6:6" x14ac:dyDescent="0.2">
      <c r="F1989"/>
    </row>
    <row r="1990" spans="6:6" x14ac:dyDescent="0.2">
      <c r="F1990"/>
    </row>
    <row r="1991" spans="6:6" x14ac:dyDescent="0.2">
      <c r="F1991"/>
    </row>
    <row r="1992" spans="6:6" x14ac:dyDescent="0.2">
      <c r="F1992"/>
    </row>
    <row r="1993" spans="6:6" x14ac:dyDescent="0.2">
      <c r="F1993"/>
    </row>
    <row r="1994" spans="6:6" x14ac:dyDescent="0.2">
      <c r="F1994"/>
    </row>
    <row r="1995" spans="6:6" x14ac:dyDescent="0.2">
      <c r="F1995"/>
    </row>
    <row r="1996" spans="6:6" x14ac:dyDescent="0.2">
      <c r="F1996"/>
    </row>
    <row r="1997" spans="6:6" x14ac:dyDescent="0.2">
      <c r="F1997"/>
    </row>
    <row r="1998" spans="6:6" x14ac:dyDescent="0.2">
      <c r="F1998"/>
    </row>
    <row r="1999" spans="6:6" x14ac:dyDescent="0.2">
      <c r="F1999"/>
    </row>
    <row r="2000" spans="6:6" x14ac:dyDescent="0.2">
      <c r="F2000"/>
    </row>
    <row r="2001" spans="6:6" x14ac:dyDescent="0.2">
      <c r="F2001"/>
    </row>
    <row r="2002" spans="6:6" x14ac:dyDescent="0.2">
      <c r="F2002"/>
    </row>
    <row r="2003" spans="6:6" x14ac:dyDescent="0.2">
      <c r="F2003"/>
    </row>
    <row r="2004" spans="6:6" x14ac:dyDescent="0.2">
      <c r="F2004"/>
    </row>
    <row r="2005" spans="6:6" x14ac:dyDescent="0.2">
      <c r="F2005"/>
    </row>
    <row r="2006" spans="6:6" x14ac:dyDescent="0.2">
      <c r="F2006"/>
    </row>
    <row r="2007" spans="6:6" x14ac:dyDescent="0.2">
      <c r="F2007"/>
    </row>
    <row r="2008" spans="6:6" x14ac:dyDescent="0.2">
      <c r="F2008"/>
    </row>
    <row r="2009" spans="6:6" x14ac:dyDescent="0.2">
      <c r="F2009"/>
    </row>
    <row r="2010" spans="6:6" x14ac:dyDescent="0.2">
      <c r="F2010"/>
    </row>
    <row r="2011" spans="6:6" x14ac:dyDescent="0.2">
      <c r="F2011"/>
    </row>
    <row r="2012" spans="6:6" x14ac:dyDescent="0.2">
      <c r="F2012"/>
    </row>
    <row r="2013" spans="6:6" x14ac:dyDescent="0.2">
      <c r="F2013"/>
    </row>
    <row r="2014" spans="6:6" x14ac:dyDescent="0.2">
      <c r="F2014"/>
    </row>
    <row r="2015" spans="6:6" x14ac:dyDescent="0.2">
      <c r="F2015"/>
    </row>
    <row r="2016" spans="6:6" x14ac:dyDescent="0.2">
      <c r="F2016"/>
    </row>
    <row r="2017" spans="6:6" x14ac:dyDescent="0.2">
      <c r="F2017"/>
    </row>
    <row r="2018" spans="6:6" x14ac:dyDescent="0.2">
      <c r="F2018"/>
    </row>
    <row r="2019" spans="6:6" x14ac:dyDescent="0.2">
      <c r="F2019"/>
    </row>
    <row r="2020" spans="6:6" x14ac:dyDescent="0.2">
      <c r="F2020"/>
    </row>
    <row r="2021" spans="6:6" x14ac:dyDescent="0.2">
      <c r="F2021"/>
    </row>
    <row r="2022" spans="6:6" x14ac:dyDescent="0.2">
      <c r="F2022"/>
    </row>
    <row r="2023" spans="6:6" x14ac:dyDescent="0.2">
      <c r="F2023"/>
    </row>
    <row r="2024" spans="6:6" x14ac:dyDescent="0.2">
      <c r="F2024"/>
    </row>
    <row r="2025" spans="6:6" x14ac:dyDescent="0.2">
      <c r="F2025"/>
    </row>
    <row r="2026" spans="6:6" x14ac:dyDescent="0.2">
      <c r="F2026"/>
    </row>
    <row r="2027" spans="6:6" x14ac:dyDescent="0.2">
      <c r="F2027"/>
    </row>
    <row r="2028" spans="6:6" x14ac:dyDescent="0.2">
      <c r="F2028"/>
    </row>
    <row r="2029" spans="6:6" x14ac:dyDescent="0.2">
      <c r="F2029"/>
    </row>
    <row r="2030" spans="6:6" x14ac:dyDescent="0.2">
      <c r="F2030"/>
    </row>
    <row r="2031" spans="6:6" x14ac:dyDescent="0.2">
      <c r="F2031"/>
    </row>
    <row r="2032" spans="6:6" x14ac:dyDescent="0.2">
      <c r="F2032"/>
    </row>
    <row r="2033" spans="6:6" x14ac:dyDescent="0.2">
      <c r="F2033"/>
    </row>
    <row r="2034" spans="6:6" x14ac:dyDescent="0.2">
      <c r="F2034"/>
    </row>
    <row r="2035" spans="6:6" x14ac:dyDescent="0.2">
      <c r="F2035"/>
    </row>
    <row r="2036" spans="6:6" x14ac:dyDescent="0.2">
      <c r="F2036"/>
    </row>
    <row r="2037" spans="6:6" x14ac:dyDescent="0.2">
      <c r="F2037"/>
    </row>
    <row r="2038" spans="6:6" x14ac:dyDescent="0.2">
      <c r="F2038"/>
    </row>
    <row r="2039" spans="6:6" x14ac:dyDescent="0.2">
      <c r="F2039"/>
    </row>
    <row r="2040" spans="6:6" x14ac:dyDescent="0.2">
      <c r="F2040"/>
    </row>
    <row r="2041" spans="6:6" x14ac:dyDescent="0.2">
      <c r="F2041"/>
    </row>
    <row r="2042" spans="6:6" x14ac:dyDescent="0.2">
      <c r="F2042"/>
    </row>
    <row r="2043" spans="6:6" x14ac:dyDescent="0.2">
      <c r="F2043"/>
    </row>
    <row r="2044" spans="6:6" x14ac:dyDescent="0.2">
      <c r="F2044"/>
    </row>
    <row r="2045" spans="6:6" x14ac:dyDescent="0.2">
      <c r="F2045"/>
    </row>
    <row r="2046" spans="6:6" x14ac:dyDescent="0.2">
      <c r="F2046"/>
    </row>
    <row r="2047" spans="6:6" x14ac:dyDescent="0.2">
      <c r="F2047"/>
    </row>
    <row r="2048" spans="6:6" x14ac:dyDescent="0.2">
      <c r="F2048"/>
    </row>
    <row r="2049" spans="6:6" x14ac:dyDescent="0.2">
      <c r="F2049"/>
    </row>
    <row r="2050" spans="6:6" x14ac:dyDescent="0.2">
      <c r="F2050"/>
    </row>
    <row r="2051" spans="6:6" x14ac:dyDescent="0.2">
      <c r="F2051"/>
    </row>
    <row r="2052" spans="6:6" x14ac:dyDescent="0.2">
      <c r="F2052"/>
    </row>
    <row r="2053" spans="6:6" x14ac:dyDescent="0.2">
      <c r="F2053"/>
    </row>
    <row r="2054" spans="6:6" x14ac:dyDescent="0.2">
      <c r="F2054"/>
    </row>
    <row r="2055" spans="6:6" x14ac:dyDescent="0.2">
      <c r="F2055"/>
    </row>
    <row r="2056" spans="6:6" x14ac:dyDescent="0.2">
      <c r="F2056"/>
    </row>
    <row r="2057" spans="6:6" x14ac:dyDescent="0.2">
      <c r="F2057"/>
    </row>
    <row r="2058" spans="6:6" x14ac:dyDescent="0.2">
      <c r="F2058"/>
    </row>
    <row r="2059" spans="6:6" x14ac:dyDescent="0.2">
      <c r="F2059"/>
    </row>
    <row r="2060" spans="6:6" x14ac:dyDescent="0.2">
      <c r="F2060"/>
    </row>
    <row r="2061" spans="6:6" x14ac:dyDescent="0.2">
      <c r="F2061"/>
    </row>
    <row r="2062" spans="6:6" x14ac:dyDescent="0.2">
      <c r="F2062"/>
    </row>
    <row r="2063" spans="6:6" x14ac:dyDescent="0.2">
      <c r="F2063"/>
    </row>
    <row r="2064" spans="6:6" x14ac:dyDescent="0.2">
      <c r="F2064"/>
    </row>
    <row r="2065" spans="6:6" x14ac:dyDescent="0.2">
      <c r="F2065"/>
    </row>
    <row r="2066" spans="6:6" x14ac:dyDescent="0.2">
      <c r="F2066"/>
    </row>
    <row r="2067" spans="6:6" x14ac:dyDescent="0.2">
      <c r="F2067"/>
    </row>
    <row r="2068" spans="6:6" x14ac:dyDescent="0.2">
      <c r="F2068"/>
    </row>
    <row r="2069" spans="6:6" x14ac:dyDescent="0.2">
      <c r="F2069"/>
    </row>
    <row r="2070" spans="6:6" x14ac:dyDescent="0.2">
      <c r="F2070"/>
    </row>
    <row r="2071" spans="6:6" x14ac:dyDescent="0.2">
      <c r="F2071"/>
    </row>
    <row r="2072" spans="6:6" x14ac:dyDescent="0.2">
      <c r="F2072"/>
    </row>
    <row r="2073" spans="6:6" x14ac:dyDescent="0.2">
      <c r="F2073"/>
    </row>
    <row r="2074" spans="6:6" x14ac:dyDescent="0.2">
      <c r="F2074"/>
    </row>
    <row r="2075" spans="6:6" x14ac:dyDescent="0.2">
      <c r="F2075"/>
    </row>
    <row r="2076" spans="6:6" x14ac:dyDescent="0.2">
      <c r="F2076"/>
    </row>
    <row r="2077" spans="6:6" x14ac:dyDescent="0.2">
      <c r="F2077"/>
    </row>
    <row r="2078" spans="6:6" x14ac:dyDescent="0.2">
      <c r="F2078"/>
    </row>
    <row r="2079" spans="6:6" x14ac:dyDescent="0.2">
      <c r="F2079"/>
    </row>
    <row r="2080" spans="6:6" x14ac:dyDescent="0.2">
      <c r="F2080"/>
    </row>
    <row r="2081" spans="6:6" x14ac:dyDescent="0.2">
      <c r="F2081"/>
    </row>
    <row r="2082" spans="6:6" x14ac:dyDescent="0.2">
      <c r="F2082"/>
    </row>
    <row r="2083" spans="6:6" x14ac:dyDescent="0.2">
      <c r="F2083"/>
    </row>
    <row r="2084" spans="6:6" x14ac:dyDescent="0.2">
      <c r="F2084"/>
    </row>
    <row r="2085" spans="6:6" x14ac:dyDescent="0.2">
      <c r="F2085"/>
    </row>
    <row r="2086" spans="6:6" x14ac:dyDescent="0.2">
      <c r="F2086"/>
    </row>
    <row r="2087" spans="6:6" x14ac:dyDescent="0.2">
      <c r="F2087"/>
    </row>
    <row r="2088" spans="6:6" x14ac:dyDescent="0.2">
      <c r="F2088"/>
    </row>
    <row r="2089" spans="6:6" x14ac:dyDescent="0.2">
      <c r="F2089"/>
    </row>
    <row r="2090" spans="6:6" x14ac:dyDescent="0.2">
      <c r="F2090"/>
    </row>
    <row r="2091" spans="6:6" x14ac:dyDescent="0.2">
      <c r="F2091"/>
    </row>
    <row r="2092" spans="6:6" x14ac:dyDescent="0.2">
      <c r="F2092"/>
    </row>
    <row r="2093" spans="6:6" x14ac:dyDescent="0.2">
      <c r="F2093"/>
    </row>
    <row r="2094" spans="6:6" x14ac:dyDescent="0.2">
      <c r="F2094"/>
    </row>
    <row r="2095" spans="6:6" x14ac:dyDescent="0.2">
      <c r="F2095"/>
    </row>
    <row r="2096" spans="6:6" x14ac:dyDescent="0.2">
      <c r="F2096"/>
    </row>
    <row r="2097" spans="6:6" x14ac:dyDescent="0.2">
      <c r="F2097"/>
    </row>
    <row r="2098" spans="6:6" x14ac:dyDescent="0.2">
      <c r="F2098"/>
    </row>
    <row r="2099" spans="6:6" x14ac:dyDescent="0.2">
      <c r="F2099"/>
    </row>
    <row r="2100" spans="6:6" x14ac:dyDescent="0.2">
      <c r="F2100"/>
    </row>
    <row r="2101" spans="6:6" x14ac:dyDescent="0.2">
      <c r="F2101"/>
    </row>
    <row r="2102" spans="6:6" x14ac:dyDescent="0.2">
      <c r="F2102"/>
    </row>
    <row r="2103" spans="6:6" x14ac:dyDescent="0.2">
      <c r="F2103"/>
    </row>
    <row r="2104" spans="6:6" x14ac:dyDescent="0.2">
      <c r="F2104"/>
    </row>
    <row r="2105" spans="6:6" x14ac:dyDescent="0.2">
      <c r="F2105"/>
    </row>
    <row r="2106" spans="6:6" x14ac:dyDescent="0.2">
      <c r="F2106"/>
    </row>
    <row r="2107" spans="6:6" x14ac:dyDescent="0.2">
      <c r="F2107"/>
    </row>
    <row r="2108" spans="6:6" x14ac:dyDescent="0.2">
      <c r="F2108"/>
    </row>
    <row r="2109" spans="6:6" x14ac:dyDescent="0.2">
      <c r="F2109"/>
    </row>
    <row r="2110" spans="6:6" x14ac:dyDescent="0.2">
      <c r="F2110"/>
    </row>
    <row r="2111" spans="6:6" x14ac:dyDescent="0.2">
      <c r="F2111"/>
    </row>
    <row r="2112" spans="6:6" x14ac:dyDescent="0.2">
      <c r="F2112"/>
    </row>
    <row r="2113" spans="6:6" x14ac:dyDescent="0.2">
      <c r="F2113"/>
    </row>
    <row r="2114" spans="6:6" x14ac:dyDescent="0.2">
      <c r="F2114"/>
    </row>
    <row r="2115" spans="6:6" x14ac:dyDescent="0.2">
      <c r="F2115"/>
    </row>
    <row r="2116" spans="6:6" x14ac:dyDescent="0.2">
      <c r="F2116"/>
    </row>
    <row r="2117" spans="6:6" x14ac:dyDescent="0.2">
      <c r="F2117"/>
    </row>
    <row r="2118" spans="6:6" x14ac:dyDescent="0.2">
      <c r="F2118"/>
    </row>
    <row r="2119" spans="6:6" x14ac:dyDescent="0.2">
      <c r="F2119"/>
    </row>
    <row r="2120" spans="6:6" x14ac:dyDescent="0.2">
      <c r="F2120"/>
    </row>
    <row r="2121" spans="6:6" x14ac:dyDescent="0.2">
      <c r="F2121"/>
    </row>
    <row r="2122" spans="6:6" x14ac:dyDescent="0.2">
      <c r="F2122"/>
    </row>
    <row r="2123" spans="6:6" x14ac:dyDescent="0.2">
      <c r="F2123"/>
    </row>
    <row r="2124" spans="6:6" x14ac:dyDescent="0.2">
      <c r="F2124"/>
    </row>
    <row r="2125" spans="6:6" x14ac:dyDescent="0.2">
      <c r="F2125"/>
    </row>
    <row r="2126" spans="6:6" x14ac:dyDescent="0.2">
      <c r="F2126"/>
    </row>
    <row r="2127" spans="6:6" x14ac:dyDescent="0.2">
      <c r="F2127"/>
    </row>
    <row r="2128" spans="6:6" x14ac:dyDescent="0.2">
      <c r="F2128"/>
    </row>
    <row r="2129" spans="6:6" x14ac:dyDescent="0.2">
      <c r="F2129"/>
    </row>
    <row r="2130" spans="6:6" x14ac:dyDescent="0.2">
      <c r="F2130"/>
    </row>
    <row r="2131" spans="6:6" x14ac:dyDescent="0.2">
      <c r="F2131"/>
    </row>
    <row r="2132" spans="6:6" x14ac:dyDescent="0.2">
      <c r="F2132"/>
    </row>
    <row r="2133" spans="6:6" x14ac:dyDescent="0.2">
      <c r="F2133"/>
    </row>
    <row r="2134" spans="6:6" x14ac:dyDescent="0.2">
      <c r="F2134"/>
    </row>
    <row r="2135" spans="6:6" x14ac:dyDescent="0.2">
      <c r="F2135"/>
    </row>
    <row r="2136" spans="6:6" x14ac:dyDescent="0.2">
      <c r="F2136"/>
    </row>
    <row r="2137" spans="6:6" x14ac:dyDescent="0.2">
      <c r="F2137"/>
    </row>
    <row r="2138" spans="6:6" x14ac:dyDescent="0.2">
      <c r="F2138"/>
    </row>
    <row r="2139" spans="6:6" x14ac:dyDescent="0.2">
      <c r="F2139"/>
    </row>
    <row r="2140" spans="6:6" x14ac:dyDescent="0.2">
      <c r="F2140"/>
    </row>
    <row r="2141" spans="6:6" x14ac:dyDescent="0.2">
      <c r="F2141"/>
    </row>
    <row r="2142" spans="6:6" x14ac:dyDescent="0.2">
      <c r="F2142"/>
    </row>
    <row r="2143" spans="6:6" x14ac:dyDescent="0.2">
      <c r="F2143"/>
    </row>
    <row r="2144" spans="6:6" x14ac:dyDescent="0.2">
      <c r="F2144"/>
    </row>
    <row r="2145" spans="6:6" x14ac:dyDescent="0.2">
      <c r="F2145"/>
    </row>
    <row r="2146" spans="6:6" x14ac:dyDescent="0.2">
      <c r="F2146"/>
    </row>
    <row r="2147" spans="6:6" x14ac:dyDescent="0.2">
      <c r="F2147"/>
    </row>
    <row r="2148" spans="6:6" x14ac:dyDescent="0.2">
      <c r="F2148"/>
    </row>
    <row r="2149" spans="6:6" x14ac:dyDescent="0.2">
      <c r="F2149"/>
    </row>
    <row r="2150" spans="6:6" x14ac:dyDescent="0.2">
      <c r="F2150"/>
    </row>
    <row r="2151" spans="6:6" x14ac:dyDescent="0.2">
      <c r="F2151"/>
    </row>
    <row r="2152" spans="6:6" x14ac:dyDescent="0.2">
      <c r="F2152"/>
    </row>
    <row r="2153" spans="6:6" x14ac:dyDescent="0.2">
      <c r="F2153"/>
    </row>
    <row r="2154" spans="6:6" x14ac:dyDescent="0.2">
      <c r="F2154"/>
    </row>
    <row r="2155" spans="6:6" x14ac:dyDescent="0.2">
      <c r="F2155"/>
    </row>
    <row r="2156" spans="6:6" x14ac:dyDescent="0.2">
      <c r="F2156"/>
    </row>
    <row r="2157" spans="6:6" x14ac:dyDescent="0.2">
      <c r="F2157"/>
    </row>
    <row r="2158" spans="6:6" x14ac:dyDescent="0.2">
      <c r="F2158"/>
    </row>
    <row r="2159" spans="6:6" x14ac:dyDescent="0.2">
      <c r="F2159"/>
    </row>
    <row r="2160" spans="6:6" x14ac:dyDescent="0.2">
      <c r="F2160"/>
    </row>
    <row r="2161" spans="6:6" x14ac:dyDescent="0.2">
      <c r="F2161"/>
    </row>
    <row r="2162" spans="6:6" x14ac:dyDescent="0.2">
      <c r="F2162"/>
    </row>
    <row r="2163" spans="6:6" x14ac:dyDescent="0.2">
      <c r="F2163"/>
    </row>
    <row r="2164" spans="6:6" x14ac:dyDescent="0.2">
      <c r="F2164"/>
    </row>
    <row r="2165" spans="6:6" x14ac:dyDescent="0.2">
      <c r="F2165"/>
    </row>
    <row r="2166" spans="6:6" x14ac:dyDescent="0.2">
      <c r="F2166"/>
    </row>
    <row r="2167" spans="6:6" x14ac:dyDescent="0.2">
      <c r="F2167"/>
    </row>
    <row r="2168" spans="6:6" x14ac:dyDescent="0.2">
      <c r="F2168"/>
    </row>
    <row r="2169" spans="6:6" x14ac:dyDescent="0.2">
      <c r="F2169"/>
    </row>
    <row r="2170" spans="6:6" x14ac:dyDescent="0.2">
      <c r="F2170"/>
    </row>
    <row r="2171" spans="6:6" x14ac:dyDescent="0.2">
      <c r="F2171"/>
    </row>
    <row r="2172" spans="6:6" x14ac:dyDescent="0.2">
      <c r="F2172"/>
    </row>
    <row r="2173" spans="6:6" x14ac:dyDescent="0.2">
      <c r="F2173"/>
    </row>
    <row r="2174" spans="6:6" x14ac:dyDescent="0.2">
      <c r="F2174"/>
    </row>
    <row r="2175" spans="6:6" x14ac:dyDescent="0.2">
      <c r="F2175"/>
    </row>
    <row r="2176" spans="6:6" x14ac:dyDescent="0.2">
      <c r="F2176"/>
    </row>
    <row r="2177" spans="6:6" x14ac:dyDescent="0.2">
      <c r="F2177"/>
    </row>
    <row r="2178" spans="6:6" x14ac:dyDescent="0.2">
      <c r="F2178"/>
    </row>
    <row r="2179" spans="6:6" x14ac:dyDescent="0.2">
      <c r="F2179"/>
    </row>
    <row r="2180" spans="6:6" x14ac:dyDescent="0.2">
      <c r="F2180"/>
    </row>
    <row r="2181" spans="6:6" x14ac:dyDescent="0.2">
      <c r="F2181"/>
    </row>
    <row r="2182" spans="6:6" x14ac:dyDescent="0.2">
      <c r="F2182"/>
    </row>
    <row r="2183" spans="6:6" x14ac:dyDescent="0.2">
      <c r="F2183"/>
    </row>
    <row r="2184" spans="6:6" x14ac:dyDescent="0.2">
      <c r="F2184"/>
    </row>
    <row r="2185" spans="6:6" x14ac:dyDescent="0.2">
      <c r="F2185"/>
    </row>
    <row r="2186" spans="6:6" x14ac:dyDescent="0.2">
      <c r="F2186"/>
    </row>
    <row r="2187" spans="6:6" x14ac:dyDescent="0.2">
      <c r="F2187"/>
    </row>
    <row r="2188" spans="6:6" x14ac:dyDescent="0.2">
      <c r="F2188"/>
    </row>
    <row r="2189" spans="6:6" x14ac:dyDescent="0.2">
      <c r="F2189"/>
    </row>
    <row r="2190" spans="6:6" x14ac:dyDescent="0.2">
      <c r="F2190"/>
    </row>
    <row r="2191" spans="6:6" x14ac:dyDescent="0.2">
      <c r="F2191"/>
    </row>
    <row r="2192" spans="6:6" x14ac:dyDescent="0.2">
      <c r="F2192"/>
    </row>
    <row r="2193" spans="6:6" x14ac:dyDescent="0.2">
      <c r="F2193"/>
    </row>
    <row r="2194" spans="6:6" x14ac:dyDescent="0.2">
      <c r="F2194"/>
    </row>
    <row r="2195" spans="6:6" x14ac:dyDescent="0.2">
      <c r="F2195"/>
    </row>
    <row r="2196" spans="6:6" x14ac:dyDescent="0.2">
      <c r="F2196"/>
    </row>
    <row r="2197" spans="6:6" x14ac:dyDescent="0.2">
      <c r="F2197"/>
    </row>
    <row r="2198" spans="6:6" x14ac:dyDescent="0.2">
      <c r="F2198"/>
    </row>
    <row r="2199" spans="6:6" x14ac:dyDescent="0.2">
      <c r="F2199"/>
    </row>
    <row r="2200" spans="6:6" x14ac:dyDescent="0.2">
      <c r="F2200"/>
    </row>
    <row r="2201" spans="6:6" x14ac:dyDescent="0.2">
      <c r="F2201"/>
    </row>
    <row r="2202" spans="6:6" x14ac:dyDescent="0.2">
      <c r="F2202"/>
    </row>
    <row r="2203" spans="6:6" x14ac:dyDescent="0.2">
      <c r="F2203"/>
    </row>
    <row r="2204" spans="6:6" x14ac:dyDescent="0.2">
      <c r="F2204"/>
    </row>
    <row r="2205" spans="6:6" x14ac:dyDescent="0.2">
      <c r="F2205"/>
    </row>
    <row r="2206" spans="6:6" x14ac:dyDescent="0.2">
      <c r="F2206"/>
    </row>
    <row r="2207" spans="6:6" x14ac:dyDescent="0.2">
      <c r="F2207"/>
    </row>
    <row r="2208" spans="6:6" x14ac:dyDescent="0.2">
      <c r="F2208"/>
    </row>
    <row r="2209" spans="6:6" x14ac:dyDescent="0.2">
      <c r="F2209"/>
    </row>
    <row r="2210" spans="6:6" x14ac:dyDescent="0.2">
      <c r="F2210"/>
    </row>
    <row r="2211" spans="6:6" x14ac:dyDescent="0.2">
      <c r="F2211"/>
    </row>
    <row r="2212" spans="6:6" x14ac:dyDescent="0.2">
      <c r="F2212"/>
    </row>
    <row r="2213" spans="6:6" x14ac:dyDescent="0.2">
      <c r="F2213"/>
    </row>
    <row r="2214" spans="6:6" x14ac:dyDescent="0.2">
      <c r="F2214"/>
    </row>
    <row r="2215" spans="6:6" x14ac:dyDescent="0.2">
      <c r="F2215"/>
    </row>
    <row r="2216" spans="6:6" x14ac:dyDescent="0.2">
      <c r="F2216"/>
    </row>
    <row r="2217" spans="6:6" x14ac:dyDescent="0.2">
      <c r="F2217"/>
    </row>
    <row r="2218" spans="6:6" x14ac:dyDescent="0.2">
      <c r="F2218"/>
    </row>
    <row r="2219" spans="6:6" x14ac:dyDescent="0.2">
      <c r="F2219"/>
    </row>
    <row r="2220" spans="6:6" x14ac:dyDescent="0.2">
      <c r="F2220"/>
    </row>
    <row r="2221" spans="6:6" x14ac:dyDescent="0.2">
      <c r="F2221"/>
    </row>
    <row r="2222" spans="6:6" x14ac:dyDescent="0.2">
      <c r="F2222"/>
    </row>
    <row r="2223" spans="6:6" x14ac:dyDescent="0.2">
      <c r="F2223"/>
    </row>
    <row r="2224" spans="6:6" x14ac:dyDescent="0.2">
      <c r="F2224"/>
    </row>
    <row r="2225" spans="6:6" x14ac:dyDescent="0.2">
      <c r="F2225"/>
    </row>
    <row r="2226" spans="6:6" x14ac:dyDescent="0.2">
      <c r="F2226"/>
    </row>
    <row r="2227" spans="6:6" x14ac:dyDescent="0.2">
      <c r="F2227"/>
    </row>
    <row r="2228" spans="6:6" x14ac:dyDescent="0.2">
      <c r="F2228"/>
    </row>
    <row r="2229" spans="6:6" x14ac:dyDescent="0.2">
      <c r="F2229"/>
    </row>
    <row r="2230" spans="6:6" x14ac:dyDescent="0.2">
      <c r="F2230"/>
    </row>
    <row r="2231" spans="6:6" x14ac:dyDescent="0.2">
      <c r="F2231"/>
    </row>
    <row r="2232" spans="6:6" x14ac:dyDescent="0.2">
      <c r="F2232"/>
    </row>
    <row r="2233" spans="6:6" x14ac:dyDescent="0.2">
      <c r="F2233"/>
    </row>
    <row r="2234" spans="6:6" x14ac:dyDescent="0.2">
      <c r="F2234"/>
    </row>
    <row r="2235" spans="6:6" x14ac:dyDescent="0.2">
      <c r="F2235"/>
    </row>
    <row r="2236" spans="6:6" x14ac:dyDescent="0.2">
      <c r="F2236"/>
    </row>
    <row r="2237" spans="6:6" x14ac:dyDescent="0.2">
      <c r="F2237"/>
    </row>
    <row r="2238" spans="6:6" x14ac:dyDescent="0.2">
      <c r="F2238"/>
    </row>
    <row r="2239" spans="6:6" x14ac:dyDescent="0.2">
      <c r="F2239"/>
    </row>
    <row r="2240" spans="6:6" x14ac:dyDescent="0.2">
      <c r="F2240"/>
    </row>
    <row r="2241" spans="6:6" x14ac:dyDescent="0.2">
      <c r="F2241"/>
    </row>
    <row r="2242" spans="6:6" x14ac:dyDescent="0.2">
      <c r="F2242"/>
    </row>
    <row r="2243" spans="6:6" x14ac:dyDescent="0.2">
      <c r="F2243"/>
    </row>
    <row r="2244" spans="6:6" x14ac:dyDescent="0.2">
      <c r="F2244"/>
    </row>
    <row r="2245" spans="6:6" x14ac:dyDescent="0.2">
      <c r="F2245"/>
    </row>
    <row r="2246" spans="6:6" x14ac:dyDescent="0.2">
      <c r="F2246"/>
    </row>
    <row r="2247" spans="6:6" x14ac:dyDescent="0.2">
      <c r="F2247"/>
    </row>
    <row r="2248" spans="6:6" x14ac:dyDescent="0.2">
      <c r="F2248"/>
    </row>
    <row r="2249" spans="6:6" x14ac:dyDescent="0.2">
      <c r="F2249"/>
    </row>
    <row r="2250" spans="6:6" x14ac:dyDescent="0.2">
      <c r="F2250"/>
    </row>
    <row r="2251" spans="6:6" x14ac:dyDescent="0.2">
      <c r="F2251"/>
    </row>
    <row r="2252" spans="6:6" x14ac:dyDescent="0.2">
      <c r="F2252"/>
    </row>
    <row r="2253" spans="6:6" x14ac:dyDescent="0.2">
      <c r="F2253"/>
    </row>
    <row r="2254" spans="6:6" x14ac:dyDescent="0.2">
      <c r="F2254"/>
    </row>
    <row r="2255" spans="6:6" x14ac:dyDescent="0.2">
      <c r="F2255"/>
    </row>
    <row r="2256" spans="6:6" x14ac:dyDescent="0.2">
      <c r="F2256"/>
    </row>
    <row r="2257" spans="6:6" x14ac:dyDescent="0.2">
      <c r="F2257"/>
    </row>
    <row r="2258" spans="6:6" x14ac:dyDescent="0.2">
      <c r="F2258"/>
    </row>
    <row r="2259" spans="6:6" x14ac:dyDescent="0.2">
      <c r="F2259"/>
    </row>
    <row r="2260" spans="6:6" x14ac:dyDescent="0.2">
      <c r="F2260"/>
    </row>
    <row r="2261" spans="6:6" x14ac:dyDescent="0.2">
      <c r="F2261"/>
    </row>
    <row r="2262" spans="6:6" x14ac:dyDescent="0.2">
      <c r="F2262"/>
    </row>
    <row r="2263" spans="6:6" x14ac:dyDescent="0.2">
      <c r="F2263"/>
    </row>
    <row r="2264" spans="6:6" x14ac:dyDescent="0.2">
      <c r="F2264"/>
    </row>
    <row r="2265" spans="6:6" x14ac:dyDescent="0.2">
      <c r="F2265"/>
    </row>
    <row r="2266" spans="6:6" x14ac:dyDescent="0.2">
      <c r="F2266"/>
    </row>
    <row r="2267" spans="6:6" x14ac:dyDescent="0.2">
      <c r="F2267"/>
    </row>
    <row r="2268" spans="6:6" x14ac:dyDescent="0.2">
      <c r="F2268"/>
    </row>
    <row r="2269" spans="6:6" x14ac:dyDescent="0.2">
      <c r="F2269"/>
    </row>
    <row r="2270" spans="6:6" x14ac:dyDescent="0.2">
      <c r="F2270"/>
    </row>
    <row r="2271" spans="6:6" x14ac:dyDescent="0.2">
      <c r="F2271"/>
    </row>
    <row r="2272" spans="6:6" x14ac:dyDescent="0.2">
      <c r="F2272"/>
    </row>
    <row r="2273" spans="6:6" x14ac:dyDescent="0.2">
      <c r="F2273"/>
    </row>
    <row r="2274" spans="6:6" x14ac:dyDescent="0.2">
      <c r="F2274"/>
    </row>
    <row r="2275" spans="6:6" x14ac:dyDescent="0.2">
      <c r="F2275"/>
    </row>
    <row r="2276" spans="6:6" x14ac:dyDescent="0.2">
      <c r="F2276"/>
    </row>
    <row r="2277" spans="6:6" x14ac:dyDescent="0.2">
      <c r="F2277"/>
    </row>
    <row r="2278" spans="6:6" x14ac:dyDescent="0.2">
      <c r="F2278"/>
    </row>
    <row r="2279" spans="6:6" x14ac:dyDescent="0.2">
      <c r="F2279"/>
    </row>
    <row r="2280" spans="6:6" x14ac:dyDescent="0.2">
      <c r="F2280"/>
    </row>
    <row r="2281" spans="6:6" x14ac:dyDescent="0.2">
      <c r="F2281"/>
    </row>
    <row r="2282" spans="6:6" x14ac:dyDescent="0.2">
      <c r="F2282"/>
    </row>
    <row r="2283" spans="6:6" x14ac:dyDescent="0.2">
      <c r="F2283"/>
    </row>
    <row r="2284" spans="6:6" x14ac:dyDescent="0.2">
      <c r="F2284"/>
    </row>
    <row r="2285" spans="6:6" x14ac:dyDescent="0.2">
      <c r="F2285"/>
    </row>
    <row r="2286" spans="6:6" x14ac:dyDescent="0.2">
      <c r="F2286"/>
    </row>
    <row r="2287" spans="6:6" x14ac:dyDescent="0.2">
      <c r="F2287"/>
    </row>
    <row r="2288" spans="6:6" x14ac:dyDescent="0.2">
      <c r="F2288"/>
    </row>
    <row r="2289" spans="6:6" x14ac:dyDescent="0.2">
      <c r="F2289"/>
    </row>
    <row r="2290" spans="6:6" x14ac:dyDescent="0.2">
      <c r="F2290"/>
    </row>
    <row r="2291" spans="6:6" x14ac:dyDescent="0.2">
      <c r="F2291"/>
    </row>
    <row r="2292" spans="6:6" x14ac:dyDescent="0.2">
      <c r="F2292"/>
    </row>
    <row r="2293" spans="6:6" x14ac:dyDescent="0.2">
      <c r="F2293"/>
    </row>
    <row r="2294" spans="6:6" x14ac:dyDescent="0.2">
      <c r="F2294"/>
    </row>
    <row r="2295" spans="6:6" x14ac:dyDescent="0.2">
      <c r="F2295"/>
    </row>
    <row r="2296" spans="6:6" x14ac:dyDescent="0.2">
      <c r="F2296"/>
    </row>
    <row r="2297" spans="6:6" x14ac:dyDescent="0.2">
      <c r="F2297"/>
    </row>
    <row r="2298" spans="6:6" x14ac:dyDescent="0.2">
      <c r="F2298"/>
    </row>
    <row r="2299" spans="6:6" x14ac:dyDescent="0.2">
      <c r="F2299"/>
    </row>
    <row r="2300" spans="6:6" x14ac:dyDescent="0.2">
      <c r="F2300"/>
    </row>
    <row r="2301" spans="6:6" x14ac:dyDescent="0.2">
      <c r="F2301"/>
    </row>
    <row r="2302" spans="6:6" x14ac:dyDescent="0.2">
      <c r="F2302"/>
    </row>
    <row r="2303" spans="6:6" x14ac:dyDescent="0.2">
      <c r="F2303"/>
    </row>
    <row r="2304" spans="6:6" x14ac:dyDescent="0.2">
      <c r="F2304"/>
    </row>
    <row r="2305" spans="6:6" x14ac:dyDescent="0.2">
      <c r="F2305"/>
    </row>
    <row r="2306" spans="6:6" x14ac:dyDescent="0.2">
      <c r="F2306"/>
    </row>
    <row r="2307" spans="6:6" x14ac:dyDescent="0.2">
      <c r="F2307"/>
    </row>
    <row r="2308" spans="6:6" x14ac:dyDescent="0.2">
      <c r="F2308"/>
    </row>
    <row r="2309" spans="6:6" x14ac:dyDescent="0.2">
      <c r="F2309"/>
    </row>
    <row r="2310" spans="6:6" x14ac:dyDescent="0.2">
      <c r="F2310"/>
    </row>
    <row r="2311" spans="6:6" x14ac:dyDescent="0.2">
      <c r="F2311"/>
    </row>
    <row r="2312" spans="6:6" x14ac:dyDescent="0.2">
      <c r="F2312"/>
    </row>
    <row r="2313" spans="6:6" x14ac:dyDescent="0.2">
      <c r="F2313"/>
    </row>
    <row r="2314" spans="6:6" x14ac:dyDescent="0.2">
      <c r="F2314"/>
    </row>
    <row r="2315" spans="6:6" x14ac:dyDescent="0.2">
      <c r="F2315"/>
    </row>
    <row r="2316" spans="6:6" x14ac:dyDescent="0.2">
      <c r="F2316"/>
    </row>
    <row r="2317" spans="6:6" x14ac:dyDescent="0.2">
      <c r="F2317"/>
    </row>
    <row r="2318" spans="6:6" x14ac:dyDescent="0.2">
      <c r="F2318"/>
    </row>
    <row r="2319" spans="6:6" x14ac:dyDescent="0.2">
      <c r="F2319"/>
    </row>
    <row r="2320" spans="6:6" x14ac:dyDescent="0.2">
      <c r="F2320"/>
    </row>
    <row r="2321" spans="6:6" x14ac:dyDescent="0.2">
      <c r="F2321"/>
    </row>
    <row r="2322" spans="6:6" x14ac:dyDescent="0.2">
      <c r="F2322"/>
    </row>
    <row r="2323" spans="6:6" x14ac:dyDescent="0.2">
      <c r="F2323"/>
    </row>
    <row r="2324" spans="6:6" x14ac:dyDescent="0.2">
      <c r="F2324"/>
    </row>
    <row r="2325" spans="6:6" x14ac:dyDescent="0.2">
      <c r="F2325"/>
    </row>
    <row r="2326" spans="6:6" x14ac:dyDescent="0.2">
      <c r="F2326"/>
    </row>
    <row r="2327" spans="6:6" x14ac:dyDescent="0.2">
      <c r="F2327"/>
    </row>
    <row r="2328" spans="6:6" x14ac:dyDescent="0.2">
      <c r="F2328"/>
    </row>
    <row r="2329" spans="6:6" x14ac:dyDescent="0.2">
      <c r="F2329"/>
    </row>
    <row r="2330" spans="6:6" x14ac:dyDescent="0.2">
      <c r="F2330"/>
    </row>
    <row r="2331" spans="6:6" x14ac:dyDescent="0.2">
      <c r="F2331"/>
    </row>
    <row r="2332" spans="6:6" x14ac:dyDescent="0.2">
      <c r="F2332"/>
    </row>
    <row r="2333" spans="6:6" x14ac:dyDescent="0.2">
      <c r="F2333"/>
    </row>
    <row r="2334" spans="6:6" x14ac:dyDescent="0.2">
      <c r="F2334"/>
    </row>
    <row r="2335" spans="6:6" x14ac:dyDescent="0.2">
      <c r="F2335"/>
    </row>
    <row r="2336" spans="6:6" x14ac:dyDescent="0.2">
      <c r="F2336"/>
    </row>
    <row r="2337" spans="6:6" x14ac:dyDescent="0.2">
      <c r="F2337"/>
    </row>
    <row r="2338" spans="6:6" x14ac:dyDescent="0.2">
      <c r="F2338"/>
    </row>
    <row r="2339" spans="6:6" x14ac:dyDescent="0.2">
      <c r="F2339"/>
    </row>
    <row r="2340" spans="6:6" x14ac:dyDescent="0.2">
      <c r="F2340"/>
    </row>
    <row r="2341" spans="6:6" x14ac:dyDescent="0.2">
      <c r="F2341"/>
    </row>
    <row r="2342" spans="6:6" x14ac:dyDescent="0.2">
      <c r="F2342"/>
    </row>
    <row r="2343" spans="6:6" x14ac:dyDescent="0.2">
      <c r="F2343"/>
    </row>
    <row r="2344" spans="6:6" x14ac:dyDescent="0.2">
      <c r="F2344"/>
    </row>
    <row r="2345" spans="6:6" x14ac:dyDescent="0.2">
      <c r="F2345"/>
    </row>
    <row r="2346" spans="6:6" x14ac:dyDescent="0.2">
      <c r="F2346"/>
    </row>
    <row r="2347" spans="6:6" x14ac:dyDescent="0.2">
      <c r="F2347"/>
    </row>
    <row r="2348" spans="6:6" x14ac:dyDescent="0.2">
      <c r="F2348"/>
    </row>
    <row r="2349" spans="6:6" x14ac:dyDescent="0.2">
      <c r="F2349"/>
    </row>
    <row r="2350" spans="6:6" x14ac:dyDescent="0.2">
      <c r="F2350"/>
    </row>
    <row r="2351" spans="6:6" x14ac:dyDescent="0.2">
      <c r="F2351"/>
    </row>
    <row r="2352" spans="6:6" x14ac:dyDescent="0.2">
      <c r="F2352"/>
    </row>
    <row r="2353" spans="6:6" x14ac:dyDescent="0.2">
      <c r="F2353"/>
    </row>
    <row r="2354" spans="6:6" x14ac:dyDescent="0.2">
      <c r="F2354"/>
    </row>
    <row r="2355" spans="6:6" x14ac:dyDescent="0.2">
      <c r="F2355"/>
    </row>
    <row r="2356" spans="6:6" x14ac:dyDescent="0.2">
      <c r="F2356"/>
    </row>
    <row r="2357" spans="6:6" x14ac:dyDescent="0.2">
      <c r="F2357"/>
    </row>
    <row r="2358" spans="6:6" x14ac:dyDescent="0.2">
      <c r="F2358"/>
    </row>
    <row r="2359" spans="6:6" x14ac:dyDescent="0.2">
      <c r="F2359"/>
    </row>
    <row r="2360" spans="6:6" x14ac:dyDescent="0.2">
      <c r="F2360"/>
    </row>
    <row r="2361" spans="6:6" x14ac:dyDescent="0.2">
      <c r="F2361"/>
    </row>
    <row r="2362" spans="6:6" x14ac:dyDescent="0.2">
      <c r="F2362"/>
    </row>
    <row r="2363" spans="6:6" x14ac:dyDescent="0.2">
      <c r="F2363"/>
    </row>
    <row r="2364" spans="6:6" x14ac:dyDescent="0.2">
      <c r="F2364"/>
    </row>
    <row r="2365" spans="6:6" x14ac:dyDescent="0.2">
      <c r="F2365"/>
    </row>
    <row r="2366" spans="6:6" x14ac:dyDescent="0.2">
      <c r="F2366"/>
    </row>
    <row r="2367" spans="6:6" x14ac:dyDescent="0.2">
      <c r="F2367"/>
    </row>
    <row r="2368" spans="6:6" x14ac:dyDescent="0.2">
      <c r="F2368"/>
    </row>
    <row r="2369" spans="6:6" x14ac:dyDescent="0.2">
      <c r="F2369"/>
    </row>
    <row r="2370" spans="6:6" x14ac:dyDescent="0.2">
      <c r="F2370"/>
    </row>
    <row r="2371" spans="6:6" x14ac:dyDescent="0.2">
      <c r="F2371"/>
    </row>
    <row r="2372" spans="6:6" x14ac:dyDescent="0.2">
      <c r="F2372"/>
    </row>
    <row r="2373" spans="6:6" x14ac:dyDescent="0.2">
      <c r="F2373"/>
    </row>
    <row r="2374" spans="6:6" x14ac:dyDescent="0.2">
      <c r="F2374"/>
    </row>
    <row r="2375" spans="6:6" x14ac:dyDescent="0.2">
      <c r="F2375"/>
    </row>
    <row r="2376" spans="6:6" x14ac:dyDescent="0.2">
      <c r="F2376"/>
    </row>
    <row r="2377" spans="6:6" x14ac:dyDescent="0.2">
      <c r="F2377"/>
    </row>
    <row r="2378" spans="6:6" x14ac:dyDescent="0.2">
      <c r="F2378"/>
    </row>
    <row r="2379" spans="6:6" x14ac:dyDescent="0.2">
      <c r="F2379"/>
    </row>
    <row r="2380" spans="6:6" x14ac:dyDescent="0.2">
      <c r="F2380"/>
    </row>
    <row r="2381" spans="6:6" x14ac:dyDescent="0.2">
      <c r="F2381"/>
    </row>
    <row r="2382" spans="6:6" x14ac:dyDescent="0.2">
      <c r="F2382"/>
    </row>
    <row r="2383" spans="6:6" x14ac:dyDescent="0.2">
      <c r="F2383"/>
    </row>
    <row r="2384" spans="6:6" x14ac:dyDescent="0.2">
      <c r="F2384"/>
    </row>
    <row r="2385" spans="6:6" x14ac:dyDescent="0.2">
      <c r="F2385"/>
    </row>
    <row r="2386" spans="6:6" x14ac:dyDescent="0.2">
      <c r="F2386"/>
    </row>
    <row r="2387" spans="6:6" x14ac:dyDescent="0.2">
      <c r="F2387"/>
    </row>
    <row r="2388" spans="6:6" x14ac:dyDescent="0.2">
      <c r="F2388"/>
    </row>
    <row r="2389" spans="6:6" x14ac:dyDescent="0.2">
      <c r="F2389"/>
    </row>
    <row r="2390" spans="6:6" x14ac:dyDescent="0.2">
      <c r="F2390"/>
    </row>
    <row r="2391" spans="6:6" x14ac:dyDescent="0.2">
      <c r="F2391"/>
    </row>
    <row r="2392" spans="6:6" x14ac:dyDescent="0.2">
      <c r="F2392"/>
    </row>
    <row r="2393" spans="6:6" x14ac:dyDescent="0.2">
      <c r="F2393"/>
    </row>
    <row r="2394" spans="6:6" x14ac:dyDescent="0.2">
      <c r="F2394"/>
    </row>
    <row r="2395" spans="6:6" x14ac:dyDescent="0.2">
      <c r="F2395"/>
    </row>
    <row r="2396" spans="6:6" x14ac:dyDescent="0.2">
      <c r="F2396"/>
    </row>
    <row r="2397" spans="6:6" x14ac:dyDescent="0.2">
      <c r="F2397"/>
    </row>
    <row r="2398" spans="6:6" x14ac:dyDescent="0.2">
      <c r="F2398"/>
    </row>
    <row r="2399" spans="6:6" x14ac:dyDescent="0.2">
      <c r="F2399"/>
    </row>
    <row r="2400" spans="6:6" x14ac:dyDescent="0.2">
      <c r="F2400"/>
    </row>
    <row r="2401" spans="6:6" x14ac:dyDescent="0.2">
      <c r="F2401"/>
    </row>
    <row r="2402" spans="6:6" x14ac:dyDescent="0.2">
      <c r="F2402"/>
    </row>
    <row r="2403" spans="6:6" x14ac:dyDescent="0.2">
      <c r="F2403"/>
    </row>
    <row r="2404" spans="6:6" x14ac:dyDescent="0.2">
      <c r="F2404"/>
    </row>
    <row r="2405" spans="6:6" x14ac:dyDescent="0.2">
      <c r="F2405"/>
    </row>
    <row r="2406" spans="6:6" x14ac:dyDescent="0.2">
      <c r="F2406"/>
    </row>
    <row r="2407" spans="6:6" x14ac:dyDescent="0.2">
      <c r="F2407"/>
    </row>
    <row r="2408" spans="6:6" x14ac:dyDescent="0.2">
      <c r="F2408"/>
    </row>
    <row r="2409" spans="6:6" x14ac:dyDescent="0.2">
      <c r="F2409"/>
    </row>
    <row r="2410" spans="6:6" x14ac:dyDescent="0.2">
      <c r="F2410"/>
    </row>
    <row r="2411" spans="6:6" x14ac:dyDescent="0.2">
      <c r="F2411"/>
    </row>
    <row r="2412" spans="6:6" x14ac:dyDescent="0.2">
      <c r="F2412"/>
    </row>
    <row r="2413" spans="6:6" x14ac:dyDescent="0.2">
      <c r="F2413"/>
    </row>
    <row r="2414" spans="6:6" x14ac:dyDescent="0.2">
      <c r="F2414"/>
    </row>
    <row r="2415" spans="6:6" x14ac:dyDescent="0.2">
      <c r="F2415"/>
    </row>
    <row r="2416" spans="6:6" x14ac:dyDescent="0.2">
      <c r="F2416"/>
    </row>
    <row r="2417" spans="6:6" x14ac:dyDescent="0.2">
      <c r="F2417"/>
    </row>
    <row r="2418" spans="6:6" x14ac:dyDescent="0.2">
      <c r="F2418"/>
    </row>
    <row r="2419" spans="6:6" x14ac:dyDescent="0.2">
      <c r="F2419"/>
    </row>
    <row r="2420" spans="6:6" x14ac:dyDescent="0.2">
      <c r="F2420"/>
    </row>
    <row r="2421" spans="6:6" x14ac:dyDescent="0.2">
      <c r="F2421"/>
    </row>
    <row r="2422" spans="6:6" x14ac:dyDescent="0.2">
      <c r="F2422"/>
    </row>
    <row r="2423" spans="6:6" x14ac:dyDescent="0.2">
      <c r="F2423"/>
    </row>
    <row r="2424" spans="6:6" x14ac:dyDescent="0.2">
      <c r="F2424"/>
    </row>
    <row r="2425" spans="6:6" x14ac:dyDescent="0.2">
      <c r="F2425"/>
    </row>
    <row r="2426" spans="6:6" x14ac:dyDescent="0.2">
      <c r="F2426"/>
    </row>
    <row r="2427" spans="6:6" x14ac:dyDescent="0.2">
      <c r="F2427"/>
    </row>
    <row r="2428" spans="6:6" x14ac:dyDescent="0.2">
      <c r="F2428"/>
    </row>
    <row r="2429" spans="6:6" x14ac:dyDescent="0.2">
      <c r="F2429"/>
    </row>
    <row r="2430" spans="6:6" x14ac:dyDescent="0.2">
      <c r="F2430"/>
    </row>
    <row r="2431" spans="6:6" x14ac:dyDescent="0.2">
      <c r="F2431"/>
    </row>
    <row r="2432" spans="6:6" x14ac:dyDescent="0.2">
      <c r="F2432"/>
    </row>
    <row r="2433" spans="6:6" x14ac:dyDescent="0.2">
      <c r="F2433"/>
    </row>
    <row r="2434" spans="6:6" x14ac:dyDescent="0.2">
      <c r="F2434"/>
    </row>
    <row r="2435" spans="6:6" x14ac:dyDescent="0.2">
      <c r="F2435"/>
    </row>
    <row r="2436" spans="6:6" x14ac:dyDescent="0.2">
      <c r="F2436"/>
    </row>
    <row r="2437" spans="6:6" x14ac:dyDescent="0.2">
      <c r="F2437"/>
    </row>
    <row r="2438" spans="6:6" x14ac:dyDescent="0.2">
      <c r="F2438"/>
    </row>
    <row r="2439" spans="6:6" x14ac:dyDescent="0.2">
      <c r="F2439"/>
    </row>
    <row r="2440" spans="6:6" x14ac:dyDescent="0.2">
      <c r="F2440"/>
    </row>
    <row r="2441" spans="6:6" x14ac:dyDescent="0.2">
      <c r="F2441"/>
    </row>
    <row r="2442" spans="6:6" x14ac:dyDescent="0.2">
      <c r="F2442"/>
    </row>
    <row r="2443" spans="6:6" x14ac:dyDescent="0.2">
      <c r="F2443"/>
    </row>
    <row r="2444" spans="6:6" x14ac:dyDescent="0.2">
      <c r="F2444"/>
    </row>
    <row r="2445" spans="6:6" x14ac:dyDescent="0.2">
      <c r="F2445"/>
    </row>
    <row r="2446" spans="6:6" x14ac:dyDescent="0.2">
      <c r="F2446"/>
    </row>
    <row r="2447" spans="6:6" x14ac:dyDescent="0.2">
      <c r="F2447"/>
    </row>
    <row r="2448" spans="6:6" x14ac:dyDescent="0.2">
      <c r="F2448"/>
    </row>
    <row r="2449" spans="6:6" x14ac:dyDescent="0.2">
      <c r="F2449"/>
    </row>
    <row r="2450" spans="6:6" x14ac:dyDescent="0.2">
      <c r="F2450"/>
    </row>
    <row r="2451" spans="6:6" x14ac:dyDescent="0.2">
      <c r="F2451"/>
    </row>
    <row r="2452" spans="6:6" x14ac:dyDescent="0.2">
      <c r="F2452"/>
    </row>
    <row r="2453" spans="6:6" x14ac:dyDescent="0.2">
      <c r="F2453"/>
    </row>
    <row r="2454" spans="6:6" x14ac:dyDescent="0.2">
      <c r="F2454"/>
    </row>
    <row r="2455" spans="6:6" x14ac:dyDescent="0.2">
      <c r="F2455"/>
    </row>
    <row r="2456" spans="6:6" x14ac:dyDescent="0.2">
      <c r="F2456"/>
    </row>
    <row r="2457" spans="6:6" x14ac:dyDescent="0.2">
      <c r="F2457"/>
    </row>
    <row r="2458" spans="6:6" x14ac:dyDescent="0.2">
      <c r="F2458"/>
    </row>
    <row r="2459" spans="6:6" x14ac:dyDescent="0.2">
      <c r="F2459"/>
    </row>
    <row r="2460" spans="6:6" x14ac:dyDescent="0.2">
      <c r="F2460"/>
    </row>
    <row r="2461" spans="6:6" x14ac:dyDescent="0.2">
      <c r="F2461"/>
    </row>
    <row r="2462" spans="6:6" x14ac:dyDescent="0.2">
      <c r="F2462"/>
    </row>
    <row r="2463" spans="6:6" x14ac:dyDescent="0.2">
      <c r="F2463"/>
    </row>
    <row r="2464" spans="6:6" x14ac:dyDescent="0.2">
      <c r="F2464"/>
    </row>
    <row r="2465" spans="6:6" x14ac:dyDescent="0.2">
      <c r="F2465"/>
    </row>
    <row r="2466" spans="6:6" x14ac:dyDescent="0.2">
      <c r="F2466"/>
    </row>
    <row r="2467" spans="6:6" x14ac:dyDescent="0.2">
      <c r="F2467"/>
    </row>
    <row r="2468" spans="6:6" x14ac:dyDescent="0.2">
      <c r="F2468"/>
    </row>
    <row r="2469" spans="6:6" x14ac:dyDescent="0.2">
      <c r="F2469"/>
    </row>
    <row r="2470" spans="6:6" x14ac:dyDescent="0.2">
      <c r="F2470"/>
    </row>
    <row r="2471" spans="6:6" x14ac:dyDescent="0.2">
      <c r="F2471"/>
    </row>
    <row r="2472" spans="6:6" x14ac:dyDescent="0.2">
      <c r="F2472"/>
    </row>
    <row r="2473" spans="6:6" x14ac:dyDescent="0.2">
      <c r="F2473"/>
    </row>
    <row r="2474" spans="6:6" x14ac:dyDescent="0.2">
      <c r="F2474"/>
    </row>
    <row r="2475" spans="6:6" x14ac:dyDescent="0.2">
      <c r="F2475"/>
    </row>
    <row r="2476" spans="6:6" x14ac:dyDescent="0.2">
      <c r="F2476"/>
    </row>
    <row r="2477" spans="6:6" x14ac:dyDescent="0.2">
      <c r="F2477"/>
    </row>
    <row r="2478" spans="6:6" x14ac:dyDescent="0.2">
      <c r="F2478"/>
    </row>
    <row r="2479" spans="6:6" x14ac:dyDescent="0.2">
      <c r="F2479"/>
    </row>
    <row r="2480" spans="6:6" x14ac:dyDescent="0.2">
      <c r="F2480"/>
    </row>
    <row r="2481" spans="6:6" x14ac:dyDescent="0.2">
      <c r="F2481"/>
    </row>
    <row r="2482" spans="6:6" x14ac:dyDescent="0.2">
      <c r="F2482"/>
    </row>
    <row r="2483" spans="6:6" x14ac:dyDescent="0.2">
      <c r="F2483"/>
    </row>
    <row r="2484" spans="6:6" x14ac:dyDescent="0.2">
      <c r="F2484"/>
    </row>
    <row r="2485" spans="6:6" x14ac:dyDescent="0.2">
      <c r="F2485"/>
    </row>
    <row r="2486" spans="6:6" x14ac:dyDescent="0.2">
      <c r="F2486"/>
    </row>
    <row r="2487" spans="6:6" x14ac:dyDescent="0.2">
      <c r="F2487"/>
    </row>
    <row r="2488" spans="6:6" x14ac:dyDescent="0.2">
      <c r="F2488"/>
    </row>
    <row r="2489" spans="6:6" x14ac:dyDescent="0.2">
      <c r="F2489"/>
    </row>
    <row r="2490" spans="6:6" x14ac:dyDescent="0.2">
      <c r="F2490"/>
    </row>
    <row r="2491" spans="6:6" x14ac:dyDescent="0.2">
      <c r="F2491"/>
    </row>
    <row r="2492" spans="6:6" x14ac:dyDescent="0.2">
      <c r="F2492"/>
    </row>
    <row r="2493" spans="6:6" x14ac:dyDescent="0.2">
      <c r="F2493"/>
    </row>
    <row r="2494" spans="6:6" x14ac:dyDescent="0.2">
      <c r="F2494"/>
    </row>
    <row r="2495" spans="6:6" x14ac:dyDescent="0.2">
      <c r="F2495"/>
    </row>
    <row r="2496" spans="6:6" x14ac:dyDescent="0.2">
      <c r="F2496"/>
    </row>
    <row r="2497" spans="6:6" x14ac:dyDescent="0.2">
      <c r="F2497"/>
    </row>
    <row r="2498" spans="6:6" x14ac:dyDescent="0.2">
      <c r="F2498"/>
    </row>
    <row r="2499" spans="6:6" x14ac:dyDescent="0.2">
      <c r="F2499"/>
    </row>
    <row r="2500" spans="6:6" x14ac:dyDescent="0.2">
      <c r="F2500"/>
    </row>
    <row r="2501" spans="6:6" x14ac:dyDescent="0.2">
      <c r="F2501"/>
    </row>
    <row r="2502" spans="6:6" x14ac:dyDescent="0.2">
      <c r="F2502"/>
    </row>
    <row r="2503" spans="6:6" x14ac:dyDescent="0.2">
      <c r="F2503"/>
    </row>
    <row r="2504" spans="6:6" x14ac:dyDescent="0.2">
      <c r="F2504"/>
    </row>
    <row r="2505" spans="6:6" x14ac:dyDescent="0.2">
      <c r="F2505"/>
    </row>
    <row r="2506" spans="6:6" x14ac:dyDescent="0.2">
      <c r="F2506"/>
    </row>
    <row r="2507" spans="6:6" x14ac:dyDescent="0.2">
      <c r="F2507"/>
    </row>
    <row r="2508" spans="6:6" x14ac:dyDescent="0.2">
      <c r="F2508"/>
    </row>
    <row r="2509" spans="6:6" x14ac:dyDescent="0.2">
      <c r="F2509"/>
    </row>
    <row r="2510" spans="6:6" x14ac:dyDescent="0.2">
      <c r="F2510"/>
    </row>
    <row r="2511" spans="6:6" x14ac:dyDescent="0.2">
      <c r="F2511"/>
    </row>
    <row r="2512" spans="6:6" x14ac:dyDescent="0.2">
      <c r="F2512"/>
    </row>
    <row r="2513" spans="6:6" x14ac:dyDescent="0.2">
      <c r="F2513"/>
    </row>
    <row r="2514" spans="6:6" x14ac:dyDescent="0.2">
      <c r="F2514"/>
    </row>
    <row r="2515" spans="6:6" x14ac:dyDescent="0.2">
      <c r="F2515"/>
    </row>
    <row r="2516" spans="6:6" x14ac:dyDescent="0.2">
      <c r="F2516"/>
    </row>
    <row r="2517" spans="6:6" x14ac:dyDescent="0.2">
      <c r="F2517"/>
    </row>
    <row r="2518" spans="6:6" x14ac:dyDescent="0.2">
      <c r="F2518"/>
    </row>
    <row r="2519" spans="6:6" x14ac:dyDescent="0.2">
      <c r="F2519"/>
    </row>
    <row r="2520" spans="6:6" x14ac:dyDescent="0.2">
      <c r="F2520"/>
    </row>
    <row r="2521" spans="6:6" x14ac:dyDescent="0.2">
      <c r="F2521"/>
    </row>
    <row r="2522" spans="6:6" x14ac:dyDescent="0.2">
      <c r="F2522"/>
    </row>
    <row r="2523" spans="6:6" x14ac:dyDescent="0.2">
      <c r="F2523"/>
    </row>
    <row r="2524" spans="6:6" x14ac:dyDescent="0.2">
      <c r="F2524"/>
    </row>
    <row r="2525" spans="6:6" x14ac:dyDescent="0.2">
      <c r="F2525"/>
    </row>
    <row r="2526" spans="6:6" x14ac:dyDescent="0.2">
      <c r="F2526"/>
    </row>
    <row r="2527" spans="6:6" x14ac:dyDescent="0.2">
      <c r="F2527"/>
    </row>
    <row r="2528" spans="6:6" x14ac:dyDescent="0.2">
      <c r="F2528"/>
    </row>
    <row r="2529" spans="6:6" x14ac:dyDescent="0.2">
      <c r="F2529"/>
    </row>
    <row r="2530" spans="6:6" x14ac:dyDescent="0.2">
      <c r="F2530"/>
    </row>
    <row r="2531" spans="6:6" x14ac:dyDescent="0.2">
      <c r="F2531"/>
    </row>
    <row r="2532" spans="6:6" x14ac:dyDescent="0.2">
      <c r="F2532"/>
    </row>
    <row r="2533" spans="6:6" x14ac:dyDescent="0.2">
      <c r="F2533"/>
    </row>
    <row r="2534" spans="6:6" x14ac:dyDescent="0.2">
      <c r="F2534"/>
    </row>
    <row r="2535" spans="6:6" x14ac:dyDescent="0.2">
      <c r="F2535"/>
    </row>
    <row r="2536" spans="6:6" x14ac:dyDescent="0.2">
      <c r="F2536"/>
    </row>
    <row r="2537" spans="6:6" x14ac:dyDescent="0.2">
      <c r="F2537"/>
    </row>
    <row r="2538" spans="6:6" x14ac:dyDescent="0.2">
      <c r="F2538"/>
    </row>
    <row r="2539" spans="6:6" x14ac:dyDescent="0.2">
      <c r="F2539"/>
    </row>
    <row r="2540" spans="6:6" x14ac:dyDescent="0.2">
      <c r="F2540"/>
    </row>
    <row r="2541" spans="6:6" x14ac:dyDescent="0.2">
      <c r="F2541"/>
    </row>
    <row r="2542" spans="6:6" x14ac:dyDescent="0.2">
      <c r="F2542"/>
    </row>
    <row r="2543" spans="6:6" x14ac:dyDescent="0.2">
      <c r="F2543"/>
    </row>
    <row r="2544" spans="6:6" x14ac:dyDescent="0.2">
      <c r="F2544"/>
    </row>
    <row r="2545" spans="6:6" x14ac:dyDescent="0.2">
      <c r="F2545"/>
    </row>
    <row r="2546" spans="6:6" x14ac:dyDescent="0.2">
      <c r="F2546"/>
    </row>
    <row r="2547" spans="6:6" x14ac:dyDescent="0.2">
      <c r="F2547"/>
    </row>
    <row r="2548" spans="6:6" x14ac:dyDescent="0.2">
      <c r="F2548"/>
    </row>
    <row r="2549" spans="6:6" x14ac:dyDescent="0.2">
      <c r="F2549"/>
    </row>
    <row r="2550" spans="6:6" x14ac:dyDescent="0.2">
      <c r="F2550"/>
    </row>
    <row r="2551" spans="6:6" x14ac:dyDescent="0.2">
      <c r="F2551"/>
    </row>
    <row r="2552" spans="6:6" x14ac:dyDescent="0.2">
      <c r="F2552"/>
    </row>
    <row r="2553" spans="6:6" x14ac:dyDescent="0.2">
      <c r="F2553"/>
    </row>
    <row r="2554" spans="6:6" x14ac:dyDescent="0.2">
      <c r="F2554"/>
    </row>
    <row r="2555" spans="6:6" x14ac:dyDescent="0.2">
      <c r="F2555"/>
    </row>
    <row r="2556" spans="6:6" x14ac:dyDescent="0.2">
      <c r="F2556"/>
    </row>
    <row r="2557" spans="6:6" x14ac:dyDescent="0.2">
      <c r="F2557"/>
    </row>
    <row r="2558" spans="6:6" x14ac:dyDescent="0.2">
      <c r="F2558"/>
    </row>
    <row r="2559" spans="6:6" x14ac:dyDescent="0.2">
      <c r="F2559"/>
    </row>
    <row r="2560" spans="6:6" x14ac:dyDescent="0.2">
      <c r="F2560"/>
    </row>
    <row r="2561" spans="6:6" x14ac:dyDescent="0.2">
      <c r="F2561"/>
    </row>
    <row r="2562" spans="6:6" x14ac:dyDescent="0.2">
      <c r="F2562"/>
    </row>
    <row r="2563" spans="6:6" x14ac:dyDescent="0.2">
      <c r="F2563"/>
    </row>
    <row r="2564" spans="6:6" x14ac:dyDescent="0.2">
      <c r="F2564"/>
    </row>
    <row r="2565" spans="6:6" x14ac:dyDescent="0.2">
      <c r="F2565"/>
    </row>
    <row r="2566" spans="6:6" x14ac:dyDescent="0.2">
      <c r="F2566"/>
    </row>
    <row r="2567" spans="6:6" x14ac:dyDescent="0.2">
      <c r="F2567"/>
    </row>
    <row r="2568" spans="6:6" x14ac:dyDescent="0.2">
      <c r="F2568"/>
    </row>
    <row r="2569" spans="6:6" x14ac:dyDescent="0.2">
      <c r="F2569"/>
    </row>
    <row r="2570" spans="6:6" x14ac:dyDescent="0.2">
      <c r="F2570"/>
    </row>
    <row r="2571" spans="6:6" x14ac:dyDescent="0.2">
      <c r="F2571"/>
    </row>
    <row r="2572" spans="6:6" x14ac:dyDescent="0.2">
      <c r="F2572"/>
    </row>
    <row r="2573" spans="6:6" x14ac:dyDescent="0.2">
      <c r="F2573"/>
    </row>
    <row r="2574" spans="6:6" x14ac:dyDescent="0.2">
      <c r="F2574"/>
    </row>
    <row r="2575" spans="6:6" x14ac:dyDescent="0.2">
      <c r="F2575"/>
    </row>
    <row r="2576" spans="6:6" x14ac:dyDescent="0.2">
      <c r="F2576"/>
    </row>
    <row r="2577" spans="6:6" x14ac:dyDescent="0.2">
      <c r="F2577"/>
    </row>
    <row r="2578" spans="6:6" x14ac:dyDescent="0.2">
      <c r="F2578"/>
    </row>
    <row r="2579" spans="6:6" x14ac:dyDescent="0.2">
      <c r="F2579"/>
    </row>
    <row r="2580" spans="6:6" x14ac:dyDescent="0.2">
      <c r="F2580"/>
    </row>
    <row r="2581" spans="6:6" x14ac:dyDescent="0.2">
      <c r="F2581"/>
    </row>
    <row r="2582" spans="6:6" x14ac:dyDescent="0.2">
      <c r="F2582"/>
    </row>
    <row r="2583" spans="6:6" x14ac:dyDescent="0.2">
      <c r="F2583"/>
    </row>
    <row r="2584" spans="6:6" x14ac:dyDescent="0.2">
      <c r="F2584"/>
    </row>
    <row r="2585" spans="6:6" x14ac:dyDescent="0.2">
      <c r="F2585"/>
    </row>
    <row r="2586" spans="6:6" x14ac:dyDescent="0.2">
      <c r="F2586"/>
    </row>
    <row r="2587" spans="6:6" x14ac:dyDescent="0.2">
      <c r="F2587"/>
    </row>
    <row r="2588" spans="6:6" x14ac:dyDescent="0.2">
      <c r="F2588"/>
    </row>
    <row r="2589" spans="6:6" x14ac:dyDescent="0.2">
      <c r="F2589"/>
    </row>
    <row r="2590" spans="6:6" x14ac:dyDescent="0.2">
      <c r="F2590"/>
    </row>
    <row r="2591" spans="6:6" x14ac:dyDescent="0.2">
      <c r="F2591"/>
    </row>
    <row r="2592" spans="6:6" x14ac:dyDescent="0.2">
      <c r="F2592"/>
    </row>
    <row r="2593" spans="6:6" x14ac:dyDescent="0.2">
      <c r="F2593"/>
    </row>
    <row r="2594" spans="6:6" x14ac:dyDescent="0.2">
      <c r="F2594"/>
    </row>
    <row r="2595" spans="6:6" x14ac:dyDescent="0.2">
      <c r="F2595"/>
    </row>
    <row r="2596" spans="6:6" x14ac:dyDescent="0.2">
      <c r="F2596"/>
    </row>
    <row r="2597" spans="6:6" x14ac:dyDescent="0.2">
      <c r="F2597"/>
    </row>
    <row r="2598" spans="6:6" x14ac:dyDescent="0.2">
      <c r="F2598"/>
    </row>
    <row r="2599" spans="6:6" x14ac:dyDescent="0.2">
      <c r="F2599"/>
    </row>
    <row r="2600" spans="6:6" x14ac:dyDescent="0.2">
      <c r="F2600"/>
    </row>
    <row r="2601" spans="6:6" x14ac:dyDescent="0.2">
      <c r="F2601"/>
    </row>
    <row r="2602" spans="6:6" x14ac:dyDescent="0.2">
      <c r="F2602"/>
    </row>
    <row r="2603" spans="6:6" x14ac:dyDescent="0.2">
      <c r="F2603"/>
    </row>
    <row r="2604" spans="6:6" x14ac:dyDescent="0.2">
      <c r="F2604"/>
    </row>
    <row r="2605" spans="6:6" x14ac:dyDescent="0.2">
      <c r="F2605"/>
    </row>
    <row r="2606" spans="6:6" x14ac:dyDescent="0.2">
      <c r="F2606"/>
    </row>
    <row r="2607" spans="6:6" x14ac:dyDescent="0.2">
      <c r="F2607"/>
    </row>
    <row r="2608" spans="6:6" x14ac:dyDescent="0.2">
      <c r="F2608"/>
    </row>
    <row r="2609" spans="6:6" x14ac:dyDescent="0.2">
      <c r="F2609"/>
    </row>
    <row r="2610" spans="6:6" x14ac:dyDescent="0.2">
      <c r="F2610"/>
    </row>
    <row r="2611" spans="6:6" x14ac:dyDescent="0.2">
      <c r="F2611"/>
    </row>
    <row r="2612" spans="6:6" x14ac:dyDescent="0.2">
      <c r="F2612"/>
    </row>
    <row r="2613" spans="6:6" x14ac:dyDescent="0.2">
      <c r="F2613"/>
    </row>
    <row r="2614" spans="6:6" x14ac:dyDescent="0.2">
      <c r="F2614"/>
    </row>
    <row r="2615" spans="6:6" x14ac:dyDescent="0.2">
      <c r="F2615"/>
    </row>
    <row r="2616" spans="6:6" x14ac:dyDescent="0.2">
      <c r="F2616"/>
    </row>
    <row r="2617" spans="6:6" x14ac:dyDescent="0.2">
      <c r="F2617"/>
    </row>
    <row r="2618" spans="6:6" x14ac:dyDescent="0.2">
      <c r="F2618"/>
    </row>
    <row r="2619" spans="6:6" x14ac:dyDescent="0.2">
      <c r="F2619"/>
    </row>
    <row r="2620" spans="6:6" x14ac:dyDescent="0.2">
      <c r="F2620"/>
    </row>
    <row r="2621" spans="6:6" x14ac:dyDescent="0.2">
      <c r="F2621"/>
    </row>
    <row r="2622" spans="6:6" x14ac:dyDescent="0.2">
      <c r="F2622"/>
    </row>
    <row r="2623" spans="6:6" x14ac:dyDescent="0.2">
      <c r="F2623"/>
    </row>
    <row r="2624" spans="6:6" x14ac:dyDescent="0.2">
      <c r="F2624"/>
    </row>
    <row r="2625" spans="6:6" x14ac:dyDescent="0.2">
      <c r="F2625"/>
    </row>
    <row r="2626" spans="6:6" x14ac:dyDescent="0.2">
      <c r="F2626"/>
    </row>
    <row r="2627" spans="6:6" x14ac:dyDescent="0.2">
      <c r="F2627"/>
    </row>
    <row r="2628" spans="6:6" x14ac:dyDescent="0.2">
      <c r="F2628"/>
    </row>
    <row r="2629" spans="6:6" x14ac:dyDescent="0.2">
      <c r="F2629"/>
    </row>
    <row r="2630" spans="6:6" x14ac:dyDescent="0.2">
      <c r="F2630"/>
    </row>
    <row r="2631" spans="6:6" x14ac:dyDescent="0.2">
      <c r="F2631"/>
    </row>
    <row r="2632" spans="6:6" x14ac:dyDescent="0.2">
      <c r="F2632"/>
    </row>
    <row r="2633" spans="6:6" x14ac:dyDescent="0.2">
      <c r="F2633"/>
    </row>
    <row r="2634" spans="6:6" x14ac:dyDescent="0.2">
      <c r="F2634"/>
    </row>
    <row r="2635" spans="6:6" x14ac:dyDescent="0.2">
      <c r="F2635"/>
    </row>
    <row r="2636" spans="6:6" x14ac:dyDescent="0.2">
      <c r="F2636"/>
    </row>
    <row r="2637" spans="6:6" x14ac:dyDescent="0.2">
      <c r="F2637"/>
    </row>
    <row r="2638" spans="6:6" x14ac:dyDescent="0.2">
      <c r="F2638"/>
    </row>
    <row r="2639" spans="6:6" x14ac:dyDescent="0.2">
      <c r="F2639"/>
    </row>
    <row r="2640" spans="6:6" x14ac:dyDescent="0.2">
      <c r="F2640"/>
    </row>
    <row r="2641" spans="6:6" x14ac:dyDescent="0.2">
      <c r="F2641"/>
    </row>
    <row r="2642" spans="6:6" x14ac:dyDescent="0.2">
      <c r="F2642"/>
    </row>
    <row r="2643" spans="6:6" x14ac:dyDescent="0.2">
      <c r="F2643"/>
    </row>
    <row r="2644" spans="6:6" x14ac:dyDescent="0.2">
      <c r="F2644"/>
    </row>
    <row r="2645" spans="6:6" x14ac:dyDescent="0.2">
      <c r="F2645"/>
    </row>
    <row r="2646" spans="6:6" x14ac:dyDescent="0.2">
      <c r="F2646"/>
    </row>
    <row r="2647" spans="6:6" x14ac:dyDescent="0.2">
      <c r="F2647"/>
    </row>
    <row r="2648" spans="6:6" x14ac:dyDescent="0.2">
      <c r="F2648"/>
    </row>
    <row r="2649" spans="6:6" x14ac:dyDescent="0.2">
      <c r="F2649"/>
    </row>
    <row r="2650" spans="6:6" x14ac:dyDescent="0.2">
      <c r="F2650"/>
    </row>
    <row r="2651" spans="6:6" x14ac:dyDescent="0.2">
      <c r="F2651"/>
    </row>
    <row r="2652" spans="6:6" x14ac:dyDescent="0.2">
      <c r="F2652"/>
    </row>
    <row r="2653" spans="6:6" x14ac:dyDescent="0.2">
      <c r="F2653"/>
    </row>
    <row r="2654" spans="6:6" x14ac:dyDescent="0.2">
      <c r="F2654"/>
    </row>
    <row r="2655" spans="6:6" x14ac:dyDescent="0.2">
      <c r="F2655"/>
    </row>
    <row r="2656" spans="6:6" x14ac:dyDescent="0.2">
      <c r="F2656"/>
    </row>
    <row r="2657" spans="6:6" x14ac:dyDescent="0.2">
      <c r="F2657"/>
    </row>
    <row r="2658" spans="6:6" x14ac:dyDescent="0.2">
      <c r="F2658"/>
    </row>
    <row r="2659" spans="6:6" x14ac:dyDescent="0.2">
      <c r="F2659"/>
    </row>
    <row r="2660" spans="6:6" x14ac:dyDescent="0.2">
      <c r="F2660"/>
    </row>
    <row r="2661" spans="6:6" x14ac:dyDescent="0.2">
      <c r="F2661"/>
    </row>
    <row r="2662" spans="6:6" x14ac:dyDescent="0.2">
      <c r="F2662"/>
    </row>
    <row r="2663" spans="6:6" x14ac:dyDescent="0.2">
      <c r="F2663"/>
    </row>
    <row r="2664" spans="6:6" x14ac:dyDescent="0.2">
      <c r="F2664"/>
    </row>
    <row r="2665" spans="6:6" x14ac:dyDescent="0.2">
      <c r="F2665"/>
    </row>
    <row r="2666" spans="6:6" x14ac:dyDescent="0.2">
      <c r="F2666"/>
    </row>
    <row r="2667" spans="6:6" x14ac:dyDescent="0.2">
      <c r="F2667"/>
    </row>
    <row r="2668" spans="6:6" x14ac:dyDescent="0.2">
      <c r="F2668"/>
    </row>
    <row r="2669" spans="6:6" x14ac:dyDescent="0.2">
      <c r="F2669"/>
    </row>
    <row r="2670" spans="6:6" x14ac:dyDescent="0.2">
      <c r="F2670"/>
    </row>
    <row r="2671" spans="6:6" x14ac:dyDescent="0.2">
      <c r="F2671"/>
    </row>
    <row r="2672" spans="6:6" x14ac:dyDescent="0.2">
      <c r="F2672"/>
    </row>
    <row r="2673" spans="6:6" x14ac:dyDescent="0.2">
      <c r="F2673"/>
    </row>
    <row r="2674" spans="6:6" x14ac:dyDescent="0.2">
      <c r="F2674"/>
    </row>
    <row r="2675" spans="6:6" x14ac:dyDescent="0.2">
      <c r="F2675"/>
    </row>
    <row r="2676" spans="6:6" x14ac:dyDescent="0.2">
      <c r="F2676"/>
    </row>
    <row r="2677" spans="6:6" x14ac:dyDescent="0.2">
      <c r="F2677"/>
    </row>
    <row r="2678" spans="6:6" x14ac:dyDescent="0.2">
      <c r="F2678"/>
    </row>
    <row r="2679" spans="6:6" x14ac:dyDescent="0.2">
      <c r="F2679"/>
    </row>
    <row r="2680" spans="6:6" x14ac:dyDescent="0.2">
      <c r="F2680"/>
    </row>
    <row r="2681" spans="6:6" x14ac:dyDescent="0.2">
      <c r="F2681"/>
    </row>
    <row r="2682" spans="6:6" x14ac:dyDescent="0.2">
      <c r="F2682"/>
    </row>
    <row r="2683" spans="6:6" x14ac:dyDescent="0.2">
      <c r="F2683"/>
    </row>
    <row r="2684" spans="6:6" x14ac:dyDescent="0.2">
      <c r="F2684"/>
    </row>
    <row r="2685" spans="6:6" x14ac:dyDescent="0.2">
      <c r="F2685"/>
    </row>
    <row r="2686" spans="6:6" x14ac:dyDescent="0.2">
      <c r="F2686"/>
    </row>
    <row r="2687" spans="6:6" x14ac:dyDescent="0.2">
      <c r="F2687"/>
    </row>
    <row r="2688" spans="6:6" x14ac:dyDescent="0.2">
      <c r="F2688"/>
    </row>
    <row r="2689" spans="6:6" x14ac:dyDescent="0.2">
      <c r="F2689"/>
    </row>
    <row r="2690" spans="6:6" x14ac:dyDescent="0.2">
      <c r="F2690"/>
    </row>
    <row r="2691" spans="6:6" x14ac:dyDescent="0.2">
      <c r="F2691"/>
    </row>
    <row r="2692" spans="6:6" x14ac:dyDescent="0.2">
      <c r="F2692"/>
    </row>
    <row r="2693" spans="6:6" x14ac:dyDescent="0.2">
      <c r="F2693"/>
    </row>
    <row r="2694" spans="6:6" x14ac:dyDescent="0.2">
      <c r="F2694"/>
    </row>
    <row r="2695" spans="6:6" x14ac:dyDescent="0.2">
      <c r="F2695"/>
    </row>
    <row r="2696" spans="6:6" x14ac:dyDescent="0.2">
      <c r="F2696"/>
    </row>
    <row r="2697" spans="6:6" x14ac:dyDescent="0.2">
      <c r="F2697"/>
    </row>
    <row r="2698" spans="6:6" x14ac:dyDescent="0.2">
      <c r="F2698"/>
    </row>
    <row r="2699" spans="6:6" x14ac:dyDescent="0.2">
      <c r="F2699"/>
    </row>
    <row r="2700" spans="6:6" x14ac:dyDescent="0.2">
      <c r="F2700"/>
    </row>
    <row r="2701" spans="6:6" x14ac:dyDescent="0.2">
      <c r="F2701"/>
    </row>
    <row r="2702" spans="6:6" x14ac:dyDescent="0.2">
      <c r="F2702"/>
    </row>
    <row r="2703" spans="6:6" x14ac:dyDescent="0.2">
      <c r="F2703"/>
    </row>
    <row r="2704" spans="6:6" x14ac:dyDescent="0.2">
      <c r="F2704"/>
    </row>
    <row r="2705" spans="6:6" x14ac:dyDescent="0.2">
      <c r="F2705"/>
    </row>
    <row r="2706" spans="6:6" x14ac:dyDescent="0.2">
      <c r="F2706"/>
    </row>
    <row r="2707" spans="6:6" x14ac:dyDescent="0.2">
      <c r="F2707"/>
    </row>
    <row r="2708" spans="6:6" x14ac:dyDescent="0.2">
      <c r="F2708"/>
    </row>
    <row r="2709" spans="6:6" x14ac:dyDescent="0.2">
      <c r="F2709"/>
    </row>
    <row r="2710" spans="6:6" x14ac:dyDescent="0.2">
      <c r="F2710"/>
    </row>
    <row r="2711" spans="6:6" x14ac:dyDescent="0.2">
      <c r="F2711"/>
    </row>
    <row r="2712" spans="6:6" x14ac:dyDescent="0.2">
      <c r="F2712"/>
    </row>
    <row r="2713" spans="6:6" x14ac:dyDescent="0.2">
      <c r="F2713"/>
    </row>
    <row r="2714" spans="6:6" x14ac:dyDescent="0.2">
      <c r="F2714"/>
    </row>
    <row r="2715" spans="6:6" x14ac:dyDescent="0.2">
      <c r="F2715"/>
    </row>
    <row r="2716" spans="6:6" x14ac:dyDescent="0.2">
      <c r="F2716"/>
    </row>
    <row r="2717" spans="6:6" x14ac:dyDescent="0.2">
      <c r="F2717"/>
    </row>
    <row r="2718" spans="6:6" x14ac:dyDescent="0.2">
      <c r="F2718"/>
    </row>
    <row r="2719" spans="6:6" x14ac:dyDescent="0.2">
      <c r="F2719"/>
    </row>
    <row r="2720" spans="6:6" x14ac:dyDescent="0.2">
      <c r="F2720"/>
    </row>
    <row r="2721" spans="6:6" x14ac:dyDescent="0.2">
      <c r="F2721"/>
    </row>
    <row r="2722" spans="6:6" x14ac:dyDescent="0.2">
      <c r="F2722"/>
    </row>
    <row r="2723" spans="6:6" x14ac:dyDescent="0.2">
      <c r="F2723"/>
    </row>
    <row r="2724" spans="6:6" x14ac:dyDescent="0.2">
      <c r="F2724"/>
    </row>
    <row r="2725" spans="6:6" x14ac:dyDescent="0.2">
      <c r="F2725"/>
    </row>
    <row r="2726" spans="6:6" x14ac:dyDescent="0.2">
      <c r="F2726"/>
    </row>
    <row r="2727" spans="6:6" x14ac:dyDescent="0.2">
      <c r="F2727"/>
    </row>
    <row r="2728" spans="6:6" x14ac:dyDescent="0.2">
      <c r="F2728"/>
    </row>
    <row r="2729" spans="6:6" x14ac:dyDescent="0.2">
      <c r="F2729"/>
    </row>
    <row r="2730" spans="6:6" x14ac:dyDescent="0.2">
      <c r="F2730"/>
    </row>
    <row r="2731" spans="6:6" x14ac:dyDescent="0.2">
      <c r="F2731"/>
    </row>
    <row r="2732" spans="6:6" x14ac:dyDescent="0.2">
      <c r="F2732"/>
    </row>
    <row r="2733" spans="6:6" x14ac:dyDescent="0.2">
      <c r="F2733"/>
    </row>
    <row r="2734" spans="6:6" x14ac:dyDescent="0.2">
      <c r="F2734"/>
    </row>
    <row r="2735" spans="6:6" x14ac:dyDescent="0.2">
      <c r="F2735"/>
    </row>
    <row r="2736" spans="6:6" x14ac:dyDescent="0.2">
      <c r="F2736"/>
    </row>
    <row r="2737" spans="6:6" x14ac:dyDescent="0.2">
      <c r="F2737"/>
    </row>
    <row r="2738" spans="6:6" x14ac:dyDescent="0.2">
      <c r="F2738"/>
    </row>
    <row r="2739" spans="6:6" x14ac:dyDescent="0.2">
      <c r="F2739"/>
    </row>
    <row r="2740" spans="6:6" x14ac:dyDescent="0.2">
      <c r="F2740"/>
    </row>
    <row r="2741" spans="6:6" x14ac:dyDescent="0.2">
      <c r="F2741"/>
    </row>
    <row r="2742" spans="6:6" x14ac:dyDescent="0.2">
      <c r="F2742"/>
    </row>
    <row r="2743" spans="6:6" x14ac:dyDescent="0.2">
      <c r="F2743"/>
    </row>
    <row r="2744" spans="6:6" x14ac:dyDescent="0.2">
      <c r="F2744"/>
    </row>
    <row r="2745" spans="6:6" x14ac:dyDescent="0.2">
      <c r="F2745"/>
    </row>
    <row r="2746" spans="6:6" x14ac:dyDescent="0.2">
      <c r="F2746"/>
    </row>
    <row r="2747" spans="6:6" x14ac:dyDescent="0.2">
      <c r="F2747"/>
    </row>
    <row r="2748" spans="6:6" x14ac:dyDescent="0.2">
      <c r="F2748"/>
    </row>
    <row r="2749" spans="6:6" x14ac:dyDescent="0.2">
      <c r="F2749"/>
    </row>
    <row r="2750" spans="6:6" x14ac:dyDescent="0.2">
      <c r="F2750"/>
    </row>
    <row r="2751" spans="6:6" x14ac:dyDescent="0.2">
      <c r="F2751"/>
    </row>
    <row r="2752" spans="6:6" x14ac:dyDescent="0.2">
      <c r="F2752"/>
    </row>
    <row r="2753" spans="6:6" x14ac:dyDescent="0.2">
      <c r="F2753"/>
    </row>
    <row r="2754" spans="6:6" x14ac:dyDescent="0.2">
      <c r="F2754"/>
    </row>
    <row r="2755" spans="6:6" x14ac:dyDescent="0.2">
      <c r="F2755"/>
    </row>
    <row r="2756" spans="6:6" x14ac:dyDescent="0.2">
      <c r="F2756"/>
    </row>
    <row r="2757" spans="6:6" x14ac:dyDescent="0.2">
      <c r="F2757"/>
    </row>
    <row r="2758" spans="6:6" x14ac:dyDescent="0.2">
      <c r="F2758"/>
    </row>
    <row r="2759" spans="6:6" x14ac:dyDescent="0.2">
      <c r="F2759"/>
    </row>
    <row r="2760" spans="6:6" x14ac:dyDescent="0.2">
      <c r="F2760"/>
    </row>
    <row r="2761" spans="6:6" x14ac:dyDescent="0.2">
      <c r="F2761"/>
    </row>
    <row r="2762" spans="6:6" x14ac:dyDescent="0.2">
      <c r="F2762"/>
    </row>
    <row r="2763" spans="6:6" x14ac:dyDescent="0.2">
      <c r="F2763"/>
    </row>
    <row r="2764" spans="6:6" x14ac:dyDescent="0.2">
      <c r="F2764"/>
    </row>
    <row r="2765" spans="6:6" x14ac:dyDescent="0.2">
      <c r="F2765"/>
    </row>
    <row r="2766" spans="6:6" x14ac:dyDescent="0.2">
      <c r="F2766"/>
    </row>
    <row r="2767" spans="6:6" x14ac:dyDescent="0.2">
      <c r="F2767"/>
    </row>
    <row r="2768" spans="6:6" x14ac:dyDescent="0.2">
      <c r="F2768"/>
    </row>
    <row r="2769" spans="6:6" x14ac:dyDescent="0.2">
      <c r="F2769"/>
    </row>
    <row r="2770" spans="6:6" x14ac:dyDescent="0.2">
      <c r="F2770"/>
    </row>
    <row r="2771" spans="6:6" x14ac:dyDescent="0.2">
      <c r="F2771"/>
    </row>
    <row r="2772" spans="6:6" x14ac:dyDescent="0.2">
      <c r="F2772"/>
    </row>
    <row r="2773" spans="6:6" x14ac:dyDescent="0.2">
      <c r="F2773"/>
    </row>
    <row r="2774" spans="6:6" x14ac:dyDescent="0.2">
      <c r="F2774"/>
    </row>
    <row r="2775" spans="6:6" x14ac:dyDescent="0.2">
      <c r="F2775"/>
    </row>
    <row r="2776" spans="6:6" x14ac:dyDescent="0.2">
      <c r="F2776"/>
    </row>
    <row r="2777" spans="6:6" x14ac:dyDescent="0.2">
      <c r="F2777"/>
    </row>
    <row r="2778" spans="6:6" x14ac:dyDescent="0.2">
      <c r="F2778"/>
    </row>
    <row r="2779" spans="6:6" x14ac:dyDescent="0.2">
      <c r="F2779"/>
    </row>
    <row r="2780" spans="6:6" x14ac:dyDescent="0.2">
      <c r="F2780"/>
    </row>
    <row r="2781" spans="6:6" x14ac:dyDescent="0.2">
      <c r="F2781"/>
    </row>
    <row r="2782" spans="6:6" x14ac:dyDescent="0.2">
      <c r="F2782"/>
    </row>
    <row r="2783" spans="6:6" x14ac:dyDescent="0.2">
      <c r="F2783"/>
    </row>
    <row r="2784" spans="6:6" x14ac:dyDescent="0.2">
      <c r="F2784"/>
    </row>
    <row r="2785" spans="6:6" x14ac:dyDescent="0.2">
      <c r="F2785"/>
    </row>
    <row r="2786" spans="6:6" x14ac:dyDescent="0.2">
      <c r="F2786"/>
    </row>
    <row r="2787" spans="6:6" x14ac:dyDescent="0.2">
      <c r="F2787"/>
    </row>
    <row r="2788" spans="6:6" x14ac:dyDescent="0.2">
      <c r="F2788"/>
    </row>
    <row r="2789" spans="6:6" x14ac:dyDescent="0.2">
      <c r="F2789"/>
    </row>
    <row r="2790" spans="6:6" x14ac:dyDescent="0.2">
      <c r="F2790"/>
    </row>
    <row r="2791" spans="6:6" x14ac:dyDescent="0.2">
      <c r="F2791"/>
    </row>
    <row r="2792" spans="6:6" x14ac:dyDescent="0.2">
      <c r="F2792"/>
    </row>
    <row r="2793" spans="6:6" x14ac:dyDescent="0.2">
      <c r="F2793"/>
    </row>
    <row r="2794" spans="6:6" x14ac:dyDescent="0.2">
      <c r="F2794"/>
    </row>
    <row r="2795" spans="6:6" x14ac:dyDescent="0.2">
      <c r="F2795"/>
    </row>
    <row r="2796" spans="6:6" x14ac:dyDescent="0.2">
      <c r="F2796"/>
    </row>
    <row r="2797" spans="6:6" x14ac:dyDescent="0.2">
      <c r="F2797"/>
    </row>
    <row r="2798" spans="6:6" x14ac:dyDescent="0.2">
      <c r="F2798"/>
    </row>
    <row r="2799" spans="6:6" x14ac:dyDescent="0.2">
      <c r="F2799"/>
    </row>
    <row r="2800" spans="6:6" x14ac:dyDescent="0.2">
      <c r="F2800"/>
    </row>
    <row r="2801" spans="6:6" x14ac:dyDescent="0.2">
      <c r="F2801"/>
    </row>
    <row r="2802" spans="6:6" x14ac:dyDescent="0.2">
      <c r="F2802"/>
    </row>
    <row r="2803" spans="6:6" x14ac:dyDescent="0.2">
      <c r="F2803"/>
    </row>
    <row r="2804" spans="6:6" x14ac:dyDescent="0.2">
      <c r="F2804"/>
    </row>
    <row r="2805" spans="6:6" x14ac:dyDescent="0.2">
      <c r="F2805"/>
    </row>
    <row r="2806" spans="6:6" x14ac:dyDescent="0.2">
      <c r="F2806"/>
    </row>
    <row r="2807" spans="6:6" x14ac:dyDescent="0.2">
      <c r="F2807"/>
    </row>
    <row r="2808" spans="6:6" x14ac:dyDescent="0.2">
      <c r="F2808"/>
    </row>
    <row r="2809" spans="6:6" x14ac:dyDescent="0.2">
      <c r="F2809"/>
    </row>
    <row r="2810" spans="6:6" x14ac:dyDescent="0.2">
      <c r="F2810"/>
    </row>
    <row r="2811" spans="6:6" x14ac:dyDescent="0.2">
      <c r="F2811"/>
    </row>
    <row r="2812" spans="6:6" x14ac:dyDescent="0.2">
      <c r="F2812"/>
    </row>
    <row r="2813" spans="6:6" x14ac:dyDescent="0.2">
      <c r="F2813"/>
    </row>
    <row r="2814" spans="6:6" x14ac:dyDescent="0.2">
      <c r="F2814"/>
    </row>
    <row r="2815" spans="6:6" x14ac:dyDescent="0.2">
      <c r="F2815"/>
    </row>
    <row r="2816" spans="6:6" x14ac:dyDescent="0.2">
      <c r="F2816"/>
    </row>
    <row r="2817" spans="6:6" x14ac:dyDescent="0.2">
      <c r="F2817"/>
    </row>
    <row r="2818" spans="6:6" x14ac:dyDescent="0.2">
      <c r="F2818"/>
    </row>
    <row r="2819" spans="6:6" x14ac:dyDescent="0.2">
      <c r="F2819"/>
    </row>
    <row r="2820" spans="6:6" x14ac:dyDescent="0.2">
      <c r="F2820"/>
    </row>
    <row r="2821" spans="6:6" x14ac:dyDescent="0.2">
      <c r="F2821"/>
    </row>
    <row r="2822" spans="6:6" x14ac:dyDescent="0.2">
      <c r="F2822"/>
    </row>
    <row r="2823" spans="6:6" x14ac:dyDescent="0.2">
      <c r="F2823"/>
    </row>
    <row r="2824" spans="6:6" x14ac:dyDescent="0.2">
      <c r="F2824"/>
    </row>
    <row r="2825" spans="6:6" x14ac:dyDescent="0.2">
      <c r="F2825"/>
    </row>
    <row r="2826" spans="6:6" x14ac:dyDescent="0.2">
      <c r="F2826"/>
    </row>
    <row r="2827" spans="6:6" x14ac:dyDescent="0.2">
      <c r="F2827"/>
    </row>
    <row r="2828" spans="6:6" x14ac:dyDescent="0.2">
      <c r="F2828"/>
    </row>
    <row r="2829" spans="6:6" x14ac:dyDescent="0.2">
      <c r="F2829"/>
    </row>
    <row r="2830" spans="6:6" x14ac:dyDescent="0.2">
      <c r="F2830"/>
    </row>
    <row r="2831" spans="6:6" x14ac:dyDescent="0.2">
      <c r="F2831"/>
    </row>
    <row r="2832" spans="6:6" x14ac:dyDescent="0.2">
      <c r="F2832"/>
    </row>
    <row r="2833" spans="6:6" x14ac:dyDescent="0.2">
      <c r="F2833"/>
    </row>
    <row r="2834" spans="6:6" x14ac:dyDescent="0.2">
      <c r="F2834"/>
    </row>
    <row r="2835" spans="6:6" x14ac:dyDescent="0.2">
      <c r="F2835"/>
    </row>
    <row r="2836" spans="6:6" x14ac:dyDescent="0.2">
      <c r="F2836"/>
    </row>
    <row r="2837" spans="6:6" x14ac:dyDescent="0.2">
      <c r="F2837"/>
    </row>
    <row r="2838" spans="6:6" x14ac:dyDescent="0.2">
      <c r="F2838"/>
    </row>
    <row r="2839" spans="6:6" x14ac:dyDescent="0.2">
      <c r="F2839"/>
    </row>
    <row r="2840" spans="6:6" x14ac:dyDescent="0.2">
      <c r="F2840"/>
    </row>
    <row r="2841" spans="6:6" x14ac:dyDescent="0.2">
      <c r="F2841"/>
    </row>
    <row r="2842" spans="6:6" x14ac:dyDescent="0.2">
      <c r="F2842"/>
    </row>
    <row r="2843" spans="6:6" x14ac:dyDescent="0.2">
      <c r="F2843"/>
    </row>
    <row r="2844" spans="6:6" x14ac:dyDescent="0.2">
      <c r="F2844"/>
    </row>
    <row r="2845" spans="6:6" x14ac:dyDescent="0.2">
      <c r="F2845"/>
    </row>
    <row r="2846" spans="6:6" x14ac:dyDescent="0.2">
      <c r="F2846"/>
    </row>
    <row r="2847" spans="6:6" x14ac:dyDescent="0.2">
      <c r="F2847"/>
    </row>
    <row r="2848" spans="6:6" x14ac:dyDescent="0.2">
      <c r="F2848"/>
    </row>
    <row r="2849" spans="6:6" x14ac:dyDescent="0.2">
      <c r="F2849"/>
    </row>
    <row r="2850" spans="6:6" x14ac:dyDescent="0.2">
      <c r="F2850"/>
    </row>
    <row r="2851" spans="6:6" x14ac:dyDescent="0.2">
      <c r="F2851"/>
    </row>
    <row r="2852" spans="6:6" x14ac:dyDescent="0.2">
      <c r="F2852"/>
    </row>
    <row r="2853" spans="6:6" x14ac:dyDescent="0.2">
      <c r="F2853"/>
    </row>
    <row r="2854" spans="6:6" x14ac:dyDescent="0.2">
      <c r="F2854"/>
    </row>
    <row r="2855" spans="6:6" x14ac:dyDescent="0.2">
      <c r="F2855"/>
    </row>
    <row r="2856" spans="6:6" x14ac:dyDescent="0.2">
      <c r="F2856"/>
    </row>
    <row r="2857" spans="6:6" x14ac:dyDescent="0.2">
      <c r="F2857"/>
    </row>
    <row r="2858" spans="6:6" x14ac:dyDescent="0.2">
      <c r="F2858"/>
    </row>
    <row r="2859" spans="6:6" x14ac:dyDescent="0.2">
      <c r="F2859"/>
    </row>
    <row r="2860" spans="6:6" x14ac:dyDescent="0.2">
      <c r="F2860"/>
    </row>
    <row r="2861" spans="6:6" x14ac:dyDescent="0.2">
      <c r="F2861"/>
    </row>
    <row r="2862" spans="6:6" x14ac:dyDescent="0.2">
      <c r="F2862"/>
    </row>
    <row r="2863" spans="6:6" x14ac:dyDescent="0.2">
      <c r="F2863"/>
    </row>
    <row r="2864" spans="6:6" x14ac:dyDescent="0.2">
      <c r="F2864"/>
    </row>
    <row r="2865" spans="6:6" x14ac:dyDescent="0.2">
      <c r="F2865"/>
    </row>
    <row r="2866" spans="6:6" x14ac:dyDescent="0.2">
      <c r="F2866"/>
    </row>
    <row r="2867" spans="6:6" x14ac:dyDescent="0.2">
      <c r="F2867"/>
    </row>
    <row r="2868" spans="6:6" x14ac:dyDescent="0.2">
      <c r="F2868"/>
    </row>
    <row r="2869" spans="6:6" x14ac:dyDescent="0.2">
      <c r="F2869"/>
    </row>
    <row r="2870" spans="6:6" x14ac:dyDescent="0.2">
      <c r="F2870"/>
    </row>
    <row r="2871" spans="6:6" x14ac:dyDescent="0.2">
      <c r="F2871"/>
    </row>
    <row r="2872" spans="6:6" x14ac:dyDescent="0.2">
      <c r="F2872"/>
    </row>
    <row r="2873" spans="6:6" x14ac:dyDescent="0.2">
      <c r="F2873"/>
    </row>
    <row r="2874" spans="6:6" x14ac:dyDescent="0.2">
      <c r="F2874"/>
    </row>
    <row r="2875" spans="6:6" x14ac:dyDescent="0.2">
      <c r="F2875"/>
    </row>
    <row r="2876" spans="6:6" x14ac:dyDescent="0.2">
      <c r="F2876"/>
    </row>
    <row r="2877" spans="6:6" x14ac:dyDescent="0.2">
      <c r="F2877"/>
    </row>
    <row r="2878" spans="6:6" x14ac:dyDescent="0.2">
      <c r="F2878"/>
    </row>
    <row r="2879" spans="6:6" x14ac:dyDescent="0.2">
      <c r="F2879"/>
    </row>
    <row r="2880" spans="6:6" x14ac:dyDescent="0.2">
      <c r="F2880"/>
    </row>
    <row r="2881" spans="6:6" x14ac:dyDescent="0.2">
      <c r="F2881"/>
    </row>
    <row r="2882" spans="6:6" x14ac:dyDescent="0.2">
      <c r="F2882"/>
    </row>
    <row r="2883" spans="6:6" x14ac:dyDescent="0.2">
      <c r="F2883"/>
    </row>
    <row r="2884" spans="6:6" x14ac:dyDescent="0.2">
      <c r="F2884"/>
    </row>
    <row r="2885" spans="6:6" x14ac:dyDescent="0.2">
      <c r="F2885"/>
    </row>
    <row r="2886" spans="6:6" x14ac:dyDescent="0.2">
      <c r="F2886"/>
    </row>
    <row r="2887" spans="6:6" x14ac:dyDescent="0.2">
      <c r="F2887"/>
    </row>
    <row r="2888" spans="6:6" x14ac:dyDescent="0.2">
      <c r="F2888"/>
    </row>
    <row r="2889" spans="6:6" x14ac:dyDescent="0.2">
      <c r="F2889"/>
    </row>
    <row r="2890" spans="6:6" x14ac:dyDescent="0.2">
      <c r="F2890"/>
    </row>
    <row r="2891" spans="6:6" x14ac:dyDescent="0.2">
      <c r="F2891"/>
    </row>
    <row r="2892" spans="6:6" x14ac:dyDescent="0.2">
      <c r="F2892"/>
    </row>
    <row r="2893" spans="6:6" x14ac:dyDescent="0.2">
      <c r="F2893"/>
    </row>
    <row r="2894" spans="6:6" x14ac:dyDescent="0.2">
      <c r="F2894"/>
    </row>
    <row r="2895" spans="6:6" x14ac:dyDescent="0.2">
      <c r="F2895"/>
    </row>
    <row r="2896" spans="6:6" x14ac:dyDescent="0.2">
      <c r="F2896"/>
    </row>
    <row r="2897" spans="6:6" x14ac:dyDescent="0.2">
      <c r="F2897"/>
    </row>
    <row r="2898" spans="6:6" x14ac:dyDescent="0.2">
      <c r="F2898"/>
    </row>
    <row r="2899" spans="6:6" x14ac:dyDescent="0.2">
      <c r="F2899"/>
    </row>
    <row r="2900" spans="6:6" x14ac:dyDescent="0.2">
      <c r="F2900"/>
    </row>
    <row r="2901" spans="6:6" x14ac:dyDescent="0.2">
      <c r="F2901"/>
    </row>
    <row r="2902" spans="6:6" x14ac:dyDescent="0.2">
      <c r="F2902"/>
    </row>
    <row r="2903" spans="6:6" x14ac:dyDescent="0.2">
      <c r="F2903"/>
    </row>
    <row r="2904" spans="6:6" x14ac:dyDescent="0.2">
      <c r="F2904"/>
    </row>
    <row r="2905" spans="6:6" x14ac:dyDescent="0.2">
      <c r="F2905"/>
    </row>
    <row r="2906" spans="6:6" x14ac:dyDescent="0.2">
      <c r="F2906"/>
    </row>
    <row r="2907" spans="6:6" x14ac:dyDescent="0.2">
      <c r="F2907"/>
    </row>
    <row r="2908" spans="6:6" x14ac:dyDescent="0.2">
      <c r="F2908"/>
    </row>
    <row r="2909" spans="6:6" x14ac:dyDescent="0.2">
      <c r="F2909"/>
    </row>
    <row r="2910" spans="6:6" x14ac:dyDescent="0.2">
      <c r="F2910"/>
    </row>
    <row r="2911" spans="6:6" x14ac:dyDescent="0.2">
      <c r="F2911"/>
    </row>
    <row r="2912" spans="6:6" x14ac:dyDescent="0.2">
      <c r="F2912"/>
    </row>
    <row r="2913" spans="6:6" x14ac:dyDescent="0.2">
      <c r="F2913"/>
    </row>
    <row r="2914" spans="6:6" x14ac:dyDescent="0.2">
      <c r="F2914"/>
    </row>
    <row r="2915" spans="6:6" x14ac:dyDescent="0.2">
      <c r="F2915"/>
    </row>
    <row r="2916" spans="6:6" x14ac:dyDescent="0.2">
      <c r="F2916"/>
    </row>
    <row r="2917" spans="6:6" x14ac:dyDescent="0.2">
      <c r="F2917"/>
    </row>
    <row r="2918" spans="6:6" x14ac:dyDescent="0.2">
      <c r="F2918"/>
    </row>
    <row r="2919" spans="6:6" x14ac:dyDescent="0.2">
      <c r="F2919"/>
    </row>
    <row r="2920" spans="6:6" x14ac:dyDescent="0.2">
      <c r="F2920"/>
    </row>
    <row r="2921" spans="6:6" x14ac:dyDescent="0.2">
      <c r="F2921"/>
    </row>
    <row r="2922" spans="6:6" x14ac:dyDescent="0.2">
      <c r="F2922"/>
    </row>
    <row r="2923" spans="6:6" x14ac:dyDescent="0.2">
      <c r="F2923"/>
    </row>
    <row r="2924" spans="6:6" x14ac:dyDescent="0.2">
      <c r="F2924"/>
    </row>
    <row r="2925" spans="6:6" x14ac:dyDescent="0.2">
      <c r="F2925"/>
    </row>
    <row r="2926" spans="6:6" x14ac:dyDescent="0.2">
      <c r="F2926"/>
    </row>
    <row r="2927" spans="6:6" x14ac:dyDescent="0.2">
      <c r="F2927"/>
    </row>
    <row r="2928" spans="6:6" x14ac:dyDescent="0.2">
      <c r="F2928"/>
    </row>
    <row r="2929" spans="6:6" x14ac:dyDescent="0.2">
      <c r="F2929"/>
    </row>
    <row r="2930" spans="6:6" x14ac:dyDescent="0.2">
      <c r="F2930"/>
    </row>
    <row r="2931" spans="6:6" x14ac:dyDescent="0.2">
      <c r="F2931"/>
    </row>
    <row r="2932" spans="6:6" x14ac:dyDescent="0.2">
      <c r="F2932"/>
    </row>
    <row r="2933" spans="6:6" x14ac:dyDescent="0.2">
      <c r="F2933"/>
    </row>
    <row r="2934" spans="6:6" x14ac:dyDescent="0.2">
      <c r="F2934"/>
    </row>
    <row r="2935" spans="6:6" x14ac:dyDescent="0.2">
      <c r="F2935"/>
    </row>
    <row r="2936" spans="6:6" x14ac:dyDescent="0.2">
      <c r="F2936"/>
    </row>
    <row r="2937" spans="6:6" x14ac:dyDescent="0.2">
      <c r="F2937"/>
    </row>
    <row r="2938" spans="6:6" x14ac:dyDescent="0.2">
      <c r="F2938"/>
    </row>
    <row r="2939" spans="6:6" x14ac:dyDescent="0.2">
      <c r="F2939"/>
    </row>
    <row r="2940" spans="6:6" x14ac:dyDescent="0.2">
      <c r="F2940"/>
    </row>
    <row r="2941" spans="6:6" x14ac:dyDescent="0.2">
      <c r="F2941"/>
    </row>
    <row r="2942" spans="6:6" x14ac:dyDescent="0.2">
      <c r="F2942"/>
    </row>
    <row r="2943" spans="6:6" x14ac:dyDescent="0.2">
      <c r="F2943"/>
    </row>
    <row r="2944" spans="6:6" x14ac:dyDescent="0.2">
      <c r="F2944"/>
    </row>
    <row r="2945" spans="6:6" x14ac:dyDescent="0.2">
      <c r="F2945"/>
    </row>
    <row r="2946" spans="6:6" x14ac:dyDescent="0.2">
      <c r="F2946"/>
    </row>
    <row r="2947" spans="6:6" x14ac:dyDescent="0.2">
      <c r="F2947"/>
    </row>
    <row r="2948" spans="6:6" x14ac:dyDescent="0.2">
      <c r="F2948"/>
    </row>
    <row r="2949" spans="6:6" x14ac:dyDescent="0.2">
      <c r="F2949"/>
    </row>
    <row r="2950" spans="6:6" x14ac:dyDescent="0.2">
      <c r="F2950"/>
    </row>
    <row r="2951" spans="6:6" x14ac:dyDescent="0.2">
      <c r="F2951"/>
    </row>
    <row r="2952" spans="6:6" x14ac:dyDescent="0.2">
      <c r="F2952"/>
    </row>
    <row r="2953" spans="6:6" x14ac:dyDescent="0.2">
      <c r="F2953"/>
    </row>
    <row r="2954" spans="6:6" x14ac:dyDescent="0.2">
      <c r="F2954"/>
    </row>
    <row r="2955" spans="6:6" x14ac:dyDescent="0.2">
      <c r="F2955"/>
    </row>
    <row r="2956" spans="6:6" x14ac:dyDescent="0.2">
      <c r="F2956"/>
    </row>
    <row r="2957" spans="6:6" x14ac:dyDescent="0.2">
      <c r="F2957"/>
    </row>
    <row r="2958" spans="6:6" x14ac:dyDescent="0.2">
      <c r="F2958"/>
    </row>
    <row r="2959" spans="6:6" x14ac:dyDescent="0.2">
      <c r="F2959"/>
    </row>
    <row r="2960" spans="6:6" x14ac:dyDescent="0.2">
      <c r="F2960"/>
    </row>
    <row r="2961" spans="6:6" x14ac:dyDescent="0.2">
      <c r="F2961"/>
    </row>
    <row r="2962" spans="6:6" x14ac:dyDescent="0.2">
      <c r="F2962"/>
    </row>
    <row r="2963" spans="6:6" x14ac:dyDescent="0.2">
      <c r="F2963"/>
    </row>
    <row r="2964" spans="6:6" x14ac:dyDescent="0.2">
      <c r="F2964"/>
    </row>
    <row r="2965" spans="6:6" x14ac:dyDescent="0.2">
      <c r="F2965"/>
    </row>
    <row r="2966" spans="6:6" x14ac:dyDescent="0.2">
      <c r="F2966"/>
    </row>
    <row r="2967" spans="6:6" x14ac:dyDescent="0.2">
      <c r="F2967"/>
    </row>
    <row r="2968" spans="6:6" x14ac:dyDescent="0.2">
      <c r="F2968"/>
    </row>
    <row r="2969" spans="6:6" x14ac:dyDescent="0.2">
      <c r="F2969"/>
    </row>
    <row r="2970" spans="6:6" x14ac:dyDescent="0.2">
      <c r="F2970"/>
    </row>
    <row r="2971" spans="6:6" x14ac:dyDescent="0.2">
      <c r="F2971"/>
    </row>
    <row r="2972" spans="6:6" x14ac:dyDescent="0.2">
      <c r="F2972"/>
    </row>
    <row r="2973" spans="6:6" x14ac:dyDescent="0.2">
      <c r="F2973"/>
    </row>
    <row r="2974" spans="6:6" x14ac:dyDescent="0.2">
      <c r="F2974"/>
    </row>
    <row r="2975" spans="6:6" x14ac:dyDescent="0.2">
      <c r="F2975"/>
    </row>
    <row r="2976" spans="6:6" x14ac:dyDescent="0.2">
      <c r="F2976"/>
    </row>
    <row r="2977" spans="6:6" x14ac:dyDescent="0.2">
      <c r="F2977"/>
    </row>
    <row r="2978" spans="6:6" x14ac:dyDescent="0.2">
      <c r="F2978"/>
    </row>
    <row r="2979" spans="6:6" x14ac:dyDescent="0.2">
      <c r="F2979"/>
    </row>
    <row r="2980" spans="6:6" x14ac:dyDescent="0.2">
      <c r="F2980"/>
    </row>
    <row r="2981" spans="6:6" x14ac:dyDescent="0.2">
      <c r="F2981"/>
    </row>
    <row r="2982" spans="6:6" x14ac:dyDescent="0.2">
      <c r="F2982"/>
    </row>
    <row r="2983" spans="6:6" x14ac:dyDescent="0.2">
      <c r="F2983"/>
    </row>
    <row r="2984" spans="6:6" x14ac:dyDescent="0.2">
      <c r="F2984"/>
    </row>
    <row r="2985" spans="6:6" x14ac:dyDescent="0.2">
      <c r="F2985"/>
    </row>
    <row r="2986" spans="6:6" x14ac:dyDescent="0.2">
      <c r="F2986"/>
    </row>
    <row r="2987" spans="6:6" x14ac:dyDescent="0.2">
      <c r="F2987"/>
    </row>
    <row r="2988" spans="6:6" x14ac:dyDescent="0.2">
      <c r="F2988"/>
    </row>
    <row r="2989" spans="6:6" x14ac:dyDescent="0.2">
      <c r="F2989"/>
    </row>
    <row r="2990" spans="6:6" x14ac:dyDescent="0.2">
      <c r="F2990"/>
    </row>
    <row r="2991" spans="6:6" x14ac:dyDescent="0.2">
      <c r="F2991"/>
    </row>
    <row r="2992" spans="6:6" x14ac:dyDescent="0.2">
      <c r="F2992"/>
    </row>
    <row r="2993" spans="6:6" x14ac:dyDescent="0.2">
      <c r="F2993"/>
    </row>
    <row r="2994" spans="6:6" x14ac:dyDescent="0.2">
      <c r="F2994"/>
    </row>
    <row r="2995" spans="6:6" x14ac:dyDescent="0.2">
      <c r="F2995"/>
    </row>
    <row r="2996" spans="6:6" x14ac:dyDescent="0.2">
      <c r="F2996"/>
    </row>
    <row r="2997" spans="6:6" x14ac:dyDescent="0.2">
      <c r="F2997"/>
    </row>
    <row r="2998" spans="6:6" x14ac:dyDescent="0.2">
      <c r="F2998"/>
    </row>
    <row r="2999" spans="6:6" x14ac:dyDescent="0.2">
      <c r="F2999"/>
    </row>
    <row r="3000" spans="6:6" x14ac:dyDescent="0.2">
      <c r="F3000"/>
    </row>
    <row r="3001" spans="6:6" x14ac:dyDescent="0.2">
      <c r="F3001"/>
    </row>
    <row r="3002" spans="6:6" x14ac:dyDescent="0.2">
      <c r="F3002"/>
    </row>
    <row r="3003" spans="6:6" x14ac:dyDescent="0.2">
      <c r="F3003"/>
    </row>
    <row r="3004" spans="6:6" x14ac:dyDescent="0.2">
      <c r="F3004"/>
    </row>
    <row r="3005" spans="6:6" x14ac:dyDescent="0.2">
      <c r="F3005"/>
    </row>
    <row r="3006" spans="6:6" x14ac:dyDescent="0.2">
      <c r="F3006"/>
    </row>
    <row r="3007" spans="6:6" x14ac:dyDescent="0.2">
      <c r="F3007"/>
    </row>
    <row r="3008" spans="6:6" x14ac:dyDescent="0.2">
      <c r="F3008"/>
    </row>
    <row r="3009" spans="6:6" x14ac:dyDescent="0.2">
      <c r="F3009"/>
    </row>
    <row r="3010" spans="6:6" x14ac:dyDescent="0.2">
      <c r="F3010"/>
    </row>
    <row r="3011" spans="6:6" x14ac:dyDescent="0.2">
      <c r="F3011"/>
    </row>
    <row r="3012" spans="6:6" x14ac:dyDescent="0.2">
      <c r="F3012"/>
    </row>
    <row r="3013" spans="6:6" x14ac:dyDescent="0.2">
      <c r="F3013"/>
    </row>
    <row r="3014" spans="6:6" x14ac:dyDescent="0.2">
      <c r="F3014"/>
    </row>
    <row r="3015" spans="6:6" x14ac:dyDescent="0.2">
      <c r="F3015"/>
    </row>
    <row r="3016" spans="6:6" x14ac:dyDescent="0.2">
      <c r="F3016"/>
    </row>
    <row r="3017" spans="6:6" x14ac:dyDescent="0.2">
      <c r="F3017"/>
    </row>
    <row r="3018" spans="6:6" x14ac:dyDescent="0.2">
      <c r="F3018"/>
    </row>
    <row r="3019" spans="6:6" x14ac:dyDescent="0.2">
      <c r="F3019"/>
    </row>
    <row r="3020" spans="6:6" x14ac:dyDescent="0.2">
      <c r="F3020"/>
    </row>
    <row r="3021" spans="6:6" x14ac:dyDescent="0.2">
      <c r="F3021"/>
    </row>
    <row r="3022" spans="6:6" x14ac:dyDescent="0.2">
      <c r="F3022"/>
    </row>
    <row r="3023" spans="6:6" x14ac:dyDescent="0.2">
      <c r="F3023"/>
    </row>
    <row r="3024" spans="6:6" x14ac:dyDescent="0.2">
      <c r="F3024"/>
    </row>
    <row r="3025" spans="6:6" x14ac:dyDescent="0.2">
      <c r="F3025"/>
    </row>
    <row r="3026" spans="6:6" x14ac:dyDescent="0.2">
      <c r="F3026"/>
    </row>
    <row r="3027" spans="6:6" x14ac:dyDescent="0.2">
      <c r="F3027"/>
    </row>
    <row r="3028" spans="6:6" x14ac:dyDescent="0.2">
      <c r="F3028"/>
    </row>
    <row r="3029" spans="6:6" x14ac:dyDescent="0.2">
      <c r="F3029"/>
    </row>
    <row r="3030" spans="6:6" x14ac:dyDescent="0.2">
      <c r="F3030"/>
    </row>
    <row r="3031" spans="6:6" x14ac:dyDescent="0.2">
      <c r="F3031"/>
    </row>
    <row r="3032" spans="6:6" x14ac:dyDescent="0.2">
      <c r="F3032"/>
    </row>
    <row r="3033" spans="6:6" x14ac:dyDescent="0.2">
      <c r="F3033"/>
    </row>
    <row r="3034" spans="6:6" x14ac:dyDescent="0.2">
      <c r="F3034"/>
    </row>
    <row r="3035" spans="6:6" x14ac:dyDescent="0.2">
      <c r="F3035"/>
    </row>
    <row r="3036" spans="6:6" x14ac:dyDescent="0.2">
      <c r="F3036"/>
    </row>
    <row r="3037" spans="6:6" x14ac:dyDescent="0.2">
      <c r="F3037"/>
    </row>
    <row r="3038" spans="6:6" x14ac:dyDescent="0.2">
      <c r="F3038"/>
    </row>
    <row r="3039" spans="6:6" x14ac:dyDescent="0.2">
      <c r="F3039"/>
    </row>
    <row r="3040" spans="6:6" x14ac:dyDescent="0.2">
      <c r="F3040"/>
    </row>
    <row r="3041" spans="6:6" x14ac:dyDescent="0.2">
      <c r="F3041"/>
    </row>
    <row r="3042" spans="6:6" x14ac:dyDescent="0.2">
      <c r="F3042"/>
    </row>
    <row r="3043" spans="6:6" x14ac:dyDescent="0.2">
      <c r="F3043"/>
    </row>
    <row r="3044" spans="6:6" x14ac:dyDescent="0.2">
      <c r="F3044"/>
    </row>
    <row r="3045" spans="6:6" x14ac:dyDescent="0.2">
      <c r="F3045"/>
    </row>
    <row r="3046" spans="6:6" x14ac:dyDescent="0.2">
      <c r="F3046"/>
    </row>
    <row r="3047" spans="6:6" x14ac:dyDescent="0.2">
      <c r="F3047"/>
    </row>
    <row r="3048" spans="6:6" x14ac:dyDescent="0.2">
      <c r="F3048"/>
    </row>
    <row r="3049" spans="6:6" x14ac:dyDescent="0.2">
      <c r="F3049"/>
    </row>
    <row r="3050" spans="6:6" x14ac:dyDescent="0.2">
      <c r="F3050"/>
    </row>
    <row r="3051" spans="6:6" x14ac:dyDescent="0.2">
      <c r="F3051"/>
    </row>
    <row r="3052" spans="6:6" x14ac:dyDescent="0.2">
      <c r="F3052"/>
    </row>
    <row r="3053" spans="6:6" x14ac:dyDescent="0.2">
      <c r="F3053"/>
    </row>
    <row r="3054" spans="6:6" x14ac:dyDescent="0.2">
      <c r="F3054"/>
    </row>
    <row r="3055" spans="6:6" x14ac:dyDescent="0.2">
      <c r="F3055"/>
    </row>
    <row r="3056" spans="6:6" x14ac:dyDescent="0.2">
      <c r="F3056"/>
    </row>
    <row r="3057" spans="6:6" x14ac:dyDescent="0.2">
      <c r="F3057"/>
    </row>
    <row r="3058" spans="6:6" x14ac:dyDescent="0.2">
      <c r="F3058"/>
    </row>
    <row r="3059" spans="6:6" x14ac:dyDescent="0.2">
      <c r="F3059"/>
    </row>
    <row r="3060" spans="6:6" x14ac:dyDescent="0.2">
      <c r="F3060"/>
    </row>
    <row r="3061" spans="6:6" x14ac:dyDescent="0.2">
      <c r="F3061"/>
    </row>
    <row r="3062" spans="6:6" x14ac:dyDescent="0.2">
      <c r="F3062"/>
    </row>
    <row r="3063" spans="6:6" x14ac:dyDescent="0.2">
      <c r="F3063"/>
    </row>
    <row r="3064" spans="6:6" x14ac:dyDescent="0.2">
      <c r="F3064"/>
    </row>
    <row r="3065" spans="6:6" x14ac:dyDescent="0.2">
      <c r="F3065"/>
    </row>
    <row r="3066" spans="6:6" x14ac:dyDescent="0.2">
      <c r="F3066"/>
    </row>
    <row r="3067" spans="6:6" x14ac:dyDescent="0.2">
      <c r="F3067"/>
    </row>
    <row r="3068" spans="6:6" x14ac:dyDescent="0.2">
      <c r="F3068"/>
    </row>
    <row r="3069" spans="6:6" x14ac:dyDescent="0.2">
      <c r="F3069"/>
    </row>
    <row r="3070" spans="6:6" x14ac:dyDescent="0.2">
      <c r="F3070"/>
    </row>
    <row r="3071" spans="6:6" x14ac:dyDescent="0.2">
      <c r="F3071"/>
    </row>
    <row r="3072" spans="6:6" x14ac:dyDescent="0.2">
      <c r="F3072"/>
    </row>
    <row r="3073" spans="6:6" x14ac:dyDescent="0.2">
      <c r="F3073"/>
    </row>
    <row r="3074" spans="6:6" x14ac:dyDescent="0.2">
      <c r="F3074"/>
    </row>
    <row r="3075" spans="6:6" x14ac:dyDescent="0.2">
      <c r="F3075"/>
    </row>
    <row r="3076" spans="6:6" x14ac:dyDescent="0.2">
      <c r="F3076"/>
    </row>
    <row r="3077" spans="6:6" x14ac:dyDescent="0.2">
      <c r="F3077"/>
    </row>
    <row r="3078" spans="6:6" x14ac:dyDescent="0.2">
      <c r="F3078"/>
    </row>
    <row r="3079" spans="6:6" x14ac:dyDescent="0.2">
      <c r="F3079"/>
    </row>
    <row r="3080" spans="6:6" x14ac:dyDescent="0.2">
      <c r="F3080"/>
    </row>
    <row r="3081" spans="6:6" x14ac:dyDescent="0.2">
      <c r="F3081"/>
    </row>
    <row r="3082" spans="6:6" x14ac:dyDescent="0.2">
      <c r="F3082"/>
    </row>
    <row r="3083" spans="6:6" x14ac:dyDescent="0.2">
      <c r="F3083"/>
    </row>
    <row r="3084" spans="6:6" x14ac:dyDescent="0.2">
      <c r="F3084"/>
    </row>
    <row r="3085" spans="6:6" x14ac:dyDescent="0.2">
      <c r="F3085"/>
    </row>
    <row r="3086" spans="6:6" x14ac:dyDescent="0.2">
      <c r="F3086"/>
    </row>
    <row r="3087" spans="6:6" x14ac:dyDescent="0.2">
      <c r="F3087"/>
    </row>
    <row r="3088" spans="6:6" x14ac:dyDescent="0.2">
      <c r="F3088"/>
    </row>
    <row r="3089" spans="6:6" x14ac:dyDescent="0.2">
      <c r="F3089"/>
    </row>
    <row r="3090" spans="6:6" x14ac:dyDescent="0.2">
      <c r="F3090"/>
    </row>
    <row r="3091" spans="6:6" x14ac:dyDescent="0.2">
      <c r="F3091"/>
    </row>
    <row r="3092" spans="6:6" x14ac:dyDescent="0.2">
      <c r="F3092"/>
    </row>
    <row r="3093" spans="6:6" x14ac:dyDescent="0.2">
      <c r="F3093"/>
    </row>
    <row r="3094" spans="6:6" x14ac:dyDescent="0.2">
      <c r="F3094"/>
    </row>
    <row r="3095" spans="6:6" x14ac:dyDescent="0.2">
      <c r="F3095"/>
    </row>
    <row r="3096" spans="6:6" x14ac:dyDescent="0.2">
      <c r="F3096"/>
    </row>
    <row r="3097" spans="6:6" x14ac:dyDescent="0.2">
      <c r="F3097"/>
    </row>
    <row r="3098" spans="6:6" x14ac:dyDescent="0.2">
      <c r="F3098"/>
    </row>
    <row r="3099" spans="6:6" x14ac:dyDescent="0.2">
      <c r="F3099"/>
    </row>
    <row r="3100" spans="6:6" x14ac:dyDescent="0.2">
      <c r="F3100"/>
    </row>
    <row r="3101" spans="6:6" x14ac:dyDescent="0.2">
      <c r="F3101"/>
    </row>
    <row r="3102" spans="6:6" x14ac:dyDescent="0.2">
      <c r="F3102"/>
    </row>
    <row r="3103" spans="6:6" x14ac:dyDescent="0.2">
      <c r="F3103"/>
    </row>
    <row r="3104" spans="6:6" x14ac:dyDescent="0.2">
      <c r="F3104"/>
    </row>
    <row r="3105" spans="6:6" x14ac:dyDescent="0.2">
      <c r="F3105"/>
    </row>
    <row r="3106" spans="6:6" x14ac:dyDescent="0.2">
      <c r="F3106"/>
    </row>
    <row r="3107" spans="6:6" x14ac:dyDescent="0.2">
      <c r="F3107"/>
    </row>
    <row r="3108" spans="6:6" x14ac:dyDescent="0.2">
      <c r="F3108"/>
    </row>
    <row r="3109" spans="6:6" x14ac:dyDescent="0.2">
      <c r="F3109"/>
    </row>
    <row r="3110" spans="6:6" x14ac:dyDescent="0.2">
      <c r="F3110"/>
    </row>
    <row r="3111" spans="6:6" x14ac:dyDescent="0.2">
      <c r="F3111"/>
    </row>
    <row r="3112" spans="6:6" x14ac:dyDescent="0.2">
      <c r="F3112"/>
    </row>
    <row r="3113" spans="6:6" x14ac:dyDescent="0.2">
      <c r="F3113"/>
    </row>
    <row r="3114" spans="6:6" x14ac:dyDescent="0.2">
      <c r="F3114"/>
    </row>
    <row r="3115" spans="6:6" x14ac:dyDescent="0.2">
      <c r="F3115"/>
    </row>
    <row r="3116" spans="6:6" x14ac:dyDescent="0.2">
      <c r="F3116"/>
    </row>
    <row r="3117" spans="6:6" x14ac:dyDescent="0.2">
      <c r="F3117"/>
    </row>
    <row r="3118" spans="6:6" x14ac:dyDescent="0.2">
      <c r="F3118"/>
    </row>
    <row r="3119" spans="6:6" x14ac:dyDescent="0.2">
      <c r="F3119"/>
    </row>
    <row r="3120" spans="6:6" x14ac:dyDescent="0.2">
      <c r="F3120"/>
    </row>
    <row r="3121" spans="6:6" x14ac:dyDescent="0.2">
      <c r="F3121"/>
    </row>
    <row r="3122" spans="6:6" x14ac:dyDescent="0.2">
      <c r="F3122"/>
    </row>
    <row r="3123" spans="6:6" x14ac:dyDescent="0.2">
      <c r="F3123"/>
    </row>
    <row r="3124" spans="6:6" x14ac:dyDescent="0.2">
      <c r="F3124"/>
    </row>
    <row r="3125" spans="6:6" x14ac:dyDescent="0.2">
      <c r="F3125"/>
    </row>
    <row r="3126" spans="6:6" x14ac:dyDescent="0.2">
      <c r="F3126"/>
    </row>
    <row r="3127" spans="6:6" x14ac:dyDescent="0.2">
      <c r="F3127"/>
    </row>
    <row r="3128" spans="6:6" x14ac:dyDescent="0.2">
      <c r="F3128"/>
    </row>
    <row r="3129" spans="6:6" x14ac:dyDescent="0.2">
      <c r="F3129"/>
    </row>
    <row r="3130" spans="6:6" x14ac:dyDescent="0.2">
      <c r="F3130"/>
    </row>
    <row r="3131" spans="6:6" x14ac:dyDescent="0.2">
      <c r="F3131"/>
    </row>
    <row r="3132" spans="6:6" x14ac:dyDescent="0.2">
      <c r="F3132"/>
    </row>
    <row r="3133" spans="6:6" x14ac:dyDescent="0.2">
      <c r="F3133"/>
    </row>
    <row r="3134" spans="6:6" x14ac:dyDescent="0.2">
      <c r="F3134"/>
    </row>
    <row r="3135" spans="6:6" x14ac:dyDescent="0.2">
      <c r="F3135"/>
    </row>
    <row r="3136" spans="6:6" x14ac:dyDescent="0.2">
      <c r="F3136"/>
    </row>
    <row r="3137" spans="6:6" x14ac:dyDescent="0.2">
      <c r="F3137"/>
    </row>
    <row r="3138" spans="6:6" x14ac:dyDescent="0.2">
      <c r="F3138"/>
    </row>
    <row r="3139" spans="6:6" x14ac:dyDescent="0.2">
      <c r="F3139"/>
    </row>
    <row r="3140" spans="6:6" x14ac:dyDescent="0.2">
      <c r="F3140"/>
    </row>
    <row r="3141" spans="6:6" x14ac:dyDescent="0.2">
      <c r="F3141"/>
    </row>
    <row r="3142" spans="6:6" x14ac:dyDescent="0.2">
      <c r="F3142"/>
    </row>
    <row r="3143" spans="6:6" x14ac:dyDescent="0.2">
      <c r="F3143"/>
    </row>
    <row r="3144" spans="6:6" x14ac:dyDescent="0.2">
      <c r="F3144"/>
    </row>
    <row r="3145" spans="6:6" x14ac:dyDescent="0.2">
      <c r="F3145"/>
    </row>
    <row r="3146" spans="6:6" x14ac:dyDescent="0.2">
      <c r="F3146"/>
    </row>
    <row r="3147" spans="6:6" x14ac:dyDescent="0.2">
      <c r="F3147"/>
    </row>
    <row r="3148" spans="6:6" x14ac:dyDescent="0.2">
      <c r="F3148"/>
    </row>
    <row r="3149" spans="6:6" x14ac:dyDescent="0.2">
      <c r="F3149"/>
    </row>
    <row r="3150" spans="6:6" x14ac:dyDescent="0.2">
      <c r="F3150"/>
    </row>
    <row r="3151" spans="6:6" x14ac:dyDescent="0.2">
      <c r="F3151"/>
    </row>
    <row r="3152" spans="6:6" x14ac:dyDescent="0.2">
      <c r="F3152"/>
    </row>
    <row r="3153" spans="6:6" x14ac:dyDescent="0.2">
      <c r="F3153"/>
    </row>
    <row r="3154" spans="6:6" x14ac:dyDescent="0.2">
      <c r="F3154"/>
    </row>
    <row r="3155" spans="6:6" x14ac:dyDescent="0.2">
      <c r="F3155"/>
    </row>
    <row r="3156" spans="6:6" x14ac:dyDescent="0.2">
      <c r="F3156"/>
    </row>
    <row r="3157" spans="6:6" x14ac:dyDescent="0.2">
      <c r="F3157"/>
    </row>
    <row r="3158" spans="6:6" x14ac:dyDescent="0.2">
      <c r="F3158"/>
    </row>
    <row r="3159" spans="6:6" x14ac:dyDescent="0.2">
      <c r="F3159"/>
    </row>
    <row r="3160" spans="6:6" x14ac:dyDescent="0.2">
      <c r="F3160"/>
    </row>
    <row r="3161" spans="6:6" x14ac:dyDescent="0.2">
      <c r="F3161"/>
    </row>
    <row r="3162" spans="6:6" x14ac:dyDescent="0.2">
      <c r="F3162"/>
    </row>
    <row r="3163" spans="6:6" x14ac:dyDescent="0.2">
      <c r="F3163"/>
    </row>
    <row r="3164" spans="6:6" x14ac:dyDescent="0.2">
      <c r="F3164"/>
    </row>
    <row r="3165" spans="6:6" x14ac:dyDescent="0.2">
      <c r="F3165"/>
    </row>
    <row r="3166" spans="6:6" x14ac:dyDescent="0.2">
      <c r="F3166"/>
    </row>
    <row r="3167" spans="6:6" x14ac:dyDescent="0.2">
      <c r="F3167"/>
    </row>
    <row r="3168" spans="6:6" x14ac:dyDescent="0.2">
      <c r="F3168"/>
    </row>
    <row r="3169" spans="6:6" x14ac:dyDescent="0.2">
      <c r="F3169"/>
    </row>
    <row r="3170" spans="6:6" x14ac:dyDescent="0.2">
      <c r="F3170"/>
    </row>
    <row r="3171" spans="6:6" x14ac:dyDescent="0.2">
      <c r="F3171"/>
    </row>
    <row r="3172" spans="6:6" x14ac:dyDescent="0.2">
      <c r="F3172"/>
    </row>
    <row r="3173" spans="6:6" x14ac:dyDescent="0.2">
      <c r="F3173"/>
    </row>
    <row r="3174" spans="6:6" x14ac:dyDescent="0.2">
      <c r="F3174"/>
    </row>
    <row r="3175" spans="6:6" x14ac:dyDescent="0.2">
      <c r="F3175"/>
    </row>
    <row r="3176" spans="6:6" x14ac:dyDescent="0.2">
      <c r="F3176"/>
    </row>
    <row r="3177" spans="6:6" x14ac:dyDescent="0.2">
      <c r="F3177"/>
    </row>
    <row r="3178" spans="6:6" x14ac:dyDescent="0.2">
      <c r="F3178"/>
    </row>
    <row r="3179" spans="6:6" x14ac:dyDescent="0.2">
      <c r="F3179"/>
    </row>
    <row r="3180" spans="6:6" x14ac:dyDescent="0.2">
      <c r="F3180"/>
    </row>
    <row r="3181" spans="6:6" x14ac:dyDescent="0.2">
      <c r="F3181"/>
    </row>
    <row r="3182" spans="6:6" x14ac:dyDescent="0.2">
      <c r="F3182"/>
    </row>
    <row r="3183" spans="6:6" x14ac:dyDescent="0.2">
      <c r="F3183"/>
    </row>
    <row r="3184" spans="6:6" x14ac:dyDescent="0.2">
      <c r="F3184"/>
    </row>
    <row r="3185" spans="6:6" x14ac:dyDescent="0.2">
      <c r="F3185"/>
    </row>
    <row r="3186" spans="6:6" x14ac:dyDescent="0.2">
      <c r="F3186"/>
    </row>
    <row r="3187" spans="6:6" x14ac:dyDescent="0.2">
      <c r="F3187"/>
    </row>
    <row r="3188" spans="6:6" x14ac:dyDescent="0.2">
      <c r="F3188"/>
    </row>
    <row r="3189" spans="6:6" x14ac:dyDescent="0.2">
      <c r="F3189"/>
    </row>
    <row r="3190" spans="6:6" x14ac:dyDescent="0.2">
      <c r="F3190"/>
    </row>
    <row r="3191" spans="6:6" x14ac:dyDescent="0.2">
      <c r="F3191"/>
    </row>
    <row r="3192" spans="6:6" x14ac:dyDescent="0.2">
      <c r="F3192"/>
    </row>
    <row r="3193" spans="6:6" x14ac:dyDescent="0.2">
      <c r="F3193"/>
    </row>
    <row r="3194" spans="6:6" x14ac:dyDescent="0.2">
      <c r="F3194"/>
    </row>
    <row r="3195" spans="6:6" x14ac:dyDescent="0.2">
      <c r="F3195"/>
    </row>
    <row r="3196" spans="6:6" x14ac:dyDescent="0.2">
      <c r="F3196"/>
    </row>
    <row r="3197" spans="6:6" x14ac:dyDescent="0.2">
      <c r="F3197"/>
    </row>
    <row r="3198" spans="6:6" x14ac:dyDescent="0.2">
      <c r="F3198"/>
    </row>
    <row r="3199" spans="6:6" x14ac:dyDescent="0.2">
      <c r="F3199"/>
    </row>
    <row r="3200" spans="6:6" x14ac:dyDescent="0.2">
      <c r="F3200"/>
    </row>
    <row r="3201" spans="6:6" x14ac:dyDescent="0.2">
      <c r="F3201"/>
    </row>
    <row r="3202" spans="6:6" x14ac:dyDescent="0.2">
      <c r="F3202"/>
    </row>
    <row r="3203" spans="6:6" x14ac:dyDescent="0.2">
      <c r="F3203"/>
    </row>
    <row r="3204" spans="6:6" x14ac:dyDescent="0.2">
      <c r="F3204"/>
    </row>
    <row r="3205" spans="6:6" x14ac:dyDescent="0.2">
      <c r="F3205"/>
    </row>
    <row r="3206" spans="6:6" x14ac:dyDescent="0.2">
      <c r="F3206"/>
    </row>
    <row r="3207" spans="6:6" x14ac:dyDescent="0.2">
      <c r="F3207"/>
    </row>
    <row r="3208" spans="6:6" x14ac:dyDescent="0.2">
      <c r="F3208"/>
    </row>
    <row r="3209" spans="6:6" x14ac:dyDescent="0.2">
      <c r="F3209"/>
    </row>
    <row r="3210" spans="6:6" x14ac:dyDescent="0.2">
      <c r="F3210"/>
    </row>
    <row r="3211" spans="6:6" x14ac:dyDescent="0.2">
      <c r="F3211"/>
    </row>
    <row r="3212" spans="6:6" x14ac:dyDescent="0.2">
      <c r="F3212"/>
    </row>
    <row r="3213" spans="6:6" x14ac:dyDescent="0.2">
      <c r="F3213"/>
    </row>
    <row r="3214" spans="6:6" x14ac:dyDescent="0.2">
      <c r="F3214"/>
    </row>
    <row r="3215" spans="6:6" x14ac:dyDescent="0.2">
      <c r="F3215"/>
    </row>
    <row r="3216" spans="6:6" x14ac:dyDescent="0.2">
      <c r="F3216"/>
    </row>
    <row r="3217" spans="6:6" x14ac:dyDescent="0.2">
      <c r="F3217"/>
    </row>
    <row r="3218" spans="6:6" x14ac:dyDescent="0.2">
      <c r="F3218"/>
    </row>
    <row r="3219" spans="6:6" x14ac:dyDescent="0.2">
      <c r="F3219"/>
    </row>
    <row r="3220" spans="6:6" x14ac:dyDescent="0.2">
      <c r="F3220"/>
    </row>
    <row r="3221" spans="6:6" x14ac:dyDescent="0.2">
      <c r="F3221"/>
    </row>
    <row r="3222" spans="6:6" x14ac:dyDescent="0.2">
      <c r="F3222"/>
    </row>
    <row r="3223" spans="6:6" x14ac:dyDescent="0.2">
      <c r="F3223"/>
    </row>
    <row r="3224" spans="6:6" x14ac:dyDescent="0.2">
      <c r="F3224"/>
    </row>
    <row r="3225" spans="6:6" x14ac:dyDescent="0.2">
      <c r="F3225"/>
    </row>
    <row r="3226" spans="6:6" x14ac:dyDescent="0.2">
      <c r="F3226"/>
    </row>
    <row r="3227" spans="6:6" x14ac:dyDescent="0.2">
      <c r="F3227"/>
    </row>
    <row r="3228" spans="6:6" x14ac:dyDescent="0.2">
      <c r="F3228"/>
    </row>
    <row r="3229" spans="6:6" x14ac:dyDescent="0.2">
      <c r="F3229"/>
    </row>
    <row r="3230" spans="6:6" x14ac:dyDescent="0.2">
      <c r="F3230"/>
    </row>
    <row r="3231" spans="6:6" x14ac:dyDescent="0.2">
      <c r="F3231"/>
    </row>
    <row r="3232" spans="6:6" x14ac:dyDescent="0.2">
      <c r="F3232"/>
    </row>
    <row r="3233" spans="6:6" x14ac:dyDescent="0.2">
      <c r="F3233"/>
    </row>
    <row r="3234" spans="6:6" x14ac:dyDescent="0.2">
      <c r="F3234"/>
    </row>
    <row r="3235" spans="6:6" x14ac:dyDescent="0.2">
      <c r="F3235"/>
    </row>
    <row r="3236" spans="6:6" x14ac:dyDescent="0.2">
      <c r="F3236"/>
    </row>
    <row r="3237" spans="6:6" x14ac:dyDescent="0.2">
      <c r="F3237"/>
    </row>
    <row r="3238" spans="6:6" x14ac:dyDescent="0.2">
      <c r="F3238"/>
    </row>
    <row r="3239" spans="6:6" x14ac:dyDescent="0.2">
      <c r="F3239"/>
    </row>
    <row r="3240" spans="6:6" x14ac:dyDescent="0.2">
      <c r="F3240"/>
    </row>
    <row r="3241" spans="6:6" x14ac:dyDescent="0.2">
      <c r="F3241"/>
    </row>
    <row r="3242" spans="6:6" x14ac:dyDescent="0.2">
      <c r="F3242"/>
    </row>
    <row r="3243" spans="6:6" x14ac:dyDescent="0.2">
      <c r="F3243"/>
    </row>
    <row r="3244" spans="6:6" x14ac:dyDescent="0.2">
      <c r="F3244"/>
    </row>
    <row r="3245" spans="6:6" x14ac:dyDescent="0.2">
      <c r="F3245"/>
    </row>
    <row r="3246" spans="6:6" x14ac:dyDescent="0.2">
      <c r="F3246"/>
    </row>
    <row r="3247" spans="6:6" x14ac:dyDescent="0.2">
      <c r="F3247"/>
    </row>
    <row r="3248" spans="6:6" x14ac:dyDescent="0.2">
      <c r="F3248"/>
    </row>
    <row r="3249" spans="6:6" x14ac:dyDescent="0.2">
      <c r="F3249"/>
    </row>
    <row r="3250" spans="6:6" x14ac:dyDescent="0.2">
      <c r="F3250"/>
    </row>
    <row r="3251" spans="6:6" x14ac:dyDescent="0.2">
      <c r="F3251"/>
    </row>
    <row r="3252" spans="6:6" x14ac:dyDescent="0.2">
      <c r="F3252"/>
    </row>
    <row r="3253" spans="6:6" x14ac:dyDescent="0.2">
      <c r="F3253"/>
    </row>
    <row r="3254" spans="6:6" x14ac:dyDescent="0.2">
      <c r="F3254"/>
    </row>
    <row r="3255" spans="6:6" x14ac:dyDescent="0.2">
      <c r="F3255"/>
    </row>
    <row r="3256" spans="6:6" x14ac:dyDescent="0.2">
      <c r="F3256"/>
    </row>
    <row r="3257" spans="6:6" x14ac:dyDescent="0.2">
      <c r="F3257"/>
    </row>
    <row r="3258" spans="6:6" x14ac:dyDescent="0.2">
      <c r="F3258"/>
    </row>
    <row r="3259" spans="6:6" x14ac:dyDescent="0.2">
      <c r="F3259"/>
    </row>
    <row r="3260" spans="6:6" x14ac:dyDescent="0.2">
      <c r="F3260"/>
    </row>
    <row r="3261" spans="6:6" x14ac:dyDescent="0.2">
      <c r="F3261"/>
    </row>
    <row r="3262" spans="6:6" x14ac:dyDescent="0.2">
      <c r="F3262"/>
    </row>
    <row r="3263" spans="6:6" x14ac:dyDescent="0.2">
      <c r="F3263"/>
    </row>
    <row r="3264" spans="6:6" x14ac:dyDescent="0.2">
      <c r="F3264"/>
    </row>
    <row r="3265" spans="6:6" x14ac:dyDescent="0.2">
      <c r="F3265"/>
    </row>
    <row r="3266" spans="6:6" x14ac:dyDescent="0.2">
      <c r="F3266"/>
    </row>
    <row r="3267" spans="6:6" x14ac:dyDescent="0.2">
      <c r="F3267"/>
    </row>
    <row r="3268" spans="6:6" x14ac:dyDescent="0.2">
      <c r="F3268"/>
    </row>
    <row r="3269" spans="6:6" x14ac:dyDescent="0.2">
      <c r="F3269"/>
    </row>
    <row r="3270" spans="6:6" x14ac:dyDescent="0.2">
      <c r="F3270"/>
    </row>
    <row r="3271" spans="6:6" x14ac:dyDescent="0.2">
      <c r="F3271"/>
    </row>
    <row r="3272" spans="6:6" x14ac:dyDescent="0.2">
      <c r="F3272"/>
    </row>
    <row r="3273" spans="6:6" x14ac:dyDescent="0.2">
      <c r="F3273"/>
    </row>
    <row r="3274" spans="6:6" x14ac:dyDescent="0.2">
      <c r="F3274"/>
    </row>
    <row r="3275" spans="6:6" x14ac:dyDescent="0.2">
      <c r="F3275"/>
    </row>
    <row r="3276" spans="6:6" x14ac:dyDescent="0.2">
      <c r="F3276"/>
    </row>
    <row r="3277" spans="6:6" x14ac:dyDescent="0.2">
      <c r="F3277"/>
    </row>
    <row r="3278" spans="6:6" x14ac:dyDescent="0.2">
      <c r="F3278"/>
    </row>
    <row r="3279" spans="6:6" x14ac:dyDescent="0.2">
      <c r="F3279"/>
    </row>
    <row r="3280" spans="6:6" x14ac:dyDescent="0.2">
      <c r="F3280"/>
    </row>
    <row r="3281" spans="6:6" x14ac:dyDescent="0.2">
      <c r="F3281"/>
    </row>
    <row r="3282" spans="6:6" x14ac:dyDescent="0.2">
      <c r="F3282"/>
    </row>
    <row r="3283" spans="6:6" x14ac:dyDescent="0.2">
      <c r="F3283"/>
    </row>
    <row r="3284" spans="6:6" x14ac:dyDescent="0.2">
      <c r="F3284"/>
    </row>
    <row r="3285" spans="6:6" x14ac:dyDescent="0.2">
      <c r="F3285"/>
    </row>
    <row r="3286" spans="6:6" x14ac:dyDescent="0.2">
      <c r="F3286"/>
    </row>
    <row r="3287" spans="6:6" x14ac:dyDescent="0.2">
      <c r="F3287"/>
    </row>
    <row r="3288" spans="6:6" x14ac:dyDescent="0.2">
      <c r="F3288"/>
    </row>
    <row r="3289" spans="6:6" x14ac:dyDescent="0.2">
      <c r="F3289"/>
    </row>
    <row r="3290" spans="6:6" x14ac:dyDescent="0.2">
      <c r="F3290"/>
    </row>
    <row r="3291" spans="6:6" x14ac:dyDescent="0.2">
      <c r="F3291"/>
    </row>
    <row r="3292" spans="6:6" x14ac:dyDescent="0.2">
      <c r="F3292"/>
    </row>
    <row r="3293" spans="6:6" x14ac:dyDescent="0.2">
      <c r="F3293"/>
    </row>
    <row r="3294" spans="6:6" x14ac:dyDescent="0.2">
      <c r="F3294"/>
    </row>
    <row r="3295" spans="6:6" x14ac:dyDescent="0.2">
      <c r="F3295"/>
    </row>
    <row r="3296" spans="6:6" x14ac:dyDescent="0.2">
      <c r="F3296"/>
    </row>
    <row r="3297" spans="6:6" x14ac:dyDescent="0.2">
      <c r="F3297"/>
    </row>
    <row r="3298" spans="6:6" x14ac:dyDescent="0.2">
      <c r="F3298"/>
    </row>
    <row r="3299" spans="6:6" x14ac:dyDescent="0.2">
      <c r="F3299"/>
    </row>
    <row r="3300" spans="6:6" x14ac:dyDescent="0.2">
      <c r="F3300"/>
    </row>
    <row r="3301" spans="6:6" x14ac:dyDescent="0.2">
      <c r="F3301"/>
    </row>
    <row r="3302" spans="6:6" x14ac:dyDescent="0.2">
      <c r="F3302"/>
    </row>
    <row r="3303" spans="6:6" x14ac:dyDescent="0.2">
      <c r="F3303"/>
    </row>
    <row r="3304" spans="6:6" x14ac:dyDescent="0.2">
      <c r="F3304"/>
    </row>
    <row r="3305" spans="6:6" x14ac:dyDescent="0.2">
      <c r="F3305"/>
    </row>
    <row r="3306" spans="6:6" x14ac:dyDescent="0.2">
      <c r="F3306"/>
    </row>
    <row r="3307" spans="6:6" x14ac:dyDescent="0.2">
      <c r="F3307"/>
    </row>
    <row r="3308" spans="6:6" x14ac:dyDescent="0.2">
      <c r="F3308"/>
    </row>
    <row r="3309" spans="6:6" x14ac:dyDescent="0.2">
      <c r="F3309"/>
    </row>
    <row r="3310" spans="6:6" x14ac:dyDescent="0.2">
      <c r="F3310"/>
    </row>
    <row r="3311" spans="6:6" x14ac:dyDescent="0.2">
      <c r="F3311"/>
    </row>
    <row r="3312" spans="6:6" x14ac:dyDescent="0.2">
      <c r="F3312"/>
    </row>
    <row r="3313" spans="6:6" x14ac:dyDescent="0.2">
      <c r="F3313"/>
    </row>
    <row r="3314" spans="6:6" x14ac:dyDescent="0.2">
      <c r="F3314"/>
    </row>
    <row r="3315" spans="6:6" x14ac:dyDescent="0.2">
      <c r="F3315"/>
    </row>
    <row r="3316" spans="6:6" x14ac:dyDescent="0.2">
      <c r="F3316"/>
    </row>
    <row r="3317" spans="6:6" x14ac:dyDescent="0.2">
      <c r="F3317"/>
    </row>
    <row r="3318" spans="6:6" x14ac:dyDescent="0.2">
      <c r="F3318"/>
    </row>
    <row r="3319" spans="6:6" x14ac:dyDescent="0.2">
      <c r="F3319"/>
    </row>
    <row r="3320" spans="6:6" x14ac:dyDescent="0.2">
      <c r="F3320"/>
    </row>
    <row r="3321" spans="6:6" x14ac:dyDescent="0.2">
      <c r="F3321"/>
    </row>
    <row r="3322" spans="6:6" x14ac:dyDescent="0.2">
      <c r="F3322"/>
    </row>
    <row r="3323" spans="6:6" x14ac:dyDescent="0.2">
      <c r="F3323"/>
    </row>
    <row r="3324" spans="6:6" x14ac:dyDescent="0.2">
      <c r="F3324"/>
    </row>
    <row r="3325" spans="6:6" x14ac:dyDescent="0.2">
      <c r="F3325"/>
    </row>
    <row r="3326" spans="6:6" x14ac:dyDescent="0.2">
      <c r="F3326"/>
    </row>
    <row r="3327" spans="6:6" x14ac:dyDescent="0.2">
      <c r="F3327"/>
    </row>
    <row r="3328" spans="6:6" x14ac:dyDescent="0.2">
      <c r="F3328"/>
    </row>
    <row r="3329" spans="6:6" x14ac:dyDescent="0.2">
      <c r="F3329"/>
    </row>
    <row r="3330" spans="6:6" x14ac:dyDescent="0.2">
      <c r="F3330"/>
    </row>
    <row r="3331" spans="6:6" x14ac:dyDescent="0.2">
      <c r="F3331"/>
    </row>
    <row r="3332" spans="6:6" x14ac:dyDescent="0.2">
      <c r="F3332"/>
    </row>
    <row r="3333" spans="6:6" x14ac:dyDescent="0.2">
      <c r="F3333"/>
    </row>
    <row r="3334" spans="6:6" x14ac:dyDescent="0.2">
      <c r="F3334"/>
    </row>
    <row r="3335" spans="6:6" x14ac:dyDescent="0.2">
      <c r="F3335"/>
    </row>
    <row r="3336" spans="6:6" x14ac:dyDescent="0.2">
      <c r="F3336"/>
    </row>
    <row r="3337" spans="6:6" x14ac:dyDescent="0.2">
      <c r="F3337"/>
    </row>
    <row r="3338" spans="6:6" x14ac:dyDescent="0.2">
      <c r="F3338"/>
    </row>
    <row r="3339" spans="6:6" x14ac:dyDescent="0.2">
      <c r="F3339"/>
    </row>
    <row r="3340" spans="6:6" x14ac:dyDescent="0.2">
      <c r="F3340"/>
    </row>
    <row r="3341" spans="6:6" x14ac:dyDescent="0.2">
      <c r="F3341"/>
    </row>
    <row r="3342" spans="6:6" x14ac:dyDescent="0.2">
      <c r="F3342"/>
    </row>
    <row r="3343" spans="6:6" x14ac:dyDescent="0.2">
      <c r="F3343"/>
    </row>
    <row r="3344" spans="6:6" x14ac:dyDescent="0.2">
      <c r="F3344"/>
    </row>
    <row r="3345" spans="6:6" x14ac:dyDescent="0.2">
      <c r="F3345"/>
    </row>
    <row r="3346" spans="6:6" x14ac:dyDescent="0.2">
      <c r="F3346"/>
    </row>
    <row r="3347" spans="6:6" x14ac:dyDescent="0.2">
      <c r="F3347"/>
    </row>
    <row r="3348" spans="6:6" x14ac:dyDescent="0.2">
      <c r="F3348"/>
    </row>
    <row r="3349" spans="6:6" x14ac:dyDescent="0.2">
      <c r="F3349"/>
    </row>
    <row r="3350" spans="6:6" x14ac:dyDescent="0.2">
      <c r="F3350"/>
    </row>
    <row r="3351" spans="6:6" x14ac:dyDescent="0.2">
      <c r="F3351"/>
    </row>
    <row r="3352" spans="6:6" x14ac:dyDescent="0.2">
      <c r="F3352"/>
    </row>
    <row r="3353" spans="6:6" x14ac:dyDescent="0.2">
      <c r="F3353"/>
    </row>
    <row r="3354" spans="6:6" x14ac:dyDescent="0.2">
      <c r="F3354"/>
    </row>
    <row r="3355" spans="6:6" x14ac:dyDescent="0.2">
      <c r="F3355"/>
    </row>
    <row r="3356" spans="6:6" x14ac:dyDescent="0.2">
      <c r="F3356"/>
    </row>
    <row r="3357" spans="6:6" x14ac:dyDescent="0.2">
      <c r="F3357"/>
    </row>
    <row r="3358" spans="6:6" x14ac:dyDescent="0.2">
      <c r="F3358"/>
    </row>
    <row r="3359" spans="6:6" x14ac:dyDescent="0.2">
      <c r="F3359"/>
    </row>
    <row r="3360" spans="6:6" x14ac:dyDescent="0.2">
      <c r="F3360"/>
    </row>
    <row r="3361" spans="6:6" x14ac:dyDescent="0.2">
      <c r="F3361"/>
    </row>
    <row r="3362" spans="6:6" x14ac:dyDescent="0.2">
      <c r="F3362"/>
    </row>
    <row r="3363" spans="6:6" x14ac:dyDescent="0.2">
      <c r="F3363"/>
    </row>
    <row r="3364" spans="6:6" x14ac:dyDescent="0.2">
      <c r="F3364"/>
    </row>
    <row r="3365" spans="6:6" x14ac:dyDescent="0.2">
      <c r="F3365"/>
    </row>
    <row r="3366" spans="6:6" x14ac:dyDescent="0.2">
      <c r="F3366"/>
    </row>
    <row r="3367" spans="6:6" x14ac:dyDescent="0.2">
      <c r="F3367"/>
    </row>
    <row r="3368" spans="6:6" x14ac:dyDescent="0.2">
      <c r="F3368"/>
    </row>
    <row r="3369" spans="6:6" x14ac:dyDescent="0.2">
      <c r="F3369"/>
    </row>
    <row r="3370" spans="6:6" x14ac:dyDescent="0.2">
      <c r="F3370"/>
    </row>
    <row r="3371" spans="6:6" x14ac:dyDescent="0.2">
      <c r="F3371"/>
    </row>
    <row r="3372" spans="6:6" x14ac:dyDescent="0.2">
      <c r="F3372"/>
    </row>
    <row r="3373" spans="6:6" x14ac:dyDescent="0.2">
      <c r="F3373"/>
    </row>
    <row r="3374" spans="6:6" x14ac:dyDescent="0.2">
      <c r="F3374"/>
    </row>
    <row r="3375" spans="6:6" x14ac:dyDescent="0.2">
      <c r="F3375"/>
    </row>
    <row r="3376" spans="6:6" x14ac:dyDescent="0.2">
      <c r="F3376"/>
    </row>
    <row r="3377" spans="6:6" x14ac:dyDescent="0.2">
      <c r="F3377"/>
    </row>
    <row r="3378" spans="6:6" x14ac:dyDescent="0.2">
      <c r="F3378"/>
    </row>
    <row r="3379" spans="6:6" x14ac:dyDescent="0.2">
      <c r="F3379"/>
    </row>
    <row r="3380" spans="6:6" x14ac:dyDescent="0.2">
      <c r="F3380"/>
    </row>
    <row r="3381" spans="6:6" x14ac:dyDescent="0.2">
      <c r="F3381"/>
    </row>
    <row r="3382" spans="6:6" x14ac:dyDescent="0.2">
      <c r="F3382"/>
    </row>
    <row r="3383" spans="6:6" x14ac:dyDescent="0.2">
      <c r="F3383"/>
    </row>
    <row r="3384" spans="6:6" x14ac:dyDescent="0.2">
      <c r="F3384"/>
    </row>
    <row r="3385" spans="6:6" x14ac:dyDescent="0.2">
      <c r="F3385"/>
    </row>
    <row r="3386" spans="6:6" x14ac:dyDescent="0.2">
      <c r="F3386"/>
    </row>
    <row r="3387" spans="6:6" x14ac:dyDescent="0.2">
      <c r="F3387"/>
    </row>
    <row r="3388" spans="6:6" x14ac:dyDescent="0.2">
      <c r="F3388"/>
    </row>
    <row r="3389" spans="6:6" x14ac:dyDescent="0.2">
      <c r="F3389"/>
    </row>
    <row r="3390" spans="6:6" x14ac:dyDescent="0.2">
      <c r="F3390"/>
    </row>
    <row r="3391" spans="6:6" x14ac:dyDescent="0.2">
      <c r="F3391"/>
    </row>
    <row r="3392" spans="6:6" x14ac:dyDescent="0.2">
      <c r="F3392"/>
    </row>
    <row r="3393" spans="6:6" x14ac:dyDescent="0.2">
      <c r="F3393"/>
    </row>
    <row r="3394" spans="6:6" x14ac:dyDescent="0.2">
      <c r="F3394"/>
    </row>
    <row r="3395" spans="6:6" x14ac:dyDescent="0.2">
      <c r="F3395"/>
    </row>
    <row r="3396" spans="6:6" x14ac:dyDescent="0.2">
      <c r="F3396"/>
    </row>
    <row r="3397" spans="6:6" x14ac:dyDescent="0.2">
      <c r="F3397"/>
    </row>
    <row r="3398" spans="6:6" x14ac:dyDescent="0.2">
      <c r="F3398"/>
    </row>
    <row r="3399" spans="6:6" x14ac:dyDescent="0.2">
      <c r="F3399"/>
    </row>
    <row r="3400" spans="6:6" x14ac:dyDescent="0.2">
      <c r="F3400"/>
    </row>
    <row r="3401" spans="6:6" x14ac:dyDescent="0.2">
      <c r="F3401"/>
    </row>
    <row r="3402" spans="6:6" x14ac:dyDescent="0.2">
      <c r="F3402"/>
    </row>
    <row r="3403" spans="6:6" x14ac:dyDescent="0.2">
      <c r="F3403"/>
    </row>
    <row r="3404" spans="6:6" x14ac:dyDescent="0.2">
      <c r="F3404"/>
    </row>
    <row r="3405" spans="6:6" x14ac:dyDescent="0.2">
      <c r="F3405"/>
    </row>
    <row r="3406" spans="6:6" x14ac:dyDescent="0.2">
      <c r="F3406"/>
    </row>
    <row r="3407" spans="6:6" x14ac:dyDescent="0.2">
      <c r="F3407"/>
    </row>
    <row r="3408" spans="6:6" x14ac:dyDescent="0.2">
      <c r="F3408"/>
    </row>
    <row r="3409" spans="6:6" x14ac:dyDescent="0.2">
      <c r="F3409"/>
    </row>
    <row r="3410" spans="6:6" x14ac:dyDescent="0.2">
      <c r="F3410"/>
    </row>
    <row r="3411" spans="6:6" x14ac:dyDescent="0.2">
      <c r="F3411"/>
    </row>
    <row r="3412" spans="6:6" x14ac:dyDescent="0.2">
      <c r="F3412"/>
    </row>
    <row r="3413" spans="6:6" x14ac:dyDescent="0.2">
      <c r="F3413"/>
    </row>
    <row r="3414" spans="6:6" x14ac:dyDescent="0.2">
      <c r="F3414"/>
    </row>
    <row r="3415" spans="6:6" x14ac:dyDescent="0.2">
      <c r="F3415"/>
    </row>
    <row r="3416" spans="6:6" x14ac:dyDescent="0.2">
      <c r="F3416"/>
    </row>
    <row r="3417" spans="6:6" x14ac:dyDescent="0.2">
      <c r="F3417"/>
    </row>
    <row r="3418" spans="6:6" x14ac:dyDescent="0.2">
      <c r="F3418"/>
    </row>
    <row r="3419" spans="6:6" x14ac:dyDescent="0.2">
      <c r="F3419"/>
    </row>
    <row r="3420" spans="6:6" x14ac:dyDescent="0.2">
      <c r="F3420"/>
    </row>
    <row r="3421" spans="6:6" x14ac:dyDescent="0.2">
      <c r="F3421"/>
    </row>
    <row r="3422" spans="6:6" x14ac:dyDescent="0.2">
      <c r="F3422"/>
    </row>
    <row r="3423" spans="6:6" x14ac:dyDescent="0.2">
      <c r="F3423"/>
    </row>
    <row r="3424" spans="6:6" x14ac:dyDescent="0.2">
      <c r="F3424"/>
    </row>
    <row r="3425" spans="6:6" x14ac:dyDescent="0.2">
      <c r="F3425"/>
    </row>
    <row r="3426" spans="6:6" x14ac:dyDescent="0.2">
      <c r="F3426"/>
    </row>
    <row r="3427" spans="6:6" x14ac:dyDescent="0.2">
      <c r="F3427"/>
    </row>
    <row r="3428" spans="6:6" x14ac:dyDescent="0.2">
      <c r="F3428"/>
    </row>
    <row r="3429" spans="6:6" x14ac:dyDescent="0.2">
      <c r="F3429"/>
    </row>
    <row r="3430" spans="6:6" x14ac:dyDescent="0.2">
      <c r="F3430"/>
    </row>
    <row r="3431" spans="6:6" x14ac:dyDescent="0.2">
      <c r="F3431"/>
    </row>
    <row r="3432" spans="6:6" x14ac:dyDescent="0.2">
      <c r="F3432"/>
    </row>
    <row r="3433" spans="6:6" x14ac:dyDescent="0.2">
      <c r="F3433"/>
    </row>
    <row r="3434" spans="6:6" x14ac:dyDescent="0.2">
      <c r="F3434"/>
    </row>
    <row r="3435" spans="6:6" x14ac:dyDescent="0.2">
      <c r="F3435"/>
    </row>
    <row r="3436" spans="6:6" x14ac:dyDescent="0.2">
      <c r="F3436"/>
    </row>
    <row r="3437" spans="6:6" x14ac:dyDescent="0.2">
      <c r="F3437"/>
    </row>
    <row r="3438" spans="6:6" x14ac:dyDescent="0.2">
      <c r="F3438"/>
    </row>
    <row r="3439" spans="6:6" x14ac:dyDescent="0.2">
      <c r="F3439"/>
    </row>
    <row r="3440" spans="6:6" x14ac:dyDescent="0.2">
      <c r="F3440"/>
    </row>
    <row r="3441" spans="6:6" x14ac:dyDescent="0.2">
      <c r="F3441"/>
    </row>
    <row r="3442" spans="6:6" x14ac:dyDescent="0.2">
      <c r="F3442"/>
    </row>
    <row r="3443" spans="6:6" x14ac:dyDescent="0.2">
      <c r="F3443"/>
    </row>
    <row r="3444" spans="6:6" x14ac:dyDescent="0.2">
      <c r="F3444"/>
    </row>
    <row r="3445" spans="6:6" x14ac:dyDescent="0.2">
      <c r="F3445"/>
    </row>
    <row r="3446" spans="6:6" x14ac:dyDescent="0.2">
      <c r="F3446"/>
    </row>
    <row r="3447" spans="6:6" x14ac:dyDescent="0.2">
      <c r="F3447"/>
    </row>
    <row r="3448" spans="6:6" x14ac:dyDescent="0.2">
      <c r="F3448"/>
    </row>
    <row r="3449" spans="6:6" x14ac:dyDescent="0.2">
      <c r="F3449"/>
    </row>
    <row r="3450" spans="6:6" x14ac:dyDescent="0.2">
      <c r="F3450"/>
    </row>
    <row r="3451" spans="6:6" x14ac:dyDescent="0.2">
      <c r="F3451"/>
    </row>
    <row r="3452" spans="6:6" x14ac:dyDescent="0.2">
      <c r="F3452"/>
    </row>
    <row r="3453" spans="6:6" x14ac:dyDescent="0.2">
      <c r="F3453"/>
    </row>
    <row r="3454" spans="6:6" x14ac:dyDescent="0.2">
      <c r="F3454"/>
    </row>
    <row r="3455" spans="6:6" x14ac:dyDescent="0.2">
      <c r="F3455"/>
    </row>
    <row r="3456" spans="6:6" x14ac:dyDescent="0.2">
      <c r="F3456"/>
    </row>
    <row r="3457" spans="6:6" x14ac:dyDescent="0.2">
      <c r="F3457"/>
    </row>
    <row r="3458" spans="6:6" x14ac:dyDescent="0.2">
      <c r="F3458"/>
    </row>
    <row r="3459" spans="6:6" x14ac:dyDescent="0.2">
      <c r="F3459"/>
    </row>
    <row r="3460" spans="6:6" x14ac:dyDescent="0.2">
      <c r="F3460"/>
    </row>
    <row r="3461" spans="6:6" x14ac:dyDescent="0.2">
      <c r="F3461"/>
    </row>
    <row r="3462" spans="6:6" x14ac:dyDescent="0.2">
      <c r="F3462"/>
    </row>
    <row r="3463" spans="6:6" x14ac:dyDescent="0.2">
      <c r="F3463"/>
    </row>
    <row r="3464" spans="6:6" x14ac:dyDescent="0.2">
      <c r="F3464"/>
    </row>
    <row r="3465" spans="6:6" x14ac:dyDescent="0.2">
      <c r="F3465"/>
    </row>
    <row r="3466" spans="6:6" x14ac:dyDescent="0.2">
      <c r="F3466"/>
    </row>
    <row r="3467" spans="6:6" x14ac:dyDescent="0.2">
      <c r="F3467"/>
    </row>
    <row r="3468" spans="6:6" x14ac:dyDescent="0.2">
      <c r="F3468"/>
    </row>
    <row r="3469" spans="6:6" x14ac:dyDescent="0.2">
      <c r="F3469"/>
    </row>
    <row r="3470" spans="6:6" x14ac:dyDescent="0.2">
      <c r="F3470"/>
    </row>
    <row r="3471" spans="6:6" x14ac:dyDescent="0.2">
      <c r="F3471"/>
    </row>
    <row r="3472" spans="6:6" x14ac:dyDescent="0.2">
      <c r="F3472"/>
    </row>
    <row r="3473" spans="6:6" x14ac:dyDescent="0.2">
      <c r="F3473"/>
    </row>
    <row r="3474" spans="6:6" x14ac:dyDescent="0.2">
      <c r="F3474"/>
    </row>
    <row r="3475" spans="6:6" x14ac:dyDescent="0.2">
      <c r="F3475"/>
    </row>
    <row r="3476" spans="6:6" x14ac:dyDescent="0.2">
      <c r="F3476"/>
    </row>
    <row r="3477" spans="6:6" x14ac:dyDescent="0.2">
      <c r="F3477"/>
    </row>
    <row r="3478" spans="6:6" x14ac:dyDescent="0.2">
      <c r="F3478"/>
    </row>
    <row r="3479" spans="6:6" x14ac:dyDescent="0.2">
      <c r="F3479"/>
    </row>
    <row r="3480" spans="6:6" x14ac:dyDescent="0.2">
      <c r="F3480"/>
    </row>
    <row r="3481" spans="6:6" x14ac:dyDescent="0.2">
      <c r="F3481"/>
    </row>
    <row r="3482" spans="6:6" x14ac:dyDescent="0.2">
      <c r="F3482"/>
    </row>
    <row r="3483" spans="6:6" x14ac:dyDescent="0.2">
      <c r="F3483"/>
    </row>
    <row r="3484" spans="6:6" x14ac:dyDescent="0.2">
      <c r="F3484"/>
    </row>
    <row r="3485" spans="6:6" x14ac:dyDescent="0.2">
      <c r="F3485"/>
    </row>
    <row r="3486" spans="6:6" x14ac:dyDescent="0.2">
      <c r="F3486"/>
    </row>
    <row r="3487" spans="6:6" x14ac:dyDescent="0.2">
      <c r="F3487"/>
    </row>
    <row r="3488" spans="6:6" x14ac:dyDescent="0.2">
      <c r="F3488"/>
    </row>
    <row r="3489" spans="6:6" x14ac:dyDescent="0.2">
      <c r="F3489"/>
    </row>
    <row r="3490" spans="6:6" x14ac:dyDescent="0.2">
      <c r="F3490"/>
    </row>
    <row r="3491" spans="6:6" x14ac:dyDescent="0.2">
      <c r="F3491"/>
    </row>
    <row r="3492" spans="6:6" x14ac:dyDescent="0.2">
      <c r="F3492"/>
    </row>
    <row r="3493" spans="6:6" x14ac:dyDescent="0.2">
      <c r="F3493"/>
    </row>
    <row r="3494" spans="6:6" x14ac:dyDescent="0.2">
      <c r="F3494"/>
    </row>
    <row r="3495" spans="6:6" x14ac:dyDescent="0.2">
      <c r="F3495"/>
    </row>
    <row r="3496" spans="6:6" x14ac:dyDescent="0.2">
      <c r="F3496"/>
    </row>
    <row r="3497" spans="6:6" x14ac:dyDescent="0.2">
      <c r="F3497"/>
    </row>
    <row r="3498" spans="6:6" x14ac:dyDescent="0.2">
      <c r="F3498"/>
    </row>
    <row r="3499" spans="6:6" x14ac:dyDescent="0.2">
      <c r="F3499"/>
    </row>
    <row r="3500" spans="6:6" x14ac:dyDescent="0.2">
      <c r="F3500"/>
    </row>
    <row r="3501" spans="6:6" x14ac:dyDescent="0.2">
      <c r="F3501"/>
    </row>
    <row r="3502" spans="6:6" x14ac:dyDescent="0.2">
      <c r="F3502"/>
    </row>
    <row r="3503" spans="6:6" x14ac:dyDescent="0.2">
      <c r="F3503"/>
    </row>
    <row r="3504" spans="6:6" x14ac:dyDescent="0.2">
      <c r="F3504"/>
    </row>
    <row r="3505" spans="6:6" x14ac:dyDescent="0.2">
      <c r="F3505"/>
    </row>
    <row r="3506" spans="6:6" x14ac:dyDescent="0.2">
      <c r="F3506"/>
    </row>
    <row r="3507" spans="6:6" x14ac:dyDescent="0.2">
      <c r="F3507"/>
    </row>
    <row r="3508" spans="6:6" x14ac:dyDescent="0.2">
      <c r="F3508"/>
    </row>
    <row r="3509" spans="6:6" x14ac:dyDescent="0.2">
      <c r="F3509"/>
    </row>
    <row r="3510" spans="6:6" x14ac:dyDescent="0.2">
      <c r="F3510"/>
    </row>
    <row r="3511" spans="6:6" x14ac:dyDescent="0.2">
      <c r="F3511"/>
    </row>
    <row r="3512" spans="6:6" x14ac:dyDescent="0.2">
      <c r="F3512"/>
    </row>
    <row r="3513" spans="6:6" x14ac:dyDescent="0.2">
      <c r="F3513"/>
    </row>
    <row r="3514" spans="6:6" x14ac:dyDescent="0.2">
      <c r="F3514"/>
    </row>
    <row r="3515" spans="6:6" x14ac:dyDescent="0.2">
      <c r="F3515"/>
    </row>
    <row r="3516" spans="6:6" x14ac:dyDescent="0.2">
      <c r="F3516"/>
    </row>
    <row r="3517" spans="6:6" x14ac:dyDescent="0.2">
      <c r="F3517"/>
    </row>
    <row r="3518" spans="6:6" x14ac:dyDescent="0.2">
      <c r="F3518"/>
    </row>
    <row r="3519" spans="6:6" x14ac:dyDescent="0.2">
      <c r="F3519"/>
    </row>
    <row r="3520" spans="6:6" x14ac:dyDescent="0.2">
      <c r="F3520"/>
    </row>
    <row r="3521" spans="6:6" x14ac:dyDescent="0.2">
      <c r="F3521"/>
    </row>
    <row r="3522" spans="6:6" x14ac:dyDescent="0.2">
      <c r="F3522"/>
    </row>
    <row r="3523" spans="6:6" x14ac:dyDescent="0.2">
      <c r="F3523"/>
    </row>
    <row r="3524" spans="6:6" x14ac:dyDescent="0.2">
      <c r="F3524"/>
    </row>
    <row r="3525" spans="6:6" x14ac:dyDescent="0.2">
      <c r="F3525"/>
    </row>
    <row r="3526" spans="6:6" x14ac:dyDescent="0.2">
      <c r="F3526"/>
    </row>
    <row r="3527" spans="6:6" x14ac:dyDescent="0.2">
      <c r="F3527"/>
    </row>
    <row r="3528" spans="6:6" x14ac:dyDescent="0.2">
      <c r="F3528"/>
    </row>
    <row r="3529" spans="6:6" x14ac:dyDescent="0.2">
      <c r="F3529"/>
    </row>
    <row r="3530" spans="6:6" x14ac:dyDescent="0.2">
      <c r="F3530"/>
    </row>
    <row r="3531" spans="6:6" x14ac:dyDescent="0.2">
      <c r="F3531"/>
    </row>
    <row r="3532" spans="6:6" x14ac:dyDescent="0.2">
      <c r="F3532"/>
    </row>
    <row r="3533" spans="6:6" x14ac:dyDescent="0.2">
      <c r="F3533"/>
    </row>
    <row r="3534" spans="6:6" x14ac:dyDescent="0.2">
      <c r="F3534"/>
    </row>
    <row r="3535" spans="6:6" x14ac:dyDescent="0.2">
      <c r="F3535"/>
    </row>
    <row r="3536" spans="6:6" x14ac:dyDescent="0.2">
      <c r="F3536"/>
    </row>
    <row r="3537" spans="6:6" x14ac:dyDescent="0.2">
      <c r="F3537"/>
    </row>
    <row r="3538" spans="6:6" x14ac:dyDescent="0.2">
      <c r="F3538"/>
    </row>
    <row r="3539" spans="6:6" x14ac:dyDescent="0.2">
      <c r="F3539"/>
    </row>
    <row r="3540" spans="6:6" x14ac:dyDescent="0.2">
      <c r="F3540"/>
    </row>
    <row r="3541" spans="6:6" x14ac:dyDescent="0.2">
      <c r="F3541"/>
    </row>
    <row r="3542" spans="6:6" x14ac:dyDescent="0.2">
      <c r="F3542"/>
    </row>
    <row r="3543" spans="6:6" x14ac:dyDescent="0.2">
      <c r="F3543"/>
    </row>
    <row r="3544" spans="6:6" x14ac:dyDescent="0.2">
      <c r="F3544"/>
    </row>
    <row r="3545" spans="6:6" x14ac:dyDescent="0.2">
      <c r="F3545"/>
    </row>
    <row r="3546" spans="6:6" x14ac:dyDescent="0.2">
      <c r="F3546"/>
    </row>
    <row r="3547" spans="6:6" x14ac:dyDescent="0.2">
      <c r="F3547"/>
    </row>
    <row r="3548" spans="6:6" x14ac:dyDescent="0.2">
      <c r="F3548"/>
    </row>
    <row r="3549" spans="6:6" x14ac:dyDescent="0.2">
      <c r="F3549"/>
    </row>
    <row r="3550" spans="6:6" x14ac:dyDescent="0.2">
      <c r="F3550"/>
    </row>
    <row r="3551" spans="6:6" x14ac:dyDescent="0.2">
      <c r="F3551"/>
    </row>
    <row r="3552" spans="6:6" x14ac:dyDescent="0.2">
      <c r="F3552"/>
    </row>
    <row r="3553" spans="6:6" x14ac:dyDescent="0.2">
      <c r="F3553"/>
    </row>
    <row r="3554" spans="6:6" x14ac:dyDescent="0.2">
      <c r="F3554"/>
    </row>
    <row r="3555" spans="6:6" x14ac:dyDescent="0.2">
      <c r="F3555"/>
    </row>
    <row r="3556" spans="6:6" x14ac:dyDescent="0.2">
      <c r="F3556"/>
    </row>
    <row r="3557" spans="6:6" x14ac:dyDescent="0.2">
      <c r="F3557"/>
    </row>
    <row r="3558" spans="6:6" x14ac:dyDescent="0.2">
      <c r="F3558"/>
    </row>
    <row r="3559" spans="6:6" x14ac:dyDescent="0.2">
      <c r="F3559"/>
    </row>
    <row r="3560" spans="6:6" x14ac:dyDescent="0.2">
      <c r="F3560"/>
    </row>
    <row r="3561" spans="6:6" x14ac:dyDescent="0.2">
      <c r="F3561"/>
    </row>
    <row r="3562" spans="6:6" x14ac:dyDescent="0.2">
      <c r="F3562"/>
    </row>
    <row r="3563" spans="6:6" x14ac:dyDescent="0.2">
      <c r="F3563"/>
    </row>
    <row r="3564" spans="6:6" x14ac:dyDescent="0.2">
      <c r="F3564"/>
    </row>
    <row r="3565" spans="6:6" x14ac:dyDescent="0.2">
      <c r="F3565"/>
    </row>
    <row r="3566" spans="6:6" x14ac:dyDescent="0.2">
      <c r="F3566"/>
    </row>
    <row r="3567" spans="6:6" x14ac:dyDescent="0.2">
      <c r="F3567"/>
    </row>
    <row r="3568" spans="6:6" x14ac:dyDescent="0.2">
      <c r="F3568"/>
    </row>
    <row r="3569" spans="6:6" x14ac:dyDescent="0.2">
      <c r="F3569"/>
    </row>
    <row r="3570" spans="6:6" x14ac:dyDescent="0.2">
      <c r="F3570"/>
    </row>
    <row r="3571" spans="6:6" x14ac:dyDescent="0.2">
      <c r="F3571"/>
    </row>
    <row r="3572" spans="6:6" x14ac:dyDescent="0.2">
      <c r="F3572"/>
    </row>
    <row r="3573" spans="6:6" x14ac:dyDescent="0.2">
      <c r="F3573"/>
    </row>
    <row r="3574" spans="6:6" x14ac:dyDescent="0.2">
      <c r="F3574"/>
    </row>
    <row r="3575" spans="6:6" x14ac:dyDescent="0.2">
      <c r="F3575"/>
    </row>
    <row r="3576" spans="6:6" x14ac:dyDescent="0.2">
      <c r="F3576"/>
    </row>
    <row r="3577" spans="6:6" x14ac:dyDescent="0.2">
      <c r="F3577"/>
    </row>
    <row r="3578" spans="6:6" x14ac:dyDescent="0.2">
      <c r="F3578"/>
    </row>
    <row r="3579" spans="6:6" x14ac:dyDescent="0.2">
      <c r="F3579"/>
    </row>
    <row r="3580" spans="6:6" x14ac:dyDescent="0.2">
      <c r="F3580"/>
    </row>
    <row r="3581" spans="6:6" x14ac:dyDescent="0.2">
      <c r="F3581"/>
    </row>
    <row r="3582" spans="6:6" x14ac:dyDescent="0.2">
      <c r="F3582"/>
    </row>
    <row r="3583" spans="6:6" x14ac:dyDescent="0.2">
      <c r="F3583"/>
    </row>
    <row r="3584" spans="6:6" x14ac:dyDescent="0.2">
      <c r="F3584"/>
    </row>
    <row r="3585" spans="6:6" x14ac:dyDescent="0.2">
      <c r="F3585"/>
    </row>
    <row r="3586" spans="6:6" x14ac:dyDescent="0.2">
      <c r="F3586"/>
    </row>
    <row r="3587" spans="6:6" x14ac:dyDescent="0.2">
      <c r="F3587"/>
    </row>
    <row r="3588" spans="6:6" x14ac:dyDescent="0.2">
      <c r="F3588"/>
    </row>
    <row r="3589" spans="6:6" x14ac:dyDescent="0.2">
      <c r="F3589"/>
    </row>
    <row r="3590" spans="6:6" x14ac:dyDescent="0.2">
      <c r="F3590"/>
    </row>
    <row r="3591" spans="6:6" x14ac:dyDescent="0.2">
      <c r="F3591"/>
    </row>
    <row r="3592" spans="6:6" x14ac:dyDescent="0.2">
      <c r="F3592"/>
    </row>
    <row r="3593" spans="6:6" x14ac:dyDescent="0.2">
      <c r="F3593"/>
    </row>
    <row r="3594" spans="6:6" x14ac:dyDescent="0.2">
      <c r="F3594"/>
    </row>
    <row r="3595" spans="6:6" x14ac:dyDescent="0.2">
      <c r="F3595"/>
    </row>
    <row r="3596" spans="6:6" x14ac:dyDescent="0.2">
      <c r="F3596"/>
    </row>
    <row r="3597" spans="6:6" x14ac:dyDescent="0.2">
      <c r="F3597"/>
    </row>
    <row r="3598" spans="6:6" x14ac:dyDescent="0.2">
      <c r="F3598"/>
    </row>
    <row r="3599" spans="6:6" x14ac:dyDescent="0.2">
      <c r="F3599"/>
    </row>
    <row r="3600" spans="6:6" x14ac:dyDescent="0.2">
      <c r="F3600"/>
    </row>
    <row r="3601" spans="6:6" x14ac:dyDescent="0.2">
      <c r="F3601"/>
    </row>
    <row r="3602" spans="6:6" x14ac:dyDescent="0.2">
      <c r="F3602"/>
    </row>
    <row r="3603" spans="6:6" x14ac:dyDescent="0.2">
      <c r="F3603"/>
    </row>
    <row r="3604" spans="6:6" x14ac:dyDescent="0.2">
      <c r="F3604"/>
    </row>
    <row r="3605" spans="6:6" x14ac:dyDescent="0.2">
      <c r="F3605"/>
    </row>
    <row r="3606" spans="6:6" x14ac:dyDescent="0.2">
      <c r="F3606"/>
    </row>
    <row r="3607" spans="6:6" x14ac:dyDescent="0.2">
      <c r="F3607"/>
    </row>
    <row r="3608" spans="6:6" x14ac:dyDescent="0.2">
      <c r="F3608"/>
    </row>
    <row r="3609" spans="6:6" x14ac:dyDescent="0.2">
      <c r="F3609"/>
    </row>
    <row r="3610" spans="6:6" x14ac:dyDescent="0.2">
      <c r="F3610"/>
    </row>
    <row r="3611" spans="6:6" x14ac:dyDescent="0.2">
      <c r="F3611"/>
    </row>
    <row r="3612" spans="6:6" x14ac:dyDescent="0.2">
      <c r="F3612"/>
    </row>
    <row r="3613" spans="6:6" x14ac:dyDescent="0.2">
      <c r="F3613"/>
    </row>
    <row r="3614" spans="6:6" x14ac:dyDescent="0.2">
      <c r="F3614"/>
    </row>
    <row r="3615" spans="6:6" x14ac:dyDescent="0.2">
      <c r="F3615"/>
    </row>
    <row r="3616" spans="6:6" x14ac:dyDescent="0.2">
      <c r="F3616"/>
    </row>
    <row r="3617" spans="6:6" x14ac:dyDescent="0.2">
      <c r="F3617"/>
    </row>
    <row r="3618" spans="6:6" x14ac:dyDescent="0.2">
      <c r="F3618"/>
    </row>
    <row r="3619" spans="6:6" x14ac:dyDescent="0.2">
      <c r="F3619"/>
    </row>
    <row r="3620" spans="6:6" x14ac:dyDescent="0.2">
      <c r="F3620"/>
    </row>
    <row r="3621" spans="6:6" x14ac:dyDescent="0.2">
      <c r="F3621"/>
    </row>
    <row r="3622" spans="6:6" x14ac:dyDescent="0.2">
      <c r="F3622"/>
    </row>
    <row r="3623" spans="6:6" x14ac:dyDescent="0.2">
      <c r="F3623"/>
    </row>
    <row r="3624" spans="6:6" x14ac:dyDescent="0.2">
      <c r="F3624"/>
    </row>
    <row r="3625" spans="6:6" x14ac:dyDescent="0.2">
      <c r="F3625"/>
    </row>
    <row r="3626" spans="6:6" x14ac:dyDescent="0.2">
      <c r="F3626"/>
    </row>
    <row r="3627" spans="6:6" x14ac:dyDescent="0.2">
      <c r="F3627"/>
    </row>
    <row r="3628" spans="6:6" x14ac:dyDescent="0.2">
      <c r="F3628"/>
    </row>
    <row r="3629" spans="6:6" x14ac:dyDescent="0.2">
      <c r="F3629"/>
    </row>
    <row r="3630" spans="6:6" x14ac:dyDescent="0.2">
      <c r="F3630"/>
    </row>
    <row r="3631" spans="6:6" x14ac:dyDescent="0.2">
      <c r="F3631"/>
    </row>
    <row r="3632" spans="6:6" x14ac:dyDescent="0.2">
      <c r="F3632"/>
    </row>
    <row r="3633" spans="6:6" x14ac:dyDescent="0.2">
      <c r="F3633"/>
    </row>
    <row r="3634" spans="6:6" x14ac:dyDescent="0.2">
      <c r="F3634"/>
    </row>
    <row r="3635" spans="6:6" x14ac:dyDescent="0.2">
      <c r="F3635"/>
    </row>
    <row r="3636" spans="6:6" x14ac:dyDescent="0.2">
      <c r="F3636"/>
    </row>
    <row r="3637" spans="6:6" x14ac:dyDescent="0.2">
      <c r="F3637"/>
    </row>
    <row r="3638" spans="6:6" x14ac:dyDescent="0.2">
      <c r="F3638"/>
    </row>
    <row r="3639" spans="6:6" x14ac:dyDescent="0.2">
      <c r="F3639"/>
    </row>
    <row r="3640" spans="6:6" x14ac:dyDescent="0.2">
      <c r="F3640"/>
    </row>
    <row r="3641" spans="6:6" x14ac:dyDescent="0.2">
      <c r="F3641"/>
    </row>
    <row r="3642" spans="6:6" x14ac:dyDescent="0.2">
      <c r="F3642"/>
    </row>
    <row r="3643" spans="6:6" x14ac:dyDescent="0.2">
      <c r="F3643"/>
    </row>
    <row r="3644" spans="6:6" x14ac:dyDescent="0.2">
      <c r="F3644"/>
    </row>
    <row r="3645" spans="6:6" x14ac:dyDescent="0.2">
      <c r="F3645"/>
    </row>
    <row r="3646" spans="6:6" x14ac:dyDescent="0.2">
      <c r="F3646"/>
    </row>
    <row r="3647" spans="6:6" x14ac:dyDescent="0.2">
      <c r="F3647"/>
    </row>
    <row r="3648" spans="6:6" x14ac:dyDescent="0.2">
      <c r="F3648"/>
    </row>
    <row r="3649" spans="6:6" x14ac:dyDescent="0.2">
      <c r="F3649"/>
    </row>
    <row r="3650" spans="6:6" x14ac:dyDescent="0.2">
      <c r="F3650"/>
    </row>
    <row r="3651" spans="6:6" x14ac:dyDescent="0.2">
      <c r="F3651"/>
    </row>
    <row r="3652" spans="6:6" x14ac:dyDescent="0.2">
      <c r="F3652"/>
    </row>
    <row r="3653" spans="6:6" x14ac:dyDescent="0.2">
      <c r="F3653"/>
    </row>
    <row r="3654" spans="6:6" x14ac:dyDescent="0.2">
      <c r="F3654"/>
    </row>
    <row r="3655" spans="6:6" ht="15" thickBot="1" x14ac:dyDescent="0.25">
      <c r="F3655"/>
    </row>
    <row r="3656" spans="6:6" x14ac:dyDescent="0.2">
      <c r="F3656"/>
    </row>
    <row r="3657" spans="6:6" x14ac:dyDescent="0.2">
      <c r="F3657"/>
    </row>
    <row r="3658" spans="6:6" x14ac:dyDescent="0.2">
      <c r="F3658"/>
    </row>
    <row r="3659" spans="6:6" x14ac:dyDescent="0.2">
      <c r="F3659"/>
    </row>
    <row r="3660" spans="6:6" x14ac:dyDescent="0.2">
      <c r="F3660"/>
    </row>
    <row r="3661" spans="6:6" x14ac:dyDescent="0.2">
      <c r="F3661"/>
    </row>
    <row r="3662" spans="6:6" x14ac:dyDescent="0.2">
      <c r="F3662"/>
    </row>
    <row r="3663" spans="6:6" x14ac:dyDescent="0.2">
      <c r="F3663"/>
    </row>
    <row r="3664" spans="6:6" x14ac:dyDescent="0.2">
      <c r="F3664"/>
    </row>
    <row r="3665" spans="6:6" x14ac:dyDescent="0.2">
      <c r="F3665"/>
    </row>
    <row r="3666" spans="6:6" x14ac:dyDescent="0.2">
      <c r="F3666"/>
    </row>
    <row r="3667" spans="6:6" x14ac:dyDescent="0.2">
      <c r="F3667"/>
    </row>
    <row r="3668" spans="6:6" x14ac:dyDescent="0.2">
      <c r="F3668"/>
    </row>
    <row r="3669" spans="6:6" x14ac:dyDescent="0.2">
      <c r="F3669"/>
    </row>
    <row r="3670" spans="6:6" x14ac:dyDescent="0.2">
      <c r="F3670"/>
    </row>
    <row r="3671" spans="6:6" x14ac:dyDescent="0.2">
      <c r="F3671"/>
    </row>
    <row r="3672" spans="6:6" x14ac:dyDescent="0.2">
      <c r="F3672"/>
    </row>
    <row r="3673" spans="6:6" x14ac:dyDescent="0.2">
      <c r="F3673"/>
    </row>
    <row r="3674" spans="6:6" x14ac:dyDescent="0.2">
      <c r="F3674"/>
    </row>
    <row r="3675" spans="6:6" x14ac:dyDescent="0.2">
      <c r="F3675"/>
    </row>
    <row r="3676" spans="6:6" x14ac:dyDescent="0.2">
      <c r="F3676"/>
    </row>
    <row r="3677" spans="6:6" x14ac:dyDescent="0.2">
      <c r="F3677"/>
    </row>
    <row r="3678" spans="6:6" x14ac:dyDescent="0.2">
      <c r="F3678"/>
    </row>
    <row r="3679" spans="6:6" x14ac:dyDescent="0.2">
      <c r="F3679"/>
    </row>
    <row r="3680" spans="6:6" x14ac:dyDescent="0.2">
      <c r="F3680"/>
    </row>
    <row r="3681" spans="6:6" x14ac:dyDescent="0.2">
      <c r="F3681"/>
    </row>
    <row r="3682" spans="6:6" x14ac:dyDescent="0.2">
      <c r="F3682"/>
    </row>
    <row r="3683" spans="6:6" x14ac:dyDescent="0.2">
      <c r="F3683"/>
    </row>
    <row r="3684" spans="6:6" x14ac:dyDescent="0.2">
      <c r="F3684"/>
    </row>
    <row r="3685" spans="6:6" x14ac:dyDescent="0.2">
      <c r="F3685"/>
    </row>
    <row r="3686" spans="6:6" x14ac:dyDescent="0.2">
      <c r="F3686"/>
    </row>
    <row r="3687" spans="6:6" x14ac:dyDescent="0.2">
      <c r="F3687"/>
    </row>
    <row r="3688" spans="6:6" x14ac:dyDescent="0.2">
      <c r="F3688"/>
    </row>
    <row r="3689" spans="6:6" x14ac:dyDescent="0.2">
      <c r="F3689"/>
    </row>
    <row r="3690" spans="6:6" x14ac:dyDescent="0.2">
      <c r="F3690"/>
    </row>
    <row r="3691" spans="6:6" x14ac:dyDescent="0.2">
      <c r="F3691"/>
    </row>
    <row r="3692" spans="6:6" x14ac:dyDescent="0.2">
      <c r="F3692"/>
    </row>
    <row r="3693" spans="6:6" x14ac:dyDescent="0.2">
      <c r="F3693"/>
    </row>
    <row r="3694" spans="6:6" x14ac:dyDescent="0.2">
      <c r="F3694"/>
    </row>
    <row r="3695" spans="6:6" x14ac:dyDescent="0.2">
      <c r="F3695"/>
    </row>
    <row r="3696" spans="6:6" x14ac:dyDescent="0.2">
      <c r="F3696"/>
    </row>
    <row r="3697" spans="6:6" x14ac:dyDescent="0.2">
      <c r="F3697"/>
    </row>
    <row r="3698" spans="6:6" x14ac:dyDescent="0.2">
      <c r="F3698"/>
    </row>
    <row r="3699" spans="6:6" x14ac:dyDescent="0.2">
      <c r="F3699"/>
    </row>
    <row r="3700" spans="6:6" x14ac:dyDescent="0.2">
      <c r="F3700"/>
    </row>
    <row r="3701" spans="6:6" x14ac:dyDescent="0.2">
      <c r="F3701"/>
    </row>
    <row r="3702" spans="6:6" x14ac:dyDescent="0.2">
      <c r="F3702"/>
    </row>
    <row r="3703" spans="6:6" x14ac:dyDescent="0.2">
      <c r="F3703"/>
    </row>
    <row r="3704" spans="6:6" x14ac:dyDescent="0.2">
      <c r="F3704"/>
    </row>
    <row r="3705" spans="6:6" x14ac:dyDescent="0.2">
      <c r="F3705"/>
    </row>
    <row r="3706" spans="6:6" x14ac:dyDescent="0.2">
      <c r="F3706"/>
    </row>
    <row r="3707" spans="6:6" x14ac:dyDescent="0.2">
      <c r="F3707"/>
    </row>
    <row r="3708" spans="6:6" x14ac:dyDescent="0.2">
      <c r="F3708"/>
    </row>
    <row r="3709" spans="6:6" x14ac:dyDescent="0.2">
      <c r="F3709"/>
    </row>
    <row r="3710" spans="6:6" x14ac:dyDescent="0.2">
      <c r="F3710"/>
    </row>
    <row r="3711" spans="6:6" x14ac:dyDescent="0.2">
      <c r="F3711"/>
    </row>
    <row r="3712" spans="6:6" x14ac:dyDescent="0.2">
      <c r="F3712"/>
    </row>
    <row r="3713" spans="6:6" x14ac:dyDescent="0.2">
      <c r="F3713"/>
    </row>
    <row r="3714" spans="6:6" x14ac:dyDescent="0.2">
      <c r="F3714"/>
    </row>
    <row r="3715" spans="6:6" x14ac:dyDescent="0.2">
      <c r="F3715"/>
    </row>
    <row r="3716" spans="6:6" x14ac:dyDescent="0.2">
      <c r="F3716"/>
    </row>
    <row r="3717" spans="6:6" x14ac:dyDescent="0.2">
      <c r="F3717"/>
    </row>
    <row r="3718" spans="6:6" x14ac:dyDescent="0.2">
      <c r="F3718"/>
    </row>
    <row r="3719" spans="6:6" x14ac:dyDescent="0.2">
      <c r="F3719"/>
    </row>
    <row r="3720" spans="6:6" x14ac:dyDescent="0.2">
      <c r="F3720"/>
    </row>
    <row r="3721" spans="6:6" x14ac:dyDescent="0.2">
      <c r="F3721"/>
    </row>
    <row r="3722" spans="6:6" x14ac:dyDescent="0.2">
      <c r="F3722"/>
    </row>
    <row r="3723" spans="6:6" x14ac:dyDescent="0.2">
      <c r="F3723"/>
    </row>
    <row r="3724" spans="6:6" x14ac:dyDescent="0.2">
      <c r="F3724"/>
    </row>
    <row r="3725" spans="6:6" x14ac:dyDescent="0.2">
      <c r="F3725"/>
    </row>
    <row r="3726" spans="6:6" x14ac:dyDescent="0.2">
      <c r="F3726"/>
    </row>
    <row r="3727" spans="6:6" x14ac:dyDescent="0.2">
      <c r="F3727"/>
    </row>
    <row r="3728" spans="6:6" x14ac:dyDescent="0.2">
      <c r="F3728"/>
    </row>
    <row r="3729" spans="6:6" x14ac:dyDescent="0.2">
      <c r="F3729"/>
    </row>
    <row r="3730" spans="6:6" x14ac:dyDescent="0.2">
      <c r="F3730"/>
    </row>
    <row r="3731" spans="6:6" x14ac:dyDescent="0.2">
      <c r="F3731"/>
    </row>
    <row r="3732" spans="6:6" x14ac:dyDescent="0.2">
      <c r="F3732"/>
    </row>
    <row r="3733" spans="6:6" x14ac:dyDescent="0.2">
      <c r="F3733"/>
    </row>
    <row r="3734" spans="6:6" x14ac:dyDescent="0.2">
      <c r="F3734"/>
    </row>
    <row r="3735" spans="6:6" x14ac:dyDescent="0.2">
      <c r="F3735"/>
    </row>
    <row r="3736" spans="6:6" x14ac:dyDescent="0.2">
      <c r="F3736"/>
    </row>
    <row r="3737" spans="6:6" x14ac:dyDescent="0.2">
      <c r="F3737"/>
    </row>
    <row r="3738" spans="6:6" x14ac:dyDescent="0.2">
      <c r="F3738"/>
    </row>
    <row r="3739" spans="6:6" x14ac:dyDescent="0.2">
      <c r="F3739"/>
    </row>
    <row r="3740" spans="6:6" x14ac:dyDescent="0.2">
      <c r="F3740"/>
    </row>
    <row r="3741" spans="6:6" x14ac:dyDescent="0.2">
      <c r="F3741"/>
    </row>
    <row r="3742" spans="6:6" x14ac:dyDescent="0.2">
      <c r="F3742"/>
    </row>
    <row r="3743" spans="6:6" x14ac:dyDescent="0.2">
      <c r="F3743"/>
    </row>
    <row r="3744" spans="6:6" x14ac:dyDescent="0.2">
      <c r="F3744"/>
    </row>
    <row r="3745" spans="6:6" x14ac:dyDescent="0.2">
      <c r="F3745"/>
    </row>
    <row r="3746" spans="6:6" x14ac:dyDescent="0.2">
      <c r="F3746"/>
    </row>
    <row r="3747" spans="6:6" x14ac:dyDescent="0.2">
      <c r="F3747"/>
    </row>
    <row r="3748" spans="6:6" x14ac:dyDescent="0.2">
      <c r="F3748"/>
    </row>
    <row r="3749" spans="6:6" x14ac:dyDescent="0.2">
      <c r="F3749"/>
    </row>
    <row r="3750" spans="6:6" x14ac:dyDescent="0.2">
      <c r="F3750"/>
    </row>
    <row r="3751" spans="6:6" x14ac:dyDescent="0.2">
      <c r="F3751"/>
    </row>
    <row r="3752" spans="6:6" x14ac:dyDescent="0.2">
      <c r="F3752"/>
    </row>
    <row r="3753" spans="6:6" x14ac:dyDescent="0.2">
      <c r="F3753"/>
    </row>
    <row r="3754" spans="6:6" x14ac:dyDescent="0.2">
      <c r="F3754"/>
    </row>
    <row r="3755" spans="6:6" x14ac:dyDescent="0.2">
      <c r="F3755"/>
    </row>
    <row r="3756" spans="6:6" x14ac:dyDescent="0.2">
      <c r="F3756"/>
    </row>
    <row r="3757" spans="6:6" x14ac:dyDescent="0.2">
      <c r="F3757"/>
    </row>
    <row r="3758" spans="6:6" x14ac:dyDescent="0.2">
      <c r="F3758"/>
    </row>
    <row r="3759" spans="6:6" x14ac:dyDescent="0.2">
      <c r="F3759"/>
    </row>
    <row r="3760" spans="6:6" x14ac:dyDescent="0.2">
      <c r="F3760"/>
    </row>
    <row r="3761" spans="6:6" x14ac:dyDescent="0.2">
      <c r="F3761"/>
    </row>
    <row r="3762" spans="6:6" x14ac:dyDescent="0.2">
      <c r="F3762"/>
    </row>
    <row r="3763" spans="6:6" x14ac:dyDescent="0.2">
      <c r="F3763"/>
    </row>
    <row r="3764" spans="6:6" x14ac:dyDescent="0.2">
      <c r="F3764"/>
    </row>
    <row r="3765" spans="6:6" x14ac:dyDescent="0.2">
      <c r="F3765"/>
    </row>
    <row r="3766" spans="6:6" x14ac:dyDescent="0.2">
      <c r="F3766"/>
    </row>
    <row r="3767" spans="6:6" x14ac:dyDescent="0.2">
      <c r="F3767"/>
    </row>
    <row r="3768" spans="6:6" x14ac:dyDescent="0.2">
      <c r="F3768"/>
    </row>
    <row r="3769" spans="6:6" x14ac:dyDescent="0.2">
      <c r="F3769"/>
    </row>
    <row r="3770" spans="6:6" x14ac:dyDescent="0.2">
      <c r="F3770"/>
    </row>
    <row r="3771" spans="6:6" x14ac:dyDescent="0.2">
      <c r="F3771"/>
    </row>
    <row r="3772" spans="6:6" x14ac:dyDescent="0.2">
      <c r="F3772"/>
    </row>
    <row r="3773" spans="6:6" x14ac:dyDescent="0.2">
      <c r="F3773"/>
    </row>
    <row r="3774" spans="6:6" x14ac:dyDescent="0.2">
      <c r="F3774"/>
    </row>
    <row r="3775" spans="6:6" x14ac:dyDescent="0.2">
      <c r="F3775"/>
    </row>
    <row r="3776" spans="6:6" x14ac:dyDescent="0.2">
      <c r="F3776"/>
    </row>
    <row r="3777" spans="6:6" x14ac:dyDescent="0.2">
      <c r="F3777"/>
    </row>
    <row r="3778" spans="6:6" x14ac:dyDescent="0.2">
      <c r="F3778"/>
    </row>
    <row r="3779" spans="6:6" x14ac:dyDescent="0.2">
      <c r="F3779"/>
    </row>
    <row r="3780" spans="6:6" x14ac:dyDescent="0.2">
      <c r="F3780"/>
    </row>
    <row r="3781" spans="6:6" x14ac:dyDescent="0.2">
      <c r="F3781"/>
    </row>
    <row r="3782" spans="6:6" x14ac:dyDescent="0.2">
      <c r="F3782"/>
    </row>
    <row r="3783" spans="6:6" x14ac:dyDescent="0.2">
      <c r="F3783"/>
    </row>
    <row r="3784" spans="6:6" x14ac:dyDescent="0.2">
      <c r="F3784"/>
    </row>
    <row r="3785" spans="6:6" x14ac:dyDescent="0.2">
      <c r="F3785"/>
    </row>
    <row r="3786" spans="6:6" x14ac:dyDescent="0.2">
      <c r="F3786"/>
    </row>
    <row r="3787" spans="6:6" x14ac:dyDescent="0.2">
      <c r="F3787"/>
    </row>
    <row r="3788" spans="6:6" x14ac:dyDescent="0.2">
      <c r="F3788"/>
    </row>
    <row r="3789" spans="6:6" x14ac:dyDescent="0.2">
      <c r="F3789"/>
    </row>
    <row r="3790" spans="6:6" x14ac:dyDescent="0.2">
      <c r="F3790"/>
    </row>
    <row r="3791" spans="6:6" x14ac:dyDescent="0.2">
      <c r="F3791"/>
    </row>
    <row r="3792" spans="6:6" x14ac:dyDescent="0.2">
      <c r="F3792"/>
    </row>
    <row r="3793" spans="6:6" x14ac:dyDescent="0.2">
      <c r="F3793"/>
    </row>
    <row r="3794" spans="6:6" x14ac:dyDescent="0.2">
      <c r="F3794"/>
    </row>
    <row r="3795" spans="6:6" x14ac:dyDescent="0.2">
      <c r="F3795"/>
    </row>
    <row r="3796" spans="6:6" x14ac:dyDescent="0.2">
      <c r="F3796"/>
    </row>
    <row r="3797" spans="6:6" x14ac:dyDescent="0.2">
      <c r="F3797"/>
    </row>
    <row r="3798" spans="6:6" x14ac:dyDescent="0.2">
      <c r="F3798"/>
    </row>
    <row r="3799" spans="6:6" x14ac:dyDescent="0.2">
      <c r="F3799"/>
    </row>
    <row r="3800" spans="6:6" x14ac:dyDescent="0.2">
      <c r="F3800"/>
    </row>
    <row r="3801" spans="6:6" x14ac:dyDescent="0.2">
      <c r="F3801"/>
    </row>
    <row r="3802" spans="6:6" x14ac:dyDescent="0.2">
      <c r="F3802"/>
    </row>
    <row r="3803" spans="6:6" x14ac:dyDescent="0.2">
      <c r="F3803"/>
    </row>
    <row r="3804" spans="6:6" x14ac:dyDescent="0.2">
      <c r="F3804"/>
    </row>
    <row r="3805" spans="6:6" x14ac:dyDescent="0.2">
      <c r="F3805"/>
    </row>
    <row r="3806" spans="6:6" x14ac:dyDescent="0.2">
      <c r="F3806"/>
    </row>
    <row r="3807" spans="6:6" x14ac:dyDescent="0.2">
      <c r="F3807"/>
    </row>
    <row r="3808" spans="6:6" x14ac:dyDescent="0.2">
      <c r="F3808"/>
    </row>
    <row r="3809" spans="6:6" x14ac:dyDescent="0.2">
      <c r="F3809"/>
    </row>
    <row r="3810" spans="6:6" x14ac:dyDescent="0.2">
      <c r="F3810"/>
    </row>
    <row r="3811" spans="6:6" x14ac:dyDescent="0.2">
      <c r="F3811"/>
    </row>
    <row r="3812" spans="6:6" x14ac:dyDescent="0.2">
      <c r="F3812"/>
    </row>
    <row r="3813" spans="6:6" x14ac:dyDescent="0.2">
      <c r="F3813"/>
    </row>
    <row r="3814" spans="6:6" x14ac:dyDescent="0.2">
      <c r="F3814"/>
    </row>
    <row r="3815" spans="6:6" x14ac:dyDescent="0.2">
      <c r="F3815"/>
    </row>
    <row r="3816" spans="6:6" x14ac:dyDescent="0.2">
      <c r="F3816"/>
    </row>
    <row r="3817" spans="6:6" x14ac:dyDescent="0.2">
      <c r="F3817"/>
    </row>
    <row r="3818" spans="6:6" x14ac:dyDescent="0.2">
      <c r="F3818"/>
    </row>
    <row r="3819" spans="6:6" x14ac:dyDescent="0.2">
      <c r="F3819"/>
    </row>
    <row r="3820" spans="6:6" x14ac:dyDescent="0.2">
      <c r="F3820"/>
    </row>
    <row r="3821" spans="6:6" x14ac:dyDescent="0.2">
      <c r="F3821"/>
    </row>
    <row r="3822" spans="6:6" x14ac:dyDescent="0.2">
      <c r="F3822"/>
    </row>
    <row r="3823" spans="6:6" x14ac:dyDescent="0.2">
      <c r="F3823"/>
    </row>
    <row r="3824" spans="6:6" x14ac:dyDescent="0.2">
      <c r="F3824"/>
    </row>
    <row r="3825" spans="6:6" x14ac:dyDescent="0.2">
      <c r="F3825"/>
    </row>
    <row r="3826" spans="6:6" x14ac:dyDescent="0.2">
      <c r="F3826"/>
    </row>
    <row r="3827" spans="6:6" x14ac:dyDescent="0.2">
      <c r="F3827"/>
    </row>
    <row r="3828" spans="6:6" x14ac:dyDescent="0.2">
      <c r="F3828"/>
    </row>
    <row r="3829" spans="6:6" x14ac:dyDescent="0.2">
      <c r="F3829"/>
    </row>
    <row r="3830" spans="6:6" x14ac:dyDescent="0.2">
      <c r="F3830"/>
    </row>
    <row r="3831" spans="6:6" x14ac:dyDescent="0.2">
      <c r="F3831"/>
    </row>
    <row r="3832" spans="6:6" x14ac:dyDescent="0.2">
      <c r="F3832"/>
    </row>
    <row r="3833" spans="6:6" x14ac:dyDescent="0.2">
      <c r="F3833"/>
    </row>
    <row r="3834" spans="6:6" x14ac:dyDescent="0.2">
      <c r="F3834"/>
    </row>
    <row r="3835" spans="6:6" x14ac:dyDescent="0.2">
      <c r="F3835"/>
    </row>
    <row r="3836" spans="6:6" x14ac:dyDescent="0.2">
      <c r="F3836"/>
    </row>
    <row r="3837" spans="6:6" x14ac:dyDescent="0.2">
      <c r="F3837"/>
    </row>
    <row r="3838" spans="6:6" x14ac:dyDescent="0.2">
      <c r="F3838"/>
    </row>
    <row r="3839" spans="6:6" x14ac:dyDescent="0.2">
      <c r="F3839"/>
    </row>
    <row r="3840" spans="6:6" x14ac:dyDescent="0.2">
      <c r="F3840"/>
    </row>
    <row r="3841" spans="6:6" x14ac:dyDescent="0.2">
      <c r="F3841"/>
    </row>
    <row r="3842" spans="6:6" x14ac:dyDescent="0.2">
      <c r="F3842"/>
    </row>
    <row r="3843" spans="6:6" x14ac:dyDescent="0.2">
      <c r="F3843"/>
    </row>
    <row r="3844" spans="6:6" x14ac:dyDescent="0.2">
      <c r="F3844"/>
    </row>
    <row r="3845" spans="6:6" x14ac:dyDescent="0.2">
      <c r="F3845"/>
    </row>
    <row r="3846" spans="6:6" x14ac:dyDescent="0.2">
      <c r="F3846"/>
    </row>
    <row r="3847" spans="6:6" x14ac:dyDescent="0.2">
      <c r="F3847"/>
    </row>
    <row r="3848" spans="6:6" x14ac:dyDescent="0.2">
      <c r="F3848"/>
    </row>
    <row r="3849" spans="6:6" x14ac:dyDescent="0.2">
      <c r="F3849"/>
    </row>
    <row r="3850" spans="6:6" x14ac:dyDescent="0.2">
      <c r="F3850"/>
    </row>
    <row r="3851" spans="6:6" x14ac:dyDescent="0.2">
      <c r="F3851"/>
    </row>
    <row r="3852" spans="6:6" x14ac:dyDescent="0.2">
      <c r="F3852"/>
    </row>
    <row r="3853" spans="6:6" x14ac:dyDescent="0.2">
      <c r="F3853"/>
    </row>
    <row r="3854" spans="6:6" x14ac:dyDescent="0.2">
      <c r="F3854"/>
    </row>
    <row r="3855" spans="6:6" x14ac:dyDescent="0.2">
      <c r="F3855"/>
    </row>
    <row r="3856" spans="6:6" x14ac:dyDescent="0.2">
      <c r="F3856"/>
    </row>
    <row r="3857" spans="6:6" x14ac:dyDescent="0.2">
      <c r="F3857"/>
    </row>
    <row r="3858" spans="6:6" x14ac:dyDescent="0.2">
      <c r="F3858"/>
    </row>
    <row r="3859" spans="6:6" x14ac:dyDescent="0.2">
      <c r="F3859"/>
    </row>
    <row r="3860" spans="6:6" x14ac:dyDescent="0.2">
      <c r="F3860"/>
    </row>
    <row r="3861" spans="6:6" x14ac:dyDescent="0.2">
      <c r="F3861"/>
    </row>
    <row r="3862" spans="6:6" x14ac:dyDescent="0.2">
      <c r="F3862"/>
    </row>
    <row r="3863" spans="6:6" x14ac:dyDescent="0.2">
      <c r="F3863"/>
    </row>
    <row r="3864" spans="6:6" x14ac:dyDescent="0.2">
      <c r="F3864"/>
    </row>
    <row r="3865" spans="6:6" x14ac:dyDescent="0.2">
      <c r="F3865"/>
    </row>
    <row r="3866" spans="6:6" x14ac:dyDescent="0.2">
      <c r="F3866"/>
    </row>
    <row r="3867" spans="6:6" x14ac:dyDescent="0.2">
      <c r="F3867"/>
    </row>
    <row r="3868" spans="6:6" x14ac:dyDescent="0.2">
      <c r="F3868"/>
    </row>
    <row r="3869" spans="6:6" x14ac:dyDescent="0.2">
      <c r="F3869"/>
    </row>
    <row r="3870" spans="6:6" x14ac:dyDescent="0.2">
      <c r="F3870"/>
    </row>
    <row r="3871" spans="6:6" x14ac:dyDescent="0.2">
      <c r="F3871"/>
    </row>
    <row r="3872" spans="6:6" x14ac:dyDescent="0.2">
      <c r="F3872"/>
    </row>
    <row r="3873" spans="6:6" x14ac:dyDescent="0.2">
      <c r="F3873"/>
    </row>
    <row r="3874" spans="6:6" x14ac:dyDescent="0.2">
      <c r="F3874"/>
    </row>
    <row r="3875" spans="6:6" x14ac:dyDescent="0.2">
      <c r="F3875"/>
    </row>
    <row r="3876" spans="6:6" x14ac:dyDescent="0.2">
      <c r="F3876"/>
    </row>
    <row r="3877" spans="6:6" x14ac:dyDescent="0.2">
      <c r="F3877"/>
    </row>
    <row r="3878" spans="6:6" x14ac:dyDescent="0.2">
      <c r="F3878"/>
    </row>
    <row r="3879" spans="6:6" x14ac:dyDescent="0.2">
      <c r="F3879"/>
    </row>
    <row r="3880" spans="6:6" x14ac:dyDescent="0.2">
      <c r="F3880"/>
    </row>
    <row r="3881" spans="6:6" x14ac:dyDescent="0.2">
      <c r="F3881"/>
    </row>
    <row r="3882" spans="6:6" x14ac:dyDescent="0.2">
      <c r="F3882"/>
    </row>
    <row r="3883" spans="6:6" x14ac:dyDescent="0.2">
      <c r="F3883"/>
    </row>
    <row r="3884" spans="6:6" x14ac:dyDescent="0.2">
      <c r="F3884"/>
    </row>
    <row r="3885" spans="6:6" x14ac:dyDescent="0.2">
      <c r="F3885"/>
    </row>
    <row r="3886" spans="6:6" x14ac:dyDescent="0.2">
      <c r="F3886"/>
    </row>
    <row r="3887" spans="6:6" x14ac:dyDescent="0.2">
      <c r="F3887"/>
    </row>
    <row r="3888" spans="6:6" x14ac:dyDescent="0.2">
      <c r="F3888"/>
    </row>
    <row r="3889" spans="6:6" x14ac:dyDescent="0.2">
      <c r="F3889"/>
    </row>
    <row r="3890" spans="6:6" x14ac:dyDescent="0.2">
      <c r="F3890"/>
    </row>
    <row r="3891" spans="6:6" x14ac:dyDescent="0.2">
      <c r="F3891"/>
    </row>
    <row r="3892" spans="6:6" x14ac:dyDescent="0.2">
      <c r="F3892"/>
    </row>
    <row r="3893" spans="6:6" x14ac:dyDescent="0.2">
      <c r="F3893"/>
    </row>
    <row r="3894" spans="6:6" x14ac:dyDescent="0.2">
      <c r="F3894"/>
    </row>
    <row r="3895" spans="6:6" x14ac:dyDescent="0.2">
      <c r="F3895"/>
    </row>
    <row r="3896" spans="6:6" x14ac:dyDescent="0.2">
      <c r="F3896"/>
    </row>
    <row r="3897" spans="6:6" x14ac:dyDescent="0.2">
      <c r="F3897"/>
    </row>
    <row r="3898" spans="6:6" x14ac:dyDescent="0.2">
      <c r="F3898"/>
    </row>
    <row r="3899" spans="6:6" x14ac:dyDescent="0.2">
      <c r="F3899"/>
    </row>
    <row r="3900" spans="6:6" x14ac:dyDescent="0.2">
      <c r="F3900"/>
    </row>
    <row r="3901" spans="6:6" x14ac:dyDescent="0.2">
      <c r="F3901"/>
    </row>
    <row r="3902" spans="6:6" x14ac:dyDescent="0.2">
      <c r="F3902"/>
    </row>
    <row r="3903" spans="6:6" x14ac:dyDescent="0.2">
      <c r="F3903"/>
    </row>
    <row r="3904" spans="6:6" x14ac:dyDescent="0.2">
      <c r="F3904"/>
    </row>
    <row r="3905" spans="6:6" x14ac:dyDescent="0.2">
      <c r="F3905"/>
    </row>
    <row r="3906" spans="6:6" x14ac:dyDescent="0.2">
      <c r="F3906"/>
    </row>
    <row r="3907" spans="6:6" x14ac:dyDescent="0.2">
      <c r="F3907"/>
    </row>
    <row r="3908" spans="6:6" x14ac:dyDescent="0.2">
      <c r="F3908"/>
    </row>
    <row r="3909" spans="6:6" x14ac:dyDescent="0.2">
      <c r="F3909"/>
    </row>
    <row r="3910" spans="6:6" x14ac:dyDescent="0.2">
      <c r="F3910"/>
    </row>
    <row r="3911" spans="6:6" x14ac:dyDescent="0.2">
      <c r="F3911"/>
    </row>
    <row r="3912" spans="6:6" x14ac:dyDescent="0.2">
      <c r="F3912"/>
    </row>
    <row r="3913" spans="6:6" x14ac:dyDescent="0.2">
      <c r="F3913"/>
    </row>
    <row r="3914" spans="6:6" x14ac:dyDescent="0.2">
      <c r="F3914"/>
    </row>
    <row r="3915" spans="6:6" x14ac:dyDescent="0.2">
      <c r="F3915"/>
    </row>
    <row r="3916" spans="6:6" x14ac:dyDescent="0.2">
      <c r="F3916"/>
    </row>
    <row r="3917" spans="6:6" x14ac:dyDescent="0.2">
      <c r="F3917"/>
    </row>
    <row r="3918" spans="6:6" x14ac:dyDescent="0.2">
      <c r="F3918"/>
    </row>
    <row r="3919" spans="6:6" x14ac:dyDescent="0.2">
      <c r="F3919"/>
    </row>
    <row r="3920" spans="6:6" x14ac:dyDescent="0.2">
      <c r="F3920"/>
    </row>
    <row r="3921" spans="6:6" x14ac:dyDescent="0.2">
      <c r="F3921"/>
    </row>
    <row r="3922" spans="6:6" x14ac:dyDescent="0.2">
      <c r="F3922"/>
    </row>
    <row r="3923" spans="6:6" x14ac:dyDescent="0.2">
      <c r="F3923"/>
    </row>
    <row r="3924" spans="6:6" x14ac:dyDescent="0.2">
      <c r="F3924"/>
    </row>
    <row r="3925" spans="6:6" x14ac:dyDescent="0.2">
      <c r="F3925"/>
    </row>
    <row r="3926" spans="6:6" x14ac:dyDescent="0.2">
      <c r="F3926"/>
    </row>
    <row r="3927" spans="6:6" x14ac:dyDescent="0.2">
      <c r="F3927"/>
    </row>
    <row r="3928" spans="6:6" x14ac:dyDescent="0.2">
      <c r="F3928"/>
    </row>
    <row r="3929" spans="6:6" x14ac:dyDescent="0.2">
      <c r="F3929"/>
    </row>
    <row r="3930" spans="6:6" x14ac:dyDescent="0.2">
      <c r="F3930"/>
    </row>
    <row r="3931" spans="6:6" x14ac:dyDescent="0.2">
      <c r="F3931"/>
    </row>
    <row r="3932" spans="6:6" x14ac:dyDescent="0.2">
      <c r="F3932"/>
    </row>
    <row r="3933" spans="6:6" x14ac:dyDescent="0.2">
      <c r="F3933"/>
    </row>
    <row r="3934" spans="6:6" x14ac:dyDescent="0.2">
      <c r="F3934"/>
    </row>
    <row r="3935" spans="6:6" x14ac:dyDescent="0.2">
      <c r="F3935"/>
    </row>
    <row r="3936" spans="6:6" x14ac:dyDescent="0.2">
      <c r="F3936"/>
    </row>
    <row r="3937" spans="6:6" x14ac:dyDescent="0.2">
      <c r="F3937"/>
    </row>
    <row r="3938" spans="6:6" x14ac:dyDescent="0.2">
      <c r="F3938"/>
    </row>
    <row r="3939" spans="6:6" x14ac:dyDescent="0.2">
      <c r="F3939"/>
    </row>
    <row r="3940" spans="6:6" x14ac:dyDescent="0.2">
      <c r="F3940"/>
    </row>
    <row r="3941" spans="6:6" x14ac:dyDescent="0.2">
      <c r="F3941"/>
    </row>
    <row r="3942" spans="6:6" x14ac:dyDescent="0.2">
      <c r="F3942"/>
    </row>
    <row r="3943" spans="6:6" x14ac:dyDescent="0.2">
      <c r="F3943"/>
    </row>
    <row r="3944" spans="6:6" x14ac:dyDescent="0.2">
      <c r="F3944"/>
    </row>
    <row r="3945" spans="6:6" x14ac:dyDescent="0.2">
      <c r="F3945"/>
    </row>
    <row r="3946" spans="6:6" x14ac:dyDescent="0.2">
      <c r="F3946"/>
    </row>
    <row r="3947" spans="6:6" x14ac:dyDescent="0.2">
      <c r="F3947"/>
    </row>
    <row r="3948" spans="6:6" x14ac:dyDescent="0.2">
      <c r="F3948"/>
    </row>
    <row r="3949" spans="6:6" x14ac:dyDescent="0.2">
      <c r="F3949"/>
    </row>
    <row r="3950" spans="6:6" x14ac:dyDescent="0.2">
      <c r="F3950"/>
    </row>
    <row r="3951" spans="6:6" x14ac:dyDescent="0.2">
      <c r="F3951"/>
    </row>
    <row r="3952" spans="6:6" x14ac:dyDescent="0.2">
      <c r="F3952"/>
    </row>
    <row r="3953" spans="6:6" x14ac:dyDescent="0.2">
      <c r="F3953"/>
    </row>
    <row r="3954" spans="6:6" x14ac:dyDescent="0.2">
      <c r="F3954"/>
    </row>
    <row r="3955" spans="6:6" x14ac:dyDescent="0.2">
      <c r="F3955"/>
    </row>
    <row r="3956" spans="6:6" x14ac:dyDescent="0.2">
      <c r="F3956"/>
    </row>
    <row r="3957" spans="6:6" x14ac:dyDescent="0.2">
      <c r="F3957"/>
    </row>
    <row r="3958" spans="6:6" x14ac:dyDescent="0.2">
      <c r="F3958"/>
    </row>
    <row r="3959" spans="6:6" x14ac:dyDescent="0.2">
      <c r="F3959"/>
    </row>
    <row r="3960" spans="6:6" x14ac:dyDescent="0.2">
      <c r="F3960"/>
    </row>
    <row r="3961" spans="6:6" x14ac:dyDescent="0.2">
      <c r="F3961"/>
    </row>
    <row r="3962" spans="6:6" x14ac:dyDescent="0.2">
      <c r="F3962"/>
    </row>
    <row r="3963" spans="6:6" x14ac:dyDescent="0.2">
      <c r="F3963"/>
    </row>
    <row r="3964" spans="6:6" x14ac:dyDescent="0.2">
      <c r="F3964"/>
    </row>
    <row r="3965" spans="6:6" x14ac:dyDescent="0.2">
      <c r="F3965"/>
    </row>
    <row r="3966" spans="6:6" x14ac:dyDescent="0.2">
      <c r="F3966"/>
    </row>
    <row r="3967" spans="6:6" x14ac:dyDescent="0.2">
      <c r="F3967"/>
    </row>
    <row r="3968" spans="6:6" x14ac:dyDescent="0.2">
      <c r="F3968"/>
    </row>
    <row r="3969" spans="6:6" x14ac:dyDescent="0.2">
      <c r="F3969"/>
    </row>
    <row r="3970" spans="6:6" x14ac:dyDescent="0.2">
      <c r="F3970"/>
    </row>
    <row r="3971" spans="6:6" x14ac:dyDescent="0.2">
      <c r="F3971"/>
    </row>
    <row r="3972" spans="6:6" x14ac:dyDescent="0.2">
      <c r="F3972"/>
    </row>
    <row r="3973" spans="6:6" x14ac:dyDescent="0.2">
      <c r="F3973"/>
    </row>
    <row r="3974" spans="6:6" x14ac:dyDescent="0.2">
      <c r="F3974"/>
    </row>
    <row r="3975" spans="6:6" x14ac:dyDescent="0.2">
      <c r="F3975"/>
    </row>
    <row r="3976" spans="6:6" x14ac:dyDescent="0.2">
      <c r="F3976"/>
    </row>
    <row r="3977" spans="6:6" x14ac:dyDescent="0.2">
      <c r="F3977"/>
    </row>
    <row r="3978" spans="6:6" x14ac:dyDescent="0.2">
      <c r="F3978"/>
    </row>
    <row r="3979" spans="6:6" x14ac:dyDescent="0.2">
      <c r="F3979"/>
    </row>
    <row r="3980" spans="6:6" x14ac:dyDescent="0.2">
      <c r="F3980"/>
    </row>
    <row r="3981" spans="6:6" x14ac:dyDescent="0.2">
      <c r="F3981"/>
    </row>
    <row r="3982" spans="6:6" x14ac:dyDescent="0.2">
      <c r="F3982"/>
    </row>
    <row r="3983" spans="6:6" x14ac:dyDescent="0.2">
      <c r="F3983"/>
    </row>
    <row r="3984" spans="6:6" x14ac:dyDescent="0.2">
      <c r="F3984"/>
    </row>
    <row r="3985" spans="6:6" x14ac:dyDescent="0.2">
      <c r="F3985"/>
    </row>
    <row r="3986" spans="6:6" x14ac:dyDescent="0.2">
      <c r="F3986"/>
    </row>
    <row r="3987" spans="6:6" x14ac:dyDescent="0.2">
      <c r="F3987"/>
    </row>
    <row r="3988" spans="6:6" x14ac:dyDescent="0.2">
      <c r="F3988"/>
    </row>
    <row r="3989" spans="6:6" x14ac:dyDescent="0.2">
      <c r="F3989"/>
    </row>
    <row r="3990" spans="6:6" x14ac:dyDescent="0.2">
      <c r="F3990"/>
    </row>
    <row r="3991" spans="6:6" x14ac:dyDescent="0.2">
      <c r="F3991"/>
    </row>
    <row r="3992" spans="6:6" x14ac:dyDescent="0.2">
      <c r="F3992"/>
    </row>
    <row r="3993" spans="6:6" x14ac:dyDescent="0.2">
      <c r="F3993"/>
    </row>
    <row r="3994" spans="6:6" x14ac:dyDescent="0.2">
      <c r="F3994"/>
    </row>
    <row r="3995" spans="6:6" x14ac:dyDescent="0.2">
      <c r="F3995"/>
    </row>
    <row r="3996" spans="6:6" x14ac:dyDescent="0.2">
      <c r="F3996"/>
    </row>
    <row r="3997" spans="6:6" x14ac:dyDescent="0.2">
      <c r="F3997"/>
    </row>
    <row r="3998" spans="6:6" x14ac:dyDescent="0.2">
      <c r="F3998"/>
    </row>
    <row r="3999" spans="6:6" x14ac:dyDescent="0.2">
      <c r="F3999"/>
    </row>
    <row r="4000" spans="6:6" x14ac:dyDescent="0.2">
      <c r="F4000"/>
    </row>
    <row r="4001" spans="6:6" x14ac:dyDescent="0.2">
      <c r="F4001"/>
    </row>
    <row r="4002" spans="6:6" x14ac:dyDescent="0.2">
      <c r="F4002"/>
    </row>
    <row r="4003" spans="6:6" x14ac:dyDescent="0.2">
      <c r="F4003"/>
    </row>
    <row r="4004" spans="6:6" x14ac:dyDescent="0.2">
      <c r="F4004"/>
    </row>
    <row r="4005" spans="6:6" x14ac:dyDescent="0.2">
      <c r="F4005"/>
    </row>
    <row r="4006" spans="6:6" x14ac:dyDescent="0.2">
      <c r="F4006"/>
    </row>
    <row r="4007" spans="6:6" x14ac:dyDescent="0.2">
      <c r="F4007"/>
    </row>
    <row r="4008" spans="6:6" x14ac:dyDescent="0.2">
      <c r="F4008"/>
    </row>
    <row r="4009" spans="6:6" x14ac:dyDescent="0.2">
      <c r="F4009"/>
    </row>
    <row r="4010" spans="6:6" x14ac:dyDescent="0.2">
      <c r="F4010"/>
    </row>
    <row r="4011" spans="6:6" x14ac:dyDescent="0.2">
      <c r="F4011"/>
    </row>
    <row r="4012" spans="6:6" x14ac:dyDescent="0.2">
      <c r="F4012"/>
    </row>
    <row r="4013" spans="6:6" x14ac:dyDescent="0.2">
      <c r="F4013"/>
    </row>
    <row r="4014" spans="6:6" x14ac:dyDescent="0.2">
      <c r="F4014"/>
    </row>
    <row r="4015" spans="6:6" x14ac:dyDescent="0.2">
      <c r="F4015"/>
    </row>
    <row r="4016" spans="6:6" x14ac:dyDescent="0.2">
      <c r="F4016"/>
    </row>
    <row r="4017" spans="6:6" x14ac:dyDescent="0.2">
      <c r="F4017"/>
    </row>
    <row r="4018" spans="6:6" x14ac:dyDescent="0.2">
      <c r="F4018"/>
    </row>
    <row r="4019" spans="6:6" x14ac:dyDescent="0.2">
      <c r="F4019"/>
    </row>
    <row r="4020" spans="6:6" x14ac:dyDescent="0.2">
      <c r="F4020"/>
    </row>
    <row r="4021" spans="6:6" x14ac:dyDescent="0.2">
      <c r="F4021"/>
    </row>
    <row r="4022" spans="6:6" x14ac:dyDescent="0.2">
      <c r="F4022"/>
    </row>
    <row r="4023" spans="6:6" x14ac:dyDescent="0.2">
      <c r="F4023"/>
    </row>
    <row r="4024" spans="6:6" x14ac:dyDescent="0.2">
      <c r="F4024"/>
    </row>
    <row r="4025" spans="6:6" x14ac:dyDescent="0.2">
      <c r="F4025"/>
    </row>
    <row r="4026" spans="6:6" x14ac:dyDescent="0.2">
      <c r="F4026"/>
    </row>
    <row r="4027" spans="6:6" x14ac:dyDescent="0.2">
      <c r="F4027"/>
    </row>
    <row r="4028" spans="6:6" x14ac:dyDescent="0.2">
      <c r="F4028"/>
    </row>
    <row r="4029" spans="6:6" x14ac:dyDescent="0.2">
      <c r="F4029"/>
    </row>
    <row r="4030" spans="6:6" x14ac:dyDescent="0.2">
      <c r="F4030"/>
    </row>
    <row r="4031" spans="6:6" x14ac:dyDescent="0.2">
      <c r="F4031"/>
    </row>
    <row r="4032" spans="6:6" x14ac:dyDescent="0.2">
      <c r="F4032"/>
    </row>
    <row r="4033" spans="6:6" x14ac:dyDescent="0.2">
      <c r="F4033"/>
    </row>
    <row r="4034" spans="6:6" x14ac:dyDescent="0.2">
      <c r="F4034"/>
    </row>
    <row r="4035" spans="6:6" x14ac:dyDescent="0.2">
      <c r="F4035"/>
    </row>
    <row r="4036" spans="6:6" x14ac:dyDescent="0.2">
      <c r="F4036"/>
    </row>
    <row r="4037" spans="6:6" x14ac:dyDescent="0.2">
      <c r="F4037"/>
    </row>
    <row r="4038" spans="6:6" x14ac:dyDescent="0.2">
      <c r="F4038"/>
    </row>
    <row r="4039" spans="6:6" x14ac:dyDescent="0.2">
      <c r="F4039"/>
    </row>
    <row r="4040" spans="6:6" x14ac:dyDescent="0.2">
      <c r="F4040"/>
    </row>
    <row r="4041" spans="6:6" x14ac:dyDescent="0.2">
      <c r="F4041"/>
    </row>
    <row r="4042" spans="6:6" x14ac:dyDescent="0.2">
      <c r="F4042"/>
    </row>
    <row r="4043" spans="6:6" x14ac:dyDescent="0.2">
      <c r="F4043"/>
    </row>
    <row r="4044" spans="6:6" x14ac:dyDescent="0.2">
      <c r="F4044"/>
    </row>
    <row r="4045" spans="6:6" x14ac:dyDescent="0.2">
      <c r="F4045"/>
    </row>
    <row r="4046" spans="6:6" x14ac:dyDescent="0.2">
      <c r="F4046"/>
    </row>
    <row r="4047" spans="6:6" x14ac:dyDescent="0.2">
      <c r="F4047"/>
    </row>
    <row r="4048" spans="6:6" x14ac:dyDescent="0.2">
      <c r="F4048"/>
    </row>
    <row r="4049" spans="6:6" x14ac:dyDescent="0.2">
      <c r="F4049"/>
    </row>
    <row r="4050" spans="6:6" x14ac:dyDescent="0.2">
      <c r="F4050"/>
    </row>
    <row r="4051" spans="6:6" x14ac:dyDescent="0.2">
      <c r="F4051"/>
    </row>
    <row r="4052" spans="6:6" x14ac:dyDescent="0.2">
      <c r="F4052"/>
    </row>
    <row r="4053" spans="6:6" x14ac:dyDescent="0.2">
      <c r="F4053"/>
    </row>
    <row r="4054" spans="6:6" x14ac:dyDescent="0.2">
      <c r="F4054"/>
    </row>
    <row r="4055" spans="6:6" x14ac:dyDescent="0.2">
      <c r="F4055"/>
    </row>
    <row r="4056" spans="6:6" x14ac:dyDescent="0.2">
      <c r="F4056"/>
    </row>
    <row r="4057" spans="6:6" x14ac:dyDescent="0.2">
      <c r="F4057"/>
    </row>
    <row r="4058" spans="6:6" x14ac:dyDescent="0.2">
      <c r="F4058"/>
    </row>
    <row r="4059" spans="6:6" x14ac:dyDescent="0.2">
      <c r="F4059"/>
    </row>
    <row r="4060" spans="6:6" x14ac:dyDescent="0.2">
      <c r="F4060"/>
    </row>
    <row r="4061" spans="6:6" x14ac:dyDescent="0.2">
      <c r="F4061"/>
    </row>
    <row r="4062" spans="6:6" x14ac:dyDescent="0.2">
      <c r="F4062"/>
    </row>
    <row r="4063" spans="6:6" x14ac:dyDescent="0.2">
      <c r="F4063"/>
    </row>
    <row r="4064" spans="6:6" x14ac:dyDescent="0.2">
      <c r="F4064"/>
    </row>
    <row r="4065" spans="6:6" x14ac:dyDescent="0.2">
      <c r="F4065"/>
    </row>
    <row r="4066" spans="6:6" x14ac:dyDescent="0.2">
      <c r="F4066"/>
    </row>
    <row r="4067" spans="6:6" x14ac:dyDescent="0.2">
      <c r="F4067"/>
    </row>
    <row r="4068" spans="6:6" x14ac:dyDescent="0.2">
      <c r="F4068"/>
    </row>
    <row r="4069" spans="6:6" x14ac:dyDescent="0.2">
      <c r="F4069"/>
    </row>
    <row r="4070" spans="6:6" x14ac:dyDescent="0.2">
      <c r="F4070"/>
    </row>
    <row r="4071" spans="6:6" x14ac:dyDescent="0.2">
      <c r="F4071"/>
    </row>
    <row r="4072" spans="6:6" x14ac:dyDescent="0.2">
      <c r="F4072"/>
    </row>
    <row r="4073" spans="6:6" x14ac:dyDescent="0.2">
      <c r="F4073"/>
    </row>
    <row r="4074" spans="6:6" x14ac:dyDescent="0.2">
      <c r="F4074"/>
    </row>
    <row r="4075" spans="6:6" x14ac:dyDescent="0.2">
      <c r="F4075"/>
    </row>
    <row r="4076" spans="6:6" x14ac:dyDescent="0.2">
      <c r="F4076"/>
    </row>
    <row r="4077" spans="6:6" x14ac:dyDescent="0.2">
      <c r="F4077"/>
    </row>
    <row r="4078" spans="6:6" x14ac:dyDescent="0.2">
      <c r="F4078"/>
    </row>
    <row r="4079" spans="6:6" x14ac:dyDescent="0.2">
      <c r="F4079"/>
    </row>
    <row r="4080" spans="6:6" x14ac:dyDescent="0.2">
      <c r="F4080"/>
    </row>
    <row r="4081" spans="6:6" x14ac:dyDescent="0.2">
      <c r="F4081"/>
    </row>
    <row r="4082" spans="6:6" x14ac:dyDescent="0.2">
      <c r="F4082"/>
    </row>
    <row r="4083" spans="6:6" x14ac:dyDescent="0.2">
      <c r="F4083"/>
    </row>
    <row r="4084" spans="6:6" x14ac:dyDescent="0.2">
      <c r="F4084"/>
    </row>
    <row r="4085" spans="6:6" x14ac:dyDescent="0.2">
      <c r="F4085"/>
    </row>
    <row r="4086" spans="6:6" x14ac:dyDescent="0.2">
      <c r="F4086"/>
    </row>
    <row r="4087" spans="6:6" x14ac:dyDescent="0.2">
      <c r="F4087"/>
    </row>
    <row r="4088" spans="6:6" x14ac:dyDescent="0.2">
      <c r="F4088"/>
    </row>
    <row r="4089" spans="6:6" x14ac:dyDescent="0.2">
      <c r="F4089"/>
    </row>
    <row r="4090" spans="6:6" x14ac:dyDescent="0.2">
      <c r="F4090"/>
    </row>
    <row r="4091" spans="6:6" x14ac:dyDescent="0.2">
      <c r="F4091"/>
    </row>
    <row r="4092" spans="6:6" x14ac:dyDescent="0.2">
      <c r="F4092"/>
    </row>
    <row r="4093" spans="6:6" x14ac:dyDescent="0.2">
      <c r="F4093"/>
    </row>
    <row r="4094" spans="6:6" x14ac:dyDescent="0.2">
      <c r="F4094"/>
    </row>
    <row r="4095" spans="6:6" x14ac:dyDescent="0.2">
      <c r="F4095"/>
    </row>
    <row r="4096" spans="6:6" x14ac:dyDescent="0.2">
      <c r="F4096"/>
    </row>
    <row r="4097" spans="6:6" x14ac:dyDescent="0.2">
      <c r="F4097"/>
    </row>
    <row r="4098" spans="6:6" x14ac:dyDescent="0.2">
      <c r="F4098"/>
    </row>
    <row r="4099" spans="6:6" x14ac:dyDescent="0.2">
      <c r="F4099"/>
    </row>
    <row r="4100" spans="6:6" x14ac:dyDescent="0.2">
      <c r="F4100"/>
    </row>
    <row r="4101" spans="6:6" x14ac:dyDescent="0.2">
      <c r="F4101"/>
    </row>
    <row r="4102" spans="6:6" x14ac:dyDescent="0.2">
      <c r="F4102"/>
    </row>
    <row r="4103" spans="6:6" x14ac:dyDescent="0.2">
      <c r="F4103"/>
    </row>
    <row r="4104" spans="6:6" x14ac:dyDescent="0.2">
      <c r="F4104"/>
    </row>
    <row r="4105" spans="6:6" x14ac:dyDescent="0.2">
      <c r="F4105"/>
    </row>
    <row r="4106" spans="6:6" x14ac:dyDescent="0.2">
      <c r="F4106"/>
    </row>
    <row r="4107" spans="6:6" x14ac:dyDescent="0.2">
      <c r="F4107"/>
    </row>
    <row r="4108" spans="6:6" x14ac:dyDescent="0.2">
      <c r="F4108"/>
    </row>
    <row r="4109" spans="6:6" x14ac:dyDescent="0.2">
      <c r="F4109"/>
    </row>
    <row r="4110" spans="6:6" x14ac:dyDescent="0.2">
      <c r="F4110"/>
    </row>
    <row r="4111" spans="6:6" x14ac:dyDescent="0.2">
      <c r="F4111"/>
    </row>
    <row r="4112" spans="6:6" x14ac:dyDescent="0.2">
      <c r="F4112"/>
    </row>
    <row r="4113" spans="6:6" x14ac:dyDescent="0.2">
      <c r="F4113"/>
    </row>
    <row r="4114" spans="6:6" x14ac:dyDescent="0.2">
      <c r="F4114"/>
    </row>
    <row r="4115" spans="6:6" x14ac:dyDescent="0.2">
      <c r="F4115"/>
    </row>
    <row r="4116" spans="6:6" x14ac:dyDescent="0.2">
      <c r="F4116"/>
    </row>
    <row r="4117" spans="6:6" x14ac:dyDescent="0.2">
      <c r="F4117"/>
    </row>
    <row r="4118" spans="6:6" x14ac:dyDescent="0.2">
      <c r="F4118"/>
    </row>
    <row r="4119" spans="6:6" x14ac:dyDescent="0.2">
      <c r="F4119"/>
    </row>
    <row r="4120" spans="6:6" x14ac:dyDescent="0.2">
      <c r="F4120"/>
    </row>
    <row r="4121" spans="6:6" x14ac:dyDescent="0.2">
      <c r="F4121"/>
    </row>
    <row r="4122" spans="6:6" x14ac:dyDescent="0.2">
      <c r="F4122"/>
    </row>
    <row r="4123" spans="6:6" x14ac:dyDescent="0.2">
      <c r="F4123"/>
    </row>
    <row r="4124" spans="6:6" x14ac:dyDescent="0.2">
      <c r="F4124"/>
    </row>
    <row r="4125" spans="6:6" x14ac:dyDescent="0.2">
      <c r="F4125"/>
    </row>
    <row r="4126" spans="6:6" x14ac:dyDescent="0.2">
      <c r="F4126"/>
    </row>
    <row r="4127" spans="6:6" x14ac:dyDescent="0.2">
      <c r="F4127"/>
    </row>
    <row r="4128" spans="6:6" x14ac:dyDescent="0.2">
      <c r="F4128"/>
    </row>
    <row r="4129" spans="6:6" x14ac:dyDescent="0.2">
      <c r="F4129"/>
    </row>
    <row r="4130" spans="6:6" x14ac:dyDescent="0.2">
      <c r="F4130"/>
    </row>
    <row r="4131" spans="6:6" x14ac:dyDescent="0.2">
      <c r="F4131"/>
    </row>
    <row r="4132" spans="6:6" x14ac:dyDescent="0.2">
      <c r="F4132"/>
    </row>
    <row r="4133" spans="6:6" x14ac:dyDescent="0.2">
      <c r="F4133"/>
    </row>
    <row r="4134" spans="6:6" x14ac:dyDescent="0.2">
      <c r="F4134"/>
    </row>
    <row r="4135" spans="6:6" x14ac:dyDescent="0.2">
      <c r="F4135"/>
    </row>
    <row r="4136" spans="6:6" x14ac:dyDescent="0.2">
      <c r="F4136"/>
    </row>
    <row r="4137" spans="6:6" x14ac:dyDescent="0.2">
      <c r="F4137"/>
    </row>
    <row r="4138" spans="6:6" x14ac:dyDescent="0.2">
      <c r="F4138"/>
    </row>
    <row r="4139" spans="6:6" x14ac:dyDescent="0.2">
      <c r="F4139"/>
    </row>
    <row r="4140" spans="6:6" x14ac:dyDescent="0.2">
      <c r="F4140"/>
    </row>
    <row r="4141" spans="6:6" x14ac:dyDescent="0.2">
      <c r="F4141"/>
    </row>
    <row r="4142" spans="6:6" x14ac:dyDescent="0.2">
      <c r="F4142"/>
    </row>
    <row r="4143" spans="6:6" x14ac:dyDescent="0.2">
      <c r="F4143"/>
    </row>
    <row r="4144" spans="6:6" x14ac:dyDescent="0.2">
      <c r="F4144"/>
    </row>
    <row r="4145" spans="6:6" x14ac:dyDescent="0.2">
      <c r="F4145"/>
    </row>
    <row r="4146" spans="6:6" x14ac:dyDescent="0.2">
      <c r="F4146"/>
    </row>
    <row r="4147" spans="6:6" x14ac:dyDescent="0.2">
      <c r="F4147"/>
    </row>
    <row r="4148" spans="6:6" x14ac:dyDescent="0.2">
      <c r="F4148"/>
    </row>
    <row r="4149" spans="6:6" x14ac:dyDescent="0.2">
      <c r="F4149"/>
    </row>
    <row r="4150" spans="6:6" x14ac:dyDescent="0.2">
      <c r="F4150"/>
    </row>
    <row r="4151" spans="6:6" x14ac:dyDescent="0.2">
      <c r="F4151"/>
    </row>
    <row r="4152" spans="6:6" x14ac:dyDescent="0.2">
      <c r="F4152"/>
    </row>
    <row r="4153" spans="6:6" x14ac:dyDescent="0.2">
      <c r="F4153"/>
    </row>
    <row r="4154" spans="6:6" x14ac:dyDescent="0.2">
      <c r="F4154"/>
    </row>
    <row r="4155" spans="6:6" x14ac:dyDescent="0.2">
      <c r="F4155"/>
    </row>
    <row r="4156" spans="6:6" x14ac:dyDescent="0.2">
      <c r="F4156"/>
    </row>
    <row r="4157" spans="6:6" x14ac:dyDescent="0.2">
      <c r="F4157"/>
    </row>
    <row r="4158" spans="6:6" x14ac:dyDescent="0.2">
      <c r="F4158"/>
    </row>
    <row r="4159" spans="6:6" x14ac:dyDescent="0.2">
      <c r="F4159"/>
    </row>
    <row r="4160" spans="6:6" x14ac:dyDescent="0.2">
      <c r="F4160"/>
    </row>
    <row r="4161" spans="6:6" x14ac:dyDescent="0.2">
      <c r="F4161"/>
    </row>
    <row r="4162" spans="6:6" x14ac:dyDescent="0.2">
      <c r="F4162"/>
    </row>
    <row r="4163" spans="6:6" x14ac:dyDescent="0.2">
      <c r="F4163"/>
    </row>
    <row r="4164" spans="6:6" x14ac:dyDescent="0.2">
      <c r="F4164"/>
    </row>
    <row r="4165" spans="6:6" x14ac:dyDescent="0.2">
      <c r="F4165"/>
    </row>
    <row r="4166" spans="6:6" x14ac:dyDescent="0.2">
      <c r="F4166"/>
    </row>
    <row r="4167" spans="6:6" x14ac:dyDescent="0.2">
      <c r="F4167"/>
    </row>
    <row r="4168" spans="6:6" x14ac:dyDescent="0.2">
      <c r="F4168"/>
    </row>
    <row r="4169" spans="6:6" x14ac:dyDescent="0.2">
      <c r="F4169"/>
    </row>
    <row r="4170" spans="6:6" x14ac:dyDescent="0.2">
      <c r="F4170"/>
    </row>
    <row r="4171" spans="6:6" x14ac:dyDescent="0.2">
      <c r="F4171"/>
    </row>
    <row r="4172" spans="6:6" x14ac:dyDescent="0.2">
      <c r="F4172"/>
    </row>
    <row r="4173" spans="6:6" x14ac:dyDescent="0.2">
      <c r="F4173"/>
    </row>
    <row r="4174" spans="6:6" x14ac:dyDescent="0.2">
      <c r="F4174"/>
    </row>
    <row r="4175" spans="6:6" x14ac:dyDescent="0.2">
      <c r="F4175"/>
    </row>
    <row r="4176" spans="6:6" x14ac:dyDescent="0.2">
      <c r="F4176"/>
    </row>
    <row r="4177" spans="6:6" x14ac:dyDescent="0.2">
      <c r="F4177"/>
    </row>
    <row r="4178" spans="6:6" x14ac:dyDescent="0.2">
      <c r="F4178"/>
    </row>
    <row r="4179" spans="6:6" x14ac:dyDescent="0.2">
      <c r="F4179"/>
    </row>
    <row r="4180" spans="6:6" x14ac:dyDescent="0.2">
      <c r="F4180"/>
    </row>
    <row r="4181" spans="6:6" x14ac:dyDescent="0.2">
      <c r="F4181"/>
    </row>
    <row r="4182" spans="6:6" x14ac:dyDescent="0.2">
      <c r="F4182"/>
    </row>
    <row r="4183" spans="6:6" x14ac:dyDescent="0.2">
      <c r="F4183"/>
    </row>
    <row r="4184" spans="6:6" x14ac:dyDescent="0.2">
      <c r="F4184"/>
    </row>
    <row r="4185" spans="6:6" x14ac:dyDescent="0.2">
      <c r="F4185"/>
    </row>
    <row r="4186" spans="6:6" x14ac:dyDescent="0.2">
      <c r="F4186"/>
    </row>
    <row r="4187" spans="6:6" x14ac:dyDescent="0.2">
      <c r="F4187"/>
    </row>
    <row r="4188" spans="6:6" x14ac:dyDescent="0.2">
      <c r="F4188"/>
    </row>
    <row r="4189" spans="6:6" x14ac:dyDescent="0.2">
      <c r="F4189"/>
    </row>
    <row r="4190" spans="6:6" x14ac:dyDescent="0.2">
      <c r="F4190"/>
    </row>
    <row r="4191" spans="6:6" x14ac:dyDescent="0.2">
      <c r="F4191"/>
    </row>
    <row r="4192" spans="6:6" x14ac:dyDescent="0.2">
      <c r="F4192"/>
    </row>
    <row r="4193" spans="6:6" x14ac:dyDescent="0.2">
      <c r="F4193"/>
    </row>
    <row r="4194" spans="6:6" x14ac:dyDescent="0.2">
      <c r="F4194"/>
    </row>
    <row r="4195" spans="6:6" x14ac:dyDescent="0.2">
      <c r="F4195"/>
    </row>
    <row r="4196" spans="6:6" x14ac:dyDescent="0.2">
      <c r="F4196"/>
    </row>
    <row r="4197" spans="6:6" x14ac:dyDescent="0.2">
      <c r="F4197"/>
    </row>
    <row r="4198" spans="6:6" x14ac:dyDescent="0.2">
      <c r="F4198"/>
    </row>
    <row r="4199" spans="6:6" x14ac:dyDescent="0.2">
      <c r="F4199"/>
    </row>
    <row r="4200" spans="6:6" x14ac:dyDescent="0.2">
      <c r="F4200"/>
    </row>
    <row r="4201" spans="6:6" x14ac:dyDescent="0.2">
      <c r="F4201"/>
    </row>
    <row r="4202" spans="6:6" x14ac:dyDescent="0.2">
      <c r="F4202"/>
    </row>
    <row r="4203" spans="6:6" x14ac:dyDescent="0.2">
      <c r="F4203"/>
    </row>
    <row r="4204" spans="6:6" x14ac:dyDescent="0.2">
      <c r="F4204"/>
    </row>
    <row r="4205" spans="6:6" x14ac:dyDescent="0.2">
      <c r="F4205"/>
    </row>
    <row r="4206" spans="6:6" x14ac:dyDescent="0.2">
      <c r="F4206"/>
    </row>
    <row r="4207" spans="6:6" x14ac:dyDescent="0.2">
      <c r="F4207"/>
    </row>
    <row r="4208" spans="6:6" x14ac:dyDescent="0.2">
      <c r="F4208"/>
    </row>
    <row r="4209" spans="6:6" x14ac:dyDescent="0.2">
      <c r="F4209"/>
    </row>
    <row r="4210" spans="6:6" x14ac:dyDescent="0.2">
      <c r="F4210"/>
    </row>
    <row r="4211" spans="6:6" x14ac:dyDescent="0.2">
      <c r="F4211"/>
    </row>
    <row r="4212" spans="6:6" x14ac:dyDescent="0.2">
      <c r="F4212"/>
    </row>
    <row r="4213" spans="6:6" x14ac:dyDescent="0.2">
      <c r="F4213"/>
    </row>
    <row r="4214" spans="6:6" x14ac:dyDescent="0.2">
      <c r="F4214"/>
    </row>
    <row r="4215" spans="6:6" x14ac:dyDescent="0.2">
      <c r="F4215"/>
    </row>
    <row r="4216" spans="6:6" x14ac:dyDescent="0.2">
      <c r="F4216"/>
    </row>
    <row r="4217" spans="6:6" x14ac:dyDescent="0.2">
      <c r="F4217"/>
    </row>
    <row r="4218" spans="6:6" x14ac:dyDescent="0.2">
      <c r="F4218"/>
    </row>
    <row r="4219" spans="6:6" x14ac:dyDescent="0.2">
      <c r="F4219"/>
    </row>
    <row r="4220" spans="6:6" x14ac:dyDescent="0.2">
      <c r="F4220"/>
    </row>
    <row r="4221" spans="6:6" x14ac:dyDescent="0.2">
      <c r="F4221"/>
    </row>
    <row r="4222" spans="6:6" x14ac:dyDescent="0.2">
      <c r="F4222"/>
    </row>
    <row r="4223" spans="6:6" x14ac:dyDescent="0.2">
      <c r="F4223"/>
    </row>
    <row r="4224" spans="6:6" x14ac:dyDescent="0.2">
      <c r="F4224"/>
    </row>
    <row r="4225" spans="6:6" x14ac:dyDescent="0.2">
      <c r="F4225"/>
    </row>
    <row r="4226" spans="6:6" x14ac:dyDescent="0.2">
      <c r="F4226"/>
    </row>
    <row r="4227" spans="6:6" x14ac:dyDescent="0.2">
      <c r="F4227"/>
    </row>
    <row r="4228" spans="6:6" x14ac:dyDescent="0.2">
      <c r="F4228"/>
    </row>
    <row r="4229" spans="6:6" x14ac:dyDescent="0.2">
      <c r="F4229"/>
    </row>
    <row r="4230" spans="6:6" x14ac:dyDescent="0.2">
      <c r="F4230"/>
    </row>
    <row r="4231" spans="6:6" x14ac:dyDescent="0.2">
      <c r="F4231"/>
    </row>
    <row r="4232" spans="6:6" x14ac:dyDescent="0.2">
      <c r="F4232"/>
    </row>
    <row r="4233" spans="6:6" x14ac:dyDescent="0.2">
      <c r="F4233"/>
    </row>
    <row r="4234" spans="6:6" x14ac:dyDescent="0.2">
      <c r="F4234"/>
    </row>
    <row r="4235" spans="6:6" x14ac:dyDescent="0.2">
      <c r="F4235"/>
    </row>
    <row r="4236" spans="6:6" x14ac:dyDescent="0.2">
      <c r="F4236"/>
    </row>
    <row r="4237" spans="6:6" x14ac:dyDescent="0.2">
      <c r="F4237"/>
    </row>
    <row r="4238" spans="6:6" x14ac:dyDescent="0.2">
      <c r="F4238"/>
    </row>
    <row r="4239" spans="6:6" x14ac:dyDescent="0.2">
      <c r="F4239"/>
    </row>
    <row r="4240" spans="6:6" x14ac:dyDescent="0.2">
      <c r="F4240"/>
    </row>
    <row r="4241" spans="6:6" x14ac:dyDescent="0.2">
      <c r="F4241"/>
    </row>
    <row r="4242" spans="6:6" x14ac:dyDescent="0.2">
      <c r="F4242"/>
    </row>
    <row r="4243" spans="6:6" x14ac:dyDescent="0.2">
      <c r="F4243"/>
    </row>
    <row r="4244" spans="6:6" x14ac:dyDescent="0.2">
      <c r="F4244"/>
    </row>
    <row r="4245" spans="6:6" x14ac:dyDescent="0.2">
      <c r="F4245"/>
    </row>
    <row r="4246" spans="6:6" x14ac:dyDescent="0.2">
      <c r="F4246"/>
    </row>
    <row r="4247" spans="6:6" x14ac:dyDescent="0.2">
      <c r="F4247"/>
    </row>
    <row r="4248" spans="6:6" x14ac:dyDescent="0.2">
      <c r="F4248"/>
    </row>
    <row r="4249" spans="6:6" x14ac:dyDescent="0.2">
      <c r="F4249"/>
    </row>
    <row r="4250" spans="6:6" x14ac:dyDescent="0.2">
      <c r="F4250"/>
    </row>
    <row r="4251" spans="6:6" x14ac:dyDescent="0.2">
      <c r="F4251"/>
    </row>
    <row r="4252" spans="6:6" x14ac:dyDescent="0.2">
      <c r="F4252"/>
    </row>
    <row r="4253" spans="6:6" x14ac:dyDescent="0.2">
      <c r="F4253"/>
    </row>
    <row r="4254" spans="6:6" x14ac:dyDescent="0.2">
      <c r="F4254"/>
    </row>
    <row r="4255" spans="6:6" x14ac:dyDescent="0.2">
      <c r="F4255"/>
    </row>
    <row r="4256" spans="6:6" x14ac:dyDescent="0.2">
      <c r="F4256"/>
    </row>
    <row r="4257" spans="6:6" x14ac:dyDescent="0.2">
      <c r="F4257"/>
    </row>
    <row r="4258" spans="6:6" x14ac:dyDescent="0.2">
      <c r="F4258"/>
    </row>
    <row r="4259" spans="6:6" x14ac:dyDescent="0.2">
      <c r="F4259"/>
    </row>
    <row r="4260" spans="6:6" x14ac:dyDescent="0.2">
      <c r="F4260"/>
    </row>
    <row r="4261" spans="6:6" x14ac:dyDescent="0.2">
      <c r="F4261"/>
    </row>
    <row r="4262" spans="6:6" x14ac:dyDescent="0.2">
      <c r="F4262"/>
    </row>
    <row r="4263" spans="6:6" x14ac:dyDescent="0.2">
      <c r="F4263"/>
    </row>
    <row r="4264" spans="6:6" x14ac:dyDescent="0.2">
      <c r="F4264"/>
    </row>
    <row r="4265" spans="6:6" x14ac:dyDescent="0.2">
      <c r="F4265"/>
    </row>
    <row r="4266" spans="6:6" x14ac:dyDescent="0.2">
      <c r="F4266"/>
    </row>
    <row r="4267" spans="6:6" x14ac:dyDescent="0.2">
      <c r="F4267"/>
    </row>
    <row r="4268" spans="6:6" x14ac:dyDescent="0.2">
      <c r="F4268"/>
    </row>
    <row r="4269" spans="6:6" x14ac:dyDescent="0.2">
      <c r="F4269"/>
    </row>
    <row r="4270" spans="6:6" x14ac:dyDescent="0.2">
      <c r="F4270"/>
    </row>
    <row r="4271" spans="6:6" x14ac:dyDescent="0.2">
      <c r="F4271"/>
    </row>
    <row r="4272" spans="6:6" x14ac:dyDescent="0.2">
      <c r="F4272"/>
    </row>
    <row r="4273" spans="6:6" x14ac:dyDescent="0.2">
      <c r="F4273"/>
    </row>
    <row r="4274" spans="6:6" x14ac:dyDescent="0.2">
      <c r="F4274"/>
    </row>
    <row r="4275" spans="6:6" x14ac:dyDescent="0.2">
      <c r="F4275"/>
    </row>
    <row r="4276" spans="6:6" x14ac:dyDescent="0.2">
      <c r="F4276"/>
    </row>
    <row r="4277" spans="6:6" x14ac:dyDescent="0.2">
      <c r="F4277"/>
    </row>
    <row r="4278" spans="6:6" x14ac:dyDescent="0.2">
      <c r="F4278"/>
    </row>
    <row r="4279" spans="6:6" x14ac:dyDescent="0.2">
      <c r="F4279"/>
    </row>
    <row r="4280" spans="6:6" x14ac:dyDescent="0.2">
      <c r="F4280"/>
    </row>
    <row r="4281" spans="6:6" x14ac:dyDescent="0.2">
      <c r="F4281"/>
    </row>
    <row r="4282" spans="6:6" x14ac:dyDescent="0.2">
      <c r="F4282"/>
    </row>
    <row r="4283" spans="6:6" x14ac:dyDescent="0.2">
      <c r="F4283"/>
    </row>
    <row r="4284" spans="6:6" x14ac:dyDescent="0.2">
      <c r="F4284"/>
    </row>
    <row r="4285" spans="6:6" x14ac:dyDescent="0.2">
      <c r="F4285"/>
    </row>
    <row r="4286" spans="6:6" x14ac:dyDescent="0.2">
      <c r="F4286"/>
    </row>
    <row r="4287" spans="6:6" x14ac:dyDescent="0.2">
      <c r="F4287"/>
    </row>
    <row r="4288" spans="6:6" x14ac:dyDescent="0.2">
      <c r="F4288"/>
    </row>
    <row r="4289" spans="6:6" x14ac:dyDescent="0.2">
      <c r="F4289"/>
    </row>
    <row r="4290" spans="6:6" x14ac:dyDescent="0.2">
      <c r="F4290"/>
    </row>
    <row r="4291" spans="6:6" x14ac:dyDescent="0.2">
      <c r="F4291"/>
    </row>
    <row r="4292" spans="6:6" x14ac:dyDescent="0.2">
      <c r="F4292"/>
    </row>
    <row r="4293" spans="6:6" x14ac:dyDescent="0.2">
      <c r="F4293"/>
    </row>
    <row r="4294" spans="6:6" x14ac:dyDescent="0.2">
      <c r="F4294"/>
    </row>
    <row r="4295" spans="6:6" x14ac:dyDescent="0.2">
      <c r="F4295"/>
    </row>
    <row r="4296" spans="6:6" x14ac:dyDescent="0.2">
      <c r="F4296"/>
    </row>
    <row r="4297" spans="6:6" x14ac:dyDescent="0.2">
      <c r="F4297"/>
    </row>
    <row r="4298" spans="6:6" x14ac:dyDescent="0.2">
      <c r="F4298"/>
    </row>
    <row r="4299" spans="6:6" x14ac:dyDescent="0.2">
      <c r="F4299"/>
    </row>
    <row r="4300" spans="6:6" x14ac:dyDescent="0.2">
      <c r="F4300"/>
    </row>
    <row r="4301" spans="6:6" x14ac:dyDescent="0.2">
      <c r="F4301"/>
    </row>
    <row r="4302" spans="6:6" x14ac:dyDescent="0.2">
      <c r="F4302"/>
    </row>
    <row r="4303" spans="6:6" x14ac:dyDescent="0.2">
      <c r="F4303"/>
    </row>
    <row r="4304" spans="6:6" x14ac:dyDescent="0.2">
      <c r="F4304"/>
    </row>
    <row r="4305" spans="6:6" x14ac:dyDescent="0.2">
      <c r="F4305"/>
    </row>
    <row r="4306" spans="6:6" x14ac:dyDescent="0.2">
      <c r="F4306"/>
    </row>
    <row r="4307" spans="6:6" x14ac:dyDescent="0.2">
      <c r="F4307"/>
    </row>
    <row r="4308" spans="6:6" x14ac:dyDescent="0.2">
      <c r="F4308"/>
    </row>
    <row r="4309" spans="6:6" x14ac:dyDescent="0.2">
      <c r="F4309"/>
    </row>
    <row r="4310" spans="6:6" x14ac:dyDescent="0.2">
      <c r="F4310"/>
    </row>
    <row r="4311" spans="6:6" x14ac:dyDescent="0.2">
      <c r="F4311"/>
    </row>
    <row r="4312" spans="6:6" x14ac:dyDescent="0.2">
      <c r="F4312"/>
    </row>
    <row r="4313" spans="6:6" x14ac:dyDescent="0.2">
      <c r="F4313"/>
    </row>
    <row r="4314" spans="6:6" x14ac:dyDescent="0.2">
      <c r="F4314"/>
    </row>
    <row r="4315" spans="6:6" x14ac:dyDescent="0.2">
      <c r="F4315"/>
    </row>
    <row r="4316" spans="6:6" x14ac:dyDescent="0.2">
      <c r="F4316"/>
    </row>
    <row r="4317" spans="6:6" x14ac:dyDescent="0.2">
      <c r="F4317"/>
    </row>
    <row r="4318" spans="6:6" x14ac:dyDescent="0.2">
      <c r="F4318"/>
    </row>
    <row r="4319" spans="6:6" x14ac:dyDescent="0.2">
      <c r="F4319"/>
    </row>
    <row r="4320" spans="6:6" x14ac:dyDescent="0.2">
      <c r="F4320"/>
    </row>
    <row r="4321" spans="6:6" x14ac:dyDescent="0.2">
      <c r="F4321"/>
    </row>
    <row r="4322" spans="6:6" x14ac:dyDescent="0.2">
      <c r="F4322"/>
    </row>
    <row r="4323" spans="6:6" x14ac:dyDescent="0.2">
      <c r="F4323"/>
    </row>
    <row r="4324" spans="6:6" x14ac:dyDescent="0.2">
      <c r="F4324"/>
    </row>
    <row r="4325" spans="6:6" x14ac:dyDescent="0.2">
      <c r="F4325"/>
    </row>
    <row r="4326" spans="6:6" x14ac:dyDescent="0.2">
      <c r="F4326"/>
    </row>
    <row r="4327" spans="6:6" x14ac:dyDescent="0.2">
      <c r="F4327"/>
    </row>
    <row r="4328" spans="6:6" x14ac:dyDescent="0.2">
      <c r="F4328"/>
    </row>
    <row r="4329" spans="6:6" x14ac:dyDescent="0.2">
      <c r="F4329"/>
    </row>
    <row r="4330" spans="6:6" x14ac:dyDescent="0.2">
      <c r="F4330"/>
    </row>
    <row r="4331" spans="6:6" x14ac:dyDescent="0.2">
      <c r="F4331"/>
    </row>
    <row r="4332" spans="6:6" x14ac:dyDescent="0.2">
      <c r="F4332"/>
    </row>
    <row r="4333" spans="6:6" x14ac:dyDescent="0.2">
      <c r="F4333"/>
    </row>
    <row r="4334" spans="6:6" x14ac:dyDescent="0.2">
      <c r="F4334"/>
    </row>
    <row r="4335" spans="6:6" x14ac:dyDescent="0.2">
      <c r="F4335"/>
    </row>
    <row r="4336" spans="6:6" x14ac:dyDescent="0.2">
      <c r="F4336"/>
    </row>
    <row r="4337" spans="6:6" x14ac:dyDescent="0.2">
      <c r="F4337"/>
    </row>
    <row r="4338" spans="6:6" x14ac:dyDescent="0.2">
      <c r="F4338"/>
    </row>
    <row r="4339" spans="6:6" x14ac:dyDescent="0.2">
      <c r="F4339"/>
    </row>
    <row r="4340" spans="6:6" x14ac:dyDescent="0.2">
      <c r="F4340"/>
    </row>
    <row r="4341" spans="6:6" x14ac:dyDescent="0.2">
      <c r="F4341"/>
    </row>
    <row r="4342" spans="6:6" x14ac:dyDescent="0.2">
      <c r="F4342"/>
    </row>
    <row r="4343" spans="6:6" x14ac:dyDescent="0.2">
      <c r="F4343"/>
    </row>
    <row r="4344" spans="6:6" x14ac:dyDescent="0.2">
      <c r="F4344"/>
    </row>
    <row r="4345" spans="6:6" x14ac:dyDescent="0.2">
      <c r="F4345"/>
    </row>
    <row r="4346" spans="6:6" x14ac:dyDescent="0.2">
      <c r="F4346"/>
    </row>
    <row r="4347" spans="6:6" x14ac:dyDescent="0.2">
      <c r="F4347"/>
    </row>
    <row r="4348" spans="6:6" x14ac:dyDescent="0.2">
      <c r="F4348"/>
    </row>
    <row r="4349" spans="6:6" x14ac:dyDescent="0.2">
      <c r="F4349"/>
    </row>
    <row r="4350" spans="6:6" x14ac:dyDescent="0.2">
      <c r="F4350"/>
    </row>
    <row r="4351" spans="6:6" x14ac:dyDescent="0.2">
      <c r="F4351"/>
    </row>
    <row r="4352" spans="6:6" x14ac:dyDescent="0.2">
      <c r="F4352"/>
    </row>
    <row r="4353" spans="6:6" x14ac:dyDescent="0.2">
      <c r="F4353"/>
    </row>
    <row r="4354" spans="6:6" x14ac:dyDescent="0.2">
      <c r="F4354"/>
    </row>
    <row r="4355" spans="6:6" x14ac:dyDescent="0.2">
      <c r="F4355"/>
    </row>
    <row r="4356" spans="6:6" x14ac:dyDescent="0.2">
      <c r="F4356"/>
    </row>
    <row r="4357" spans="6:6" x14ac:dyDescent="0.2">
      <c r="F4357"/>
    </row>
    <row r="4358" spans="6:6" x14ac:dyDescent="0.2">
      <c r="F4358"/>
    </row>
    <row r="4359" spans="6:6" x14ac:dyDescent="0.2">
      <c r="F4359"/>
    </row>
    <row r="4360" spans="6:6" x14ac:dyDescent="0.2">
      <c r="F4360"/>
    </row>
    <row r="4361" spans="6:6" x14ac:dyDescent="0.2">
      <c r="F4361"/>
    </row>
    <row r="4362" spans="6:6" x14ac:dyDescent="0.2">
      <c r="F4362"/>
    </row>
    <row r="4363" spans="6:6" x14ac:dyDescent="0.2">
      <c r="F4363"/>
    </row>
    <row r="4364" spans="6:6" x14ac:dyDescent="0.2">
      <c r="F4364"/>
    </row>
    <row r="4365" spans="6:6" x14ac:dyDescent="0.2">
      <c r="F4365"/>
    </row>
    <row r="4366" spans="6:6" x14ac:dyDescent="0.2">
      <c r="F4366"/>
    </row>
    <row r="4367" spans="6:6" x14ac:dyDescent="0.2">
      <c r="F4367"/>
    </row>
    <row r="4368" spans="6:6" x14ac:dyDescent="0.2">
      <c r="F4368"/>
    </row>
    <row r="4369" spans="6:6" x14ac:dyDescent="0.2">
      <c r="F4369"/>
    </row>
    <row r="4370" spans="6:6" x14ac:dyDescent="0.2">
      <c r="F4370"/>
    </row>
    <row r="4371" spans="6:6" x14ac:dyDescent="0.2">
      <c r="F4371"/>
    </row>
    <row r="4372" spans="6:6" x14ac:dyDescent="0.2">
      <c r="F4372"/>
    </row>
    <row r="4373" spans="6:6" x14ac:dyDescent="0.2">
      <c r="F4373"/>
    </row>
    <row r="4374" spans="6:6" x14ac:dyDescent="0.2">
      <c r="F4374"/>
    </row>
    <row r="4375" spans="6:6" x14ac:dyDescent="0.2">
      <c r="F4375"/>
    </row>
    <row r="4376" spans="6:6" x14ac:dyDescent="0.2">
      <c r="F4376"/>
    </row>
    <row r="4377" spans="6:6" x14ac:dyDescent="0.2">
      <c r="F4377"/>
    </row>
    <row r="4378" spans="6:6" x14ac:dyDescent="0.2">
      <c r="F4378"/>
    </row>
    <row r="4379" spans="6:6" x14ac:dyDescent="0.2">
      <c r="F4379"/>
    </row>
    <row r="4380" spans="6:6" x14ac:dyDescent="0.2">
      <c r="F4380"/>
    </row>
    <row r="4381" spans="6:6" x14ac:dyDescent="0.2">
      <c r="F4381"/>
    </row>
    <row r="4382" spans="6:6" x14ac:dyDescent="0.2">
      <c r="F4382"/>
    </row>
    <row r="4383" spans="6:6" x14ac:dyDescent="0.2">
      <c r="F4383"/>
    </row>
    <row r="4384" spans="6:6" x14ac:dyDescent="0.2">
      <c r="F4384"/>
    </row>
    <row r="4385" spans="6:6" x14ac:dyDescent="0.2">
      <c r="F4385"/>
    </row>
    <row r="4386" spans="6:6" x14ac:dyDescent="0.2">
      <c r="F4386"/>
    </row>
    <row r="4387" spans="6:6" x14ac:dyDescent="0.2">
      <c r="F4387"/>
    </row>
    <row r="4388" spans="6:6" x14ac:dyDescent="0.2">
      <c r="F4388"/>
    </row>
    <row r="4389" spans="6:6" x14ac:dyDescent="0.2">
      <c r="F4389"/>
    </row>
    <row r="4390" spans="6:6" x14ac:dyDescent="0.2">
      <c r="F4390"/>
    </row>
    <row r="4391" spans="6:6" x14ac:dyDescent="0.2">
      <c r="F4391"/>
    </row>
    <row r="4392" spans="6:6" x14ac:dyDescent="0.2">
      <c r="F4392"/>
    </row>
    <row r="4393" spans="6:6" x14ac:dyDescent="0.2">
      <c r="F4393"/>
    </row>
    <row r="4394" spans="6:6" x14ac:dyDescent="0.2">
      <c r="F4394"/>
    </row>
    <row r="4395" spans="6:6" x14ac:dyDescent="0.2">
      <c r="F4395"/>
    </row>
    <row r="4396" spans="6:6" x14ac:dyDescent="0.2">
      <c r="F4396"/>
    </row>
    <row r="4397" spans="6:6" x14ac:dyDescent="0.2">
      <c r="F4397"/>
    </row>
    <row r="4398" spans="6:6" x14ac:dyDescent="0.2">
      <c r="F4398"/>
    </row>
    <row r="4399" spans="6:6" x14ac:dyDescent="0.2">
      <c r="F4399"/>
    </row>
    <row r="4400" spans="6:6" x14ac:dyDescent="0.2">
      <c r="F4400"/>
    </row>
    <row r="4401" spans="6:6" x14ac:dyDescent="0.2">
      <c r="F4401"/>
    </row>
    <row r="4402" spans="6:6" x14ac:dyDescent="0.2">
      <c r="F4402"/>
    </row>
    <row r="4403" spans="6:6" x14ac:dyDescent="0.2">
      <c r="F4403"/>
    </row>
    <row r="4404" spans="6:6" x14ac:dyDescent="0.2">
      <c r="F4404"/>
    </row>
    <row r="4405" spans="6:6" x14ac:dyDescent="0.2">
      <c r="F4405"/>
    </row>
    <row r="4406" spans="6:6" x14ac:dyDescent="0.2">
      <c r="F4406"/>
    </row>
    <row r="4407" spans="6:6" x14ac:dyDescent="0.2">
      <c r="F4407"/>
    </row>
    <row r="4408" spans="6:6" x14ac:dyDescent="0.2">
      <c r="F4408"/>
    </row>
    <row r="4409" spans="6:6" x14ac:dyDescent="0.2">
      <c r="F4409"/>
    </row>
    <row r="4410" spans="6:6" x14ac:dyDescent="0.2">
      <c r="F4410"/>
    </row>
    <row r="4411" spans="6:6" x14ac:dyDescent="0.2">
      <c r="F4411"/>
    </row>
    <row r="4412" spans="6:6" x14ac:dyDescent="0.2">
      <c r="F4412"/>
    </row>
    <row r="4413" spans="6:6" x14ac:dyDescent="0.2">
      <c r="F4413"/>
    </row>
    <row r="4414" spans="6:6" x14ac:dyDescent="0.2">
      <c r="F4414"/>
    </row>
    <row r="4415" spans="6:6" x14ac:dyDescent="0.2">
      <c r="F4415"/>
    </row>
    <row r="4416" spans="6:6" x14ac:dyDescent="0.2">
      <c r="F4416"/>
    </row>
    <row r="4417" spans="6:6" x14ac:dyDescent="0.2">
      <c r="F4417"/>
    </row>
    <row r="4418" spans="6:6" x14ac:dyDescent="0.2">
      <c r="F4418"/>
    </row>
    <row r="4419" spans="6:6" x14ac:dyDescent="0.2">
      <c r="F4419"/>
    </row>
    <row r="4420" spans="6:6" x14ac:dyDescent="0.2">
      <c r="F4420"/>
    </row>
    <row r="4421" spans="6:6" x14ac:dyDescent="0.2">
      <c r="F4421"/>
    </row>
    <row r="4422" spans="6:6" x14ac:dyDescent="0.2">
      <c r="F4422"/>
    </row>
    <row r="4423" spans="6:6" x14ac:dyDescent="0.2">
      <c r="F4423"/>
    </row>
    <row r="4424" spans="6:6" x14ac:dyDescent="0.2">
      <c r="F4424"/>
    </row>
    <row r="4425" spans="6:6" x14ac:dyDescent="0.2">
      <c r="F4425"/>
    </row>
    <row r="4426" spans="6:6" x14ac:dyDescent="0.2">
      <c r="F4426"/>
    </row>
    <row r="4427" spans="6:6" x14ac:dyDescent="0.2">
      <c r="F4427"/>
    </row>
    <row r="4428" spans="6:6" x14ac:dyDescent="0.2">
      <c r="F4428"/>
    </row>
    <row r="4429" spans="6:6" x14ac:dyDescent="0.2">
      <c r="F4429"/>
    </row>
    <row r="4430" spans="6:6" x14ac:dyDescent="0.2">
      <c r="F4430"/>
    </row>
    <row r="4431" spans="6:6" x14ac:dyDescent="0.2">
      <c r="F4431"/>
    </row>
    <row r="4432" spans="6:6" x14ac:dyDescent="0.2">
      <c r="F4432"/>
    </row>
    <row r="4433" spans="6:6" x14ac:dyDescent="0.2">
      <c r="F4433"/>
    </row>
    <row r="4434" spans="6:6" x14ac:dyDescent="0.2">
      <c r="F4434"/>
    </row>
    <row r="4435" spans="6:6" x14ac:dyDescent="0.2">
      <c r="F4435"/>
    </row>
    <row r="4436" spans="6:6" x14ac:dyDescent="0.2">
      <c r="F4436"/>
    </row>
    <row r="4437" spans="6:6" x14ac:dyDescent="0.2">
      <c r="F4437"/>
    </row>
    <row r="4438" spans="6:6" x14ac:dyDescent="0.2">
      <c r="F4438"/>
    </row>
    <row r="4439" spans="6:6" x14ac:dyDescent="0.2">
      <c r="F4439"/>
    </row>
    <row r="4440" spans="6:6" x14ac:dyDescent="0.2">
      <c r="F4440"/>
    </row>
    <row r="4441" spans="6:6" x14ac:dyDescent="0.2">
      <c r="F4441"/>
    </row>
    <row r="4442" spans="6:6" x14ac:dyDescent="0.2">
      <c r="F4442"/>
    </row>
    <row r="4443" spans="6:6" x14ac:dyDescent="0.2">
      <c r="F4443"/>
    </row>
    <row r="4444" spans="6:6" x14ac:dyDescent="0.2">
      <c r="F4444"/>
    </row>
    <row r="4445" spans="6:6" x14ac:dyDescent="0.2">
      <c r="F4445"/>
    </row>
    <row r="4446" spans="6:6" x14ac:dyDescent="0.2">
      <c r="F4446"/>
    </row>
    <row r="4447" spans="6:6" x14ac:dyDescent="0.2">
      <c r="F4447"/>
    </row>
    <row r="4448" spans="6:6" x14ac:dyDescent="0.2">
      <c r="F4448"/>
    </row>
    <row r="4449" spans="6:6" x14ac:dyDescent="0.2">
      <c r="F4449"/>
    </row>
    <row r="4450" spans="6:6" x14ac:dyDescent="0.2">
      <c r="F4450"/>
    </row>
    <row r="4451" spans="6:6" x14ac:dyDescent="0.2">
      <c r="F4451"/>
    </row>
    <row r="4452" spans="6:6" x14ac:dyDescent="0.2">
      <c r="F4452"/>
    </row>
    <row r="4453" spans="6:6" x14ac:dyDescent="0.2">
      <c r="F4453"/>
    </row>
    <row r="4454" spans="6:6" x14ac:dyDescent="0.2">
      <c r="F4454"/>
    </row>
    <row r="4455" spans="6:6" x14ac:dyDescent="0.2">
      <c r="F4455"/>
    </row>
    <row r="4456" spans="6:6" x14ac:dyDescent="0.2">
      <c r="F4456"/>
    </row>
    <row r="4457" spans="6:6" x14ac:dyDescent="0.2">
      <c r="F4457"/>
    </row>
    <row r="4458" spans="6:6" x14ac:dyDescent="0.2">
      <c r="F4458"/>
    </row>
    <row r="4459" spans="6:6" x14ac:dyDescent="0.2">
      <c r="F4459"/>
    </row>
    <row r="4460" spans="6:6" x14ac:dyDescent="0.2">
      <c r="F4460"/>
    </row>
    <row r="4461" spans="6:6" x14ac:dyDescent="0.2">
      <c r="F4461"/>
    </row>
    <row r="4462" spans="6:6" x14ac:dyDescent="0.2">
      <c r="F4462"/>
    </row>
    <row r="4463" spans="6:6" x14ac:dyDescent="0.2">
      <c r="F4463"/>
    </row>
    <row r="4464" spans="6:6" x14ac:dyDescent="0.2">
      <c r="F4464"/>
    </row>
    <row r="4465" spans="6:6" x14ac:dyDescent="0.2">
      <c r="F4465"/>
    </row>
    <row r="4466" spans="6:6" x14ac:dyDescent="0.2">
      <c r="F4466"/>
    </row>
    <row r="4467" spans="6:6" x14ac:dyDescent="0.2">
      <c r="F4467"/>
    </row>
    <row r="4468" spans="6:6" x14ac:dyDescent="0.2">
      <c r="F4468"/>
    </row>
    <row r="4469" spans="6:6" x14ac:dyDescent="0.2">
      <c r="F4469"/>
    </row>
    <row r="4470" spans="6:6" x14ac:dyDescent="0.2">
      <c r="F4470"/>
    </row>
    <row r="4471" spans="6:6" x14ac:dyDescent="0.2">
      <c r="F4471"/>
    </row>
    <row r="4472" spans="6:6" x14ac:dyDescent="0.2">
      <c r="F4472"/>
    </row>
    <row r="4473" spans="6:6" x14ac:dyDescent="0.2">
      <c r="F4473"/>
    </row>
    <row r="4474" spans="6:6" x14ac:dyDescent="0.2">
      <c r="F4474"/>
    </row>
    <row r="4475" spans="6:6" x14ac:dyDescent="0.2">
      <c r="F4475"/>
    </row>
    <row r="4476" spans="6:6" x14ac:dyDescent="0.2">
      <c r="F4476"/>
    </row>
    <row r="4477" spans="6:6" x14ac:dyDescent="0.2">
      <c r="F4477"/>
    </row>
    <row r="4478" spans="6:6" x14ac:dyDescent="0.2">
      <c r="F4478"/>
    </row>
    <row r="4479" spans="6:6" x14ac:dyDescent="0.2">
      <c r="F4479"/>
    </row>
    <row r="4480" spans="6:6" x14ac:dyDescent="0.2">
      <c r="F4480"/>
    </row>
    <row r="4481" spans="6:6" x14ac:dyDescent="0.2">
      <c r="F4481"/>
    </row>
    <row r="4482" spans="6:6" x14ac:dyDescent="0.2">
      <c r="F4482"/>
    </row>
    <row r="4483" spans="6:6" x14ac:dyDescent="0.2">
      <c r="F4483"/>
    </row>
    <row r="4484" spans="6:6" x14ac:dyDescent="0.2">
      <c r="F4484"/>
    </row>
    <row r="4485" spans="6:6" x14ac:dyDescent="0.2">
      <c r="F4485"/>
    </row>
    <row r="4486" spans="6:6" x14ac:dyDescent="0.2">
      <c r="F4486"/>
    </row>
    <row r="4487" spans="6:6" x14ac:dyDescent="0.2">
      <c r="F4487"/>
    </row>
    <row r="4488" spans="6:6" x14ac:dyDescent="0.2">
      <c r="F4488"/>
    </row>
    <row r="4489" spans="6:6" x14ac:dyDescent="0.2">
      <c r="F4489"/>
    </row>
    <row r="4490" spans="6:6" x14ac:dyDescent="0.2">
      <c r="F4490"/>
    </row>
    <row r="4491" spans="6:6" x14ac:dyDescent="0.2">
      <c r="F4491"/>
    </row>
    <row r="4492" spans="6:6" x14ac:dyDescent="0.2">
      <c r="F4492"/>
    </row>
    <row r="4493" spans="6:6" x14ac:dyDescent="0.2">
      <c r="F4493"/>
    </row>
    <row r="4494" spans="6:6" x14ac:dyDescent="0.2">
      <c r="F4494"/>
    </row>
    <row r="4495" spans="6:6" x14ac:dyDescent="0.2">
      <c r="F4495"/>
    </row>
    <row r="4496" spans="6:6" x14ac:dyDescent="0.2">
      <c r="F4496"/>
    </row>
    <row r="4497" spans="6:6" x14ac:dyDescent="0.2">
      <c r="F4497"/>
    </row>
    <row r="4498" spans="6:6" x14ac:dyDescent="0.2">
      <c r="F4498"/>
    </row>
    <row r="4499" spans="6:6" x14ac:dyDescent="0.2">
      <c r="F4499"/>
    </row>
    <row r="4500" spans="6:6" x14ac:dyDescent="0.2">
      <c r="F4500"/>
    </row>
    <row r="4501" spans="6:6" x14ac:dyDescent="0.2">
      <c r="F4501"/>
    </row>
    <row r="4502" spans="6:6" x14ac:dyDescent="0.2">
      <c r="F4502"/>
    </row>
    <row r="4503" spans="6:6" x14ac:dyDescent="0.2">
      <c r="F4503"/>
    </row>
    <row r="4504" spans="6:6" x14ac:dyDescent="0.2">
      <c r="F4504"/>
    </row>
    <row r="4505" spans="6:6" x14ac:dyDescent="0.2">
      <c r="F4505"/>
    </row>
    <row r="4506" spans="6:6" x14ac:dyDescent="0.2">
      <c r="F4506"/>
    </row>
    <row r="4507" spans="6:6" x14ac:dyDescent="0.2">
      <c r="F4507"/>
    </row>
    <row r="4508" spans="6:6" x14ac:dyDescent="0.2">
      <c r="F4508"/>
    </row>
    <row r="4509" spans="6:6" x14ac:dyDescent="0.2">
      <c r="F4509"/>
    </row>
    <row r="4510" spans="6:6" x14ac:dyDescent="0.2">
      <c r="F4510"/>
    </row>
    <row r="4511" spans="6:6" x14ac:dyDescent="0.2">
      <c r="F4511"/>
    </row>
    <row r="4512" spans="6:6" x14ac:dyDescent="0.2">
      <c r="F4512"/>
    </row>
    <row r="4513" spans="6:6" x14ac:dyDescent="0.2">
      <c r="F4513"/>
    </row>
    <row r="4514" spans="6:6" x14ac:dyDescent="0.2">
      <c r="F4514"/>
    </row>
    <row r="4515" spans="6:6" x14ac:dyDescent="0.2">
      <c r="F4515"/>
    </row>
    <row r="4516" spans="6:6" x14ac:dyDescent="0.2">
      <c r="F4516"/>
    </row>
    <row r="4517" spans="6:6" x14ac:dyDescent="0.2">
      <c r="F4517"/>
    </row>
    <row r="4518" spans="6:6" x14ac:dyDescent="0.2">
      <c r="F4518"/>
    </row>
    <row r="4519" spans="6:6" x14ac:dyDescent="0.2">
      <c r="F4519"/>
    </row>
    <row r="4520" spans="6:6" x14ac:dyDescent="0.2">
      <c r="F4520"/>
    </row>
    <row r="4521" spans="6:6" x14ac:dyDescent="0.2">
      <c r="F4521"/>
    </row>
    <row r="4522" spans="6:6" x14ac:dyDescent="0.2">
      <c r="F4522"/>
    </row>
    <row r="4523" spans="6:6" x14ac:dyDescent="0.2">
      <c r="F4523"/>
    </row>
    <row r="4524" spans="6:6" x14ac:dyDescent="0.2">
      <c r="F4524"/>
    </row>
    <row r="4525" spans="6:6" x14ac:dyDescent="0.2">
      <c r="F4525"/>
    </row>
    <row r="4526" spans="6:6" x14ac:dyDescent="0.2">
      <c r="F4526"/>
    </row>
    <row r="4527" spans="6:6" x14ac:dyDescent="0.2">
      <c r="F4527"/>
    </row>
    <row r="4528" spans="6:6" x14ac:dyDescent="0.2">
      <c r="F4528"/>
    </row>
    <row r="4529" spans="6:6" x14ac:dyDescent="0.2">
      <c r="F4529"/>
    </row>
    <row r="4530" spans="6:6" x14ac:dyDescent="0.2">
      <c r="F4530"/>
    </row>
    <row r="4531" spans="6:6" x14ac:dyDescent="0.2">
      <c r="F4531"/>
    </row>
    <row r="4532" spans="6:6" x14ac:dyDescent="0.2">
      <c r="F4532"/>
    </row>
    <row r="4533" spans="6:6" x14ac:dyDescent="0.2">
      <c r="F4533"/>
    </row>
    <row r="4534" spans="6:6" x14ac:dyDescent="0.2">
      <c r="F4534"/>
    </row>
    <row r="4535" spans="6:6" x14ac:dyDescent="0.2">
      <c r="F4535"/>
    </row>
    <row r="4536" spans="6:6" x14ac:dyDescent="0.2">
      <c r="F4536"/>
    </row>
    <row r="4537" spans="6:6" x14ac:dyDescent="0.2">
      <c r="F4537"/>
    </row>
    <row r="4538" spans="6:6" x14ac:dyDescent="0.2">
      <c r="F4538"/>
    </row>
    <row r="4539" spans="6:6" x14ac:dyDescent="0.2">
      <c r="F4539"/>
    </row>
    <row r="4540" spans="6:6" x14ac:dyDescent="0.2">
      <c r="F4540"/>
    </row>
    <row r="4541" spans="6:6" x14ac:dyDescent="0.2">
      <c r="F4541"/>
    </row>
    <row r="4542" spans="6:6" x14ac:dyDescent="0.2">
      <c r="F4542"/>
    </row>
    <row r="4543" spans="6:6" x14ac:dyDescent="0.2">
      <c r="F4543"/>
    </row>
    <row r="4544" spans="6:6" x14ac:dyDescent="0.2">
      <c r="F4544"/>
    </row>
    <row r="4545" spans="6:6" x14ac:dyDescent="0.2">
      <c r="F4545"/>
    </row>
    <row r="4546" spans="6:6" x14ac:dyDescent="0.2">
      <c r="F4546"/>
    </row>
    <row r="4547" spans="6:6" x14ac:dyDescent="0.2">
      <c r="F4547"/>
    </row>
    <row r="4548" spans="6:6" x14ac:dyDescent="0.2">
      <c r="F4548"/>
    </row>
    <row r="4549" spans="6:6" x14ac:dyDescent="0.2">
      <c r="F4549"/>
    </row>
    <row r="4550" spans="6:6" x14ac:dyDescent="0.2">
      <c r="F4550"/>
    </row>
    <row r="4551" spans="6:6" x14ac:dyDescent="0.2">
      <c r="F4551"/>
    </row>
    <row r="4552" spans="6:6" x14ac:dyDescent="0.2">
      <c r="F4552"/>
    </row>
    <row r="4553" spans="6:6" x14ac:dyDescent="0.2">
      <c r="F4553"/>
    </row>
    <row r="4554" spans="6:6" x14ac:dyDescent="0.2">
      <c r="F4554"/>
    </row>
    <row r="4555" spans="6:6" x14ac:dyDescent="0.2">
      <c r="F4555"/>
    </row>
    <row r="4556" spans="6:6" x14ac:dyDescent="0.2">
      <c r="F4556"/>
    </row>
    <row r="4557" spans="6:6" x14ac:dyDescent="0.2">
      <c r="F4557"/>
    </row>
    <row r="4558" spans="6:6" x14ac:dyDescent="0.2">
      <c r="F4558"/>
    </row>
    <row r="4559" spans="6:6" x14ac:dyDescent="0.2">
      <c r="F4559"/>
    </row>
    <row r="4560" spans="6:6" x14ac:dyDescent="0.2">
      <c r="F4560"/>
    </row>
    <row r="4561" spans="6:6" x14ac:dyDescent="0.2">
      <c r="F4561"/>
    </row>
    <row r="4562" spans="6:6" x14ac:dyDescent="0.2">
      <c r="F4562"/>
    </row>
    <row r="4563" spans="6:6" x14ac:dyDescent="0.2">
      <c r="F4563"/>
    </row>
    <row r="4564" spans="6:6" x14ac:dyDescent="0.2">
      <c r="F4564"/>
    </row>
    <row r="4565" spans="6:6" x14ac:dyDescent="0.2">
      <c r="F4565"/>
    </row>
    <row r="4566" spans="6:6" x14ac:dyDescent="0.2">
      <c r="F4566"/>
    </row>
    <row r="4567" spans="6:6" x14ac:dyDescent="0.2">
      <c r="F4567"/>
    </row>
    <row r="4568" spans="6:6" x14ac:dyDescent="0.2">
      <c r="F4568"/>
    </row>
    <row r="4569" spans="6:6" x14ac:dyDescent="0.2">
      <c r="F4569"/>
    </row>
    <row r="4570" spans="6:6" x14ac:dyDescent="0.2">
      <c r="F4570"/>
    </row>
    <row r="4571" spans="6:6" x14ac:dyDescent="0.2">
      <c r="F4571"/>
    </row>
    <row r="4572" spans="6:6" x14ac:dyDescent="0.2">
      <c r="F4572"/>
    </row>
    <row r="4573" spans="6:6" x14ac:dyDescent="0.2">
      <c r="F4573"/>
    </row>
    <row r="4574" spans="6:6" x14ac:dyDescent="0.2">
      <c r="F4574"/>
    </row>
    <row r="4575" spans="6:6" x14ac:dyDescent="0.2">
      <c r="F4575"/>
    </row>
    <row r="4576" spans="6:6" x14ac:dyDescent="0.2">
      <c r="F4576"/>
    </row>
    <row r="4577" spans="6:6" x14ac:dyDescent="0.2">
      <c r="F4577"/>
    </row>
    <row r="4578" spans="6:6" x14ac:dyDescent="0.2">
      <c r="F4578"/>
    </row>
    <row r="4579" spans="6:6" x14ac:dyDescent="0.2">
      <c r="F4579"/>
    </row>
    <row r="4580" spans="6:6" x14ac:dyDescent="0.2">
      <c r="F4580"/>
    </row>
    <row r="4581" spans="6:6" x14ac:dyDescent="0.2">
      <c r="F4581"/>
    </row>
    <row r="4582" spans="6:6" x14ac:dyDescent="0.2">
      <c r="F4582"/>
    </row>
    <row r="4583" spans="6:6" x14ac:dyDescent="0.2">
      <c r="F4583"/>
    </row>
    <row r="4584" spans="6:6" x14ac:dyDescent="0.2">
      <c r="F4584"/>
    </row>
    <row r="4585" spans="6:6" x14ac:dyDescent="0.2">
      <c r="F4585"/>
    </row>
    <row r="4586" spans="6:6" x14ac:dyDescent="0.2">
      <c r="F4586"/>
    </row>
    <row r="4587" spans="6:6" x14ac:dyDescent="0.2">
      <c r="F4587"/>
    </row>
    <row r="4588" spans="6:6" x14ac:dyDescent="0.2">
      <c r="F4588"/>
    </row>
    <row r="4589" spans="6:6" x14ac:dyDescent="0.2">
      <c r="F4589"/>
    </row>
    <row r="4590" spans="6:6" x14ac:dyDescent="0.2">
      <c r="F4590"/>
    </row>
    <row r="4591" spans="6:6" x14ac:dyDescent="0.2">
      <c r="F4591"/>
    </row>
    <row r="4592" spans="6:6" x14ac:dyDescent="0.2">
      <c r="F4592"/>
    </row>
    <row r="4593" spans="6:6" x14ac:dyDescent="0.2">
      <c r="F4593"/>
    </row>
    <row r="4594" spans="6:6" x14ac:dyDescent="0.2">
      <c r="F4594"/>
    </row>
    <row r="4595" spans="6:6" x14ac:dyDescent="0.2">
      <c r="F4595"/>
    </row>
    <row r="4596" spans="6:6" x14ac:dyDescent="0.2">
      <c r="F4596"/>
    </row>
    <row r="4597" spans="6:6" x14ac:dyDescent="0.2">
      <c r="F4597"/>
    </row>
    <row r="4598" spans="6:6" x14ac:dyDescent="0.2">
      <c r="F4598"/>
    </row>
    <row r="4599" spans="6:6" x14ac:dyDescent="0.2">
      <c r="F4599"/>
    </row>
    <row r="4600" spans="6:6" x14ac:dyDescent="0.2">
      <c r="F4600"/>
    </row>
    <row r="4601" spans="6:6" x14ac:dyDescent="0.2">
      <c r="F4601"/>
    </row>
    <row r="4602" spans="6:6" x14ac:dyDescent="0.2">
      <c r="F4602"/>
    </row>
    <row r="4603" spans="6:6" x14ac:dyDescent="0.2">
      <c r="F4603"/>
    </row>
    <row r="4604" spans="6:6" x14ac:dyDescent="0.2">
      <c r="F4604"/>
    </row>
    <row r="4605" spans="6:6" x14ac:dyDescent="0.2">
      <c r="F4605"/>
    </row>
    <row r="4606" spans="6:6" x14ac:dyDescent="0.2">
      <c r="F4606"/>
    </row>
    <row r="4607" spans="6:6" x14ac:dyDescent="0.2">
      <c r="F4607"/>
    </row>
    <row r="4608" spans="6:6" x14ac:dyDescent="0.2">
      <c r="F4608"/>
    </row>
    <row r="4609" spans="6:6" x14ac:dyDescent="0.2">
      <c r="F4609"/>
    </row>
    <row r="4610" spans="6:6" x14ac:dyDescent="0.2">
      <c r="F4610"/>
    </row>
    <row r="4611" spans="6:6" x14ac:dyDescent="0.2">
      <c r="F4611"/>
    </row>
    <row r="4612" spans="6:6" x14ac:dyDescent="0.2">
      <c r="F4612"/>
    </row>
    <row r="4613" spans="6:6" x14ac:dyDescent="0.2">
      <c r="F4613"/>
    </row>
    <row r="4614" spans="6:6" x14ac:dyDescent="0.2">
      <c r="F4614"/>
    </row>
    <row r="4615" spans="6:6" x14ac:dyDescent="0.2">
      <c r="F4615"/>
    </row>
    <row r="4616" spans="6:6" x14ac:dyDescent="0.2">
      <c r="F4616"/>
    </row>
    <row r="4617" spans="6:6" x14ac:dyDescent="0.2">
      <c r="F4617"/>
    </row>
    <row r="4618" spans="6:6" x14ac:dyDescent="0.2">
      <c r="F4618"/>
    </row>
    <row r="4619" spans="6:6" x14ac:dyDescent="0.2">
      <c r="F4619"/>
    </row>
    <row r="4620" spans="6:6" x14ac:dyDescent="0.2">
      <c r="F4620"/>
    </row>
    <row r="4621" spans="6:6" x14ac:dyDescent="0.2">
      <c r="F4621"/>
    </row>
    <row r="4622" spans="6:6" x14ac:dyDescent="0.2">
      <c r="F4622"/>
    </row>
    <row r="4623" spans="6:6" x14ac:dyDescent="0.2">
      <c r="F4623"/>
    </row>
    <row r="4624" spans="6:6" x14ac:dyDescent="0.2">
      <c r="F4624"/>
    </row>
    <row r="4625" spans="6:6" x14ac:dyDescent="0.2">
      <c r="F4625"/>
    </row>
    <row r="4626" spans="6:6" x14ac:dyDescent="0.2">
      <c r="F4626"/>
    </row>
    <row r="4627" spans="6:6" x14ac:dyDescent="0.2">
      <c r="F4627"/>
    </row>
    <row r="4628" spans="6:6" x14ac:dyDescent="0.2">
      <c r="F4628"/>
    </row>
    <row r="4629" spans="6:6" x14ac:dyDescent="0.2">
      <c r="F4629"/>
    </row>
    <row r="4630" spans="6:6" x14ac:dyDescent="0.2">
      <c r="F4630"/>
    </row>
    <row r="4631" spans="6:6" x14ac:dyDescent="0.2">
      <c r="F4631"/>
    </row>
    <row r="4632" spans="6:6" x14ac:dyDescent="0.2">
      <c r="F4632"/>
    </row>
    <row r="4633" spans="6:6" x14ac:dyDescent="0.2">
      <c r="F4633"/>
    </row>
    <row r="4634" spans="6:6" x14ac:dyDescent="0.2">
      <c r="F4634"/>
    </row>
    <row r="4635" spans="6:6" x14ac:dyDescent="0.2">
      <c r="F4635"/>
    </row>
    <row r="4636" spans="6:6" x14ac:dyDescent="0.2">
      <c r="F4636"/>
    </row>
    <row r="4637" spans="6:6" x14ac:dyDescent="0.2">
      <c r="F4637"/>
    </row>
    <row r="4638" spans="6:6" x14ac:dyDescent="0.2">
      <c r="F4638"/>
    </row>
    <row r="4639" spans="6:6" x14ac:dyDescent="0.2">
      <c r="F4639"/>
    </row>
    <row r="4640" spans="6:6" x14ac:dyDescent="0.2">
      <c r="F4640"/>
    </row>
    <row r="4641" spans="6:6" x14ac:dyDescent="0.2">
      <c r="F4641"/>
    </row>
    <row r="4642" spans="6:6" x14ac:dyDescent="0.2">
      <c r="F4642"/>
    </row>
    <row r="4643" spans="6:6" x14ac:dyDescent="0.2">
      <c r="F4643"/>
    </row>
    <row r="4644" spans="6:6" x14ac:dyDescent="0.2">
      <c r="F4644"/>
    </row>
    <row r="4645" spans="6:6" x14ac:dyDescent="0.2">
      <c r="F4645"/>
    </row>
    <row r="4646" spans="6:6" x14ac:dyDescent="0.2">
      <c r="F4646"/>
    </row>
    <row r="4647" spans="6:6" x14ac:dyDescent="0.2">
      <c r="F4647"/>
    </row>
    <row r="4648" spans="6:6" x14ac:dyDescent="0.2">
      <c r="F4648"/>
    </row>
    <row r="4649" spans="6:6" x14ac:dyDescent="0.2">
      <c r="F4649"/>
    </row>
    <row r="4650" spans="6:6" x14ac:dyDescent="0.2">
      <c r="F4650"/>
    </row>
    <row r="4651" spans="6:6" x14ac:dyDescent="0.2">
      <c r="F4651"/>
    </row>
    <row r="4652" spans="6:6" x14ac:dyDescent="0.2">
      <c r="F4652"/>
    </row>
    <row r="4653" spans="6:6" x14ac:dyDescent="0.2">
      <c r="F4653"/>
    </row>
    <row r="4654" spans="6:6" x14ac:dyDescent="0.2">
      <c r="F4654"/>
    </row>
    <row r="4655" spans="6:6" x14ac:dyDescent="0.2">
      <c r="F4655"/>
    </row>
    <row r="4656" spans="6:6" x14ac:dyDescent="0.2">
      <c r="F4656"/>
    </row>
    <row r="4657" spans="6:6" x14ac:dyDescent="0.2">
      <c r="F4657"/>
    </row>
    <row r="4658" spans="6:6" x14ac:dyDescent="0.2">
      <c r="F4658"/>
    </row>
    <row r="4659" spans="6:6" x14ac:dyDescent="0.2">
      <c r="F4659"/>
    </row>
    <row r="4660" spans="6:6" x14ac:dyDescent="0.2">
      <c r="F4660"/>
    </row>
    <row r="4661" spans="6:6" x14ac:dyDescent="0.2">
      <c r="F4661"/>
    </row>
    <row r="4662" spans="6:6" x14ac:dyDescent="0.2">
      <c r="F4662"/>
    </row>
    <row r="4663" spans="6:6" x14ac:dyDescent="0.2">
      <c r="F4663"/>
    </row>
    <row r="4664" spans="6:6" x14ac:dyDescent="0.2">
      <c r="F4664"/>
    </row>
    <row r="4665" spans="6:6" x14ac:dyDescent="0.2">
      <c r="F4665"/>
    </row>
    <row r="4666" spans="6:6" x14ac:dyDescent="0.2">
      <c r="F4666"/>
    </row>
    <row r="4667" spans="6:6" x14ac:dyDescent="0.2">
      <c r="F4667"/>
    </row>
    <row r="4668" spans="6:6" x14ac:dyDescent="0.2">
      <c r="F4668"/>
    </row>
    <row r="4669" spans="6:6" x14ac:dyDescent="0.2">
      <c r="F4669"/>
    </row>
    <row r="4670" spans="6:6" x14ac:dyDescent="0.2">
      <c r="F4670"/>
    </row>
    <row r="4671" spans="6:6" x14ac:dyDescent="0.2">
      <c r="F4671"/>
    </row>
    <row r="4672" spans="6:6" x14ac:dyDescent="0.2">
      <c r="F4672"/>
    </row>
    <row r="4673" spans="6:6" x14ac:dyDescent="0.2">
      <c r="F4673"/>
    </row>
    <row r="4674" spans="6:6" x14ac:dyDescent="0.2">
      <c r="F4674"/>
    </row>
    <row r="4675" spans="6:6" x14ac:dyDescent="0.2">
      <c r="F4675"/>
    </row>
    <row r="4676" spans="6:6" x14ac:dyDescent="0.2">
      <c r="F4676"/>
    </row>
    <row r="4677" spans="6:6" x14ac:dyDescent="0.2">
      <c r="F4677"/>
    </row>
    <row r="4678" spans="6:6" x14ac:dyDescent="0.2">
      <c r="F4678"/>
    </row>
    <row r="4679" spans="6:6" x14ac:dyDescent="0.2">
      <c r="F4679"/>
    </row>
    <row r="4680" spans="6:6" x14ac:dyDescent="0.2">
      <c r="F4680"/>
    </row>
    <row r="4681" spans="6:6" x14ac:dyDescent="0.2">
      <c r="F4681"/>
    </row>
    <row r="4682" spans="6:6" x14ac:dyDescent="0.2">
      <c r="F4682"/>
    </row>
    <row r="4683" spans="6:6" x14ac:dyDescent="0.2">
      <c r="F4683"/>
    </row>
    <row r="4684" spans="6:6" x14ac:dyDescent="0.2">
      <c r="F4684"/>
    </row>
    <row r="4685" spans="6:6" x14ac:dyDescent="0.2">
      <c r="F4685"/>
    </row>
    <row r="4686" spans="6:6" x14ac:dyDescent="0.2">
      <c r="F4686"/>
    </row>
    <row r="4687" spans="6:6" x14ac:dyDescent="0.2">
      <c r="F4687"/>
    </row>
    <row r="4688" spans="6:6" x14ac:dyDescent="0.2">
      <c r="F4688"/>
    </row>
    <row r="4689" spans="6:6" x14ac:dyDescent="0.2">
      <c r="F4689"/>
    </row>
    <row r="4690" spans="6:6" x14ac:dyDescent="0.2">
      <c r="F4690"/>
    </row>
    <row r="4691" spans="6:6" x14ac:dyDescent="0.2">
      <c r="F4691"/>
    </row>
    <row r="4692" spans="6:6" x14ac:dyDescent="0.2">
      <c r="F4692"/>
    </row>
    <row r="4693" spans="6:6" x14ac:dyDescent="0.2">
      <c r="F4693"/>
    </row>
    <row r="4694" spans="6:6" x14ac:dyDescent="0.2">
      <c r="F4694"/>
    </row>
    <row r="4695" spans="6:6" x14ac:dyDescent="0.2">
      <c r="F4695"/>
    </row>
    <row r="4696" spans="6:6" x14ac:dyDescent="0.2">
      <c r="F4696"/>
    </row>
    <row r="4697" spans="6:6" x14ac:dyDescent="0.2">
      <c r="F4697"/>
    </row>
    <row r="4698" spans="6:6" x14ac:dyDescent="0.2">
      <c r="F4698"/>
    </row>
    <row r="4699" spans="6:6" x14ac:dyDescent="0.2">
      <c r="F4699"/>
    </row>
    <row r="4700" spans="6:6" x14ac:dyDescent="0.2">
      <c r="F4700"/>
    </row>
    <row r="4701" spans="6:6" x14ac:dyDescent="0.2">
      <c r="F4701"/>
    </row>
    <row r="4702" spans="6:6" x14ac:dyDescent="0.2">
      <c r="F4702"/>
    </row>
    <row r="4703" spans="6:6" x14ac:dyDescent="0.2">
      <c r="F4703"/>
    </row>
    <row r="4704" spans="6:6" x14ac:dyDescent="0.2">
      <c r="F4704"/>
    </row>
    <row r="4705" spans="6:6" x14ac:dyDescent="0.2">
      <c r="F4705"/>
    </row>
    <row r="4706" spans="6:6" x14ac:dyDescent="0.2">
      <c r="F4706"/>
    </row>
    <row r="4707" spans="6:6" x14ac:dyDescent="0.2">
      <c r="F4707"/>
    </row>
    <row r="4708" spans="6:6" x14ac:dyDescent="0.2">
      <c r="F4708"/>
    </row>
    <row r="4709" spans="6:6" x14ac:dyDescent="0.2">
      <c r="F4709"/>
    </row>
    <row r="4710" spans="6:6" x14ac:dyDescent="0.2">
      <c r="F4710"/>
    </row>
    <row r="4711" spans="6:6" x14ac:dyDescent="0.2">
      <c r="F4711"/>
    </row>
    <row r="4712" spans="6:6" x14ac:dyDescent="0.2">
      <c r="F4712"/>
    </row>
    <row r="4713" spans="6:6" x14ac:dyDescent="0.2">
      <c r="F4713"/>
    </row>
    <row r="4714" spans="6:6" x14ac:dyDescent="0.2">
      <c r="F4714"/>
    </row>
    <row r="4715" spans="6:6" x14ac:dyDescent="0.2">
      <c r="F4715"/>
    </row>
    <row r="4716" spans="6:6" x14ac:dyDescent="0.2">
      <c r="F4716"/>
    </row>
    <row r="4717" spans="6:6" x14ac:dyDescent="0.2">
      <c r="F4717"/>
    </row>
    <row r="4718" spans="6:6" x14ac:dyDescent="0.2">
      <c r="F4718"/>
    </row>
    <row r="4719" spans="6:6" x14ac:dyDescent="0.2">
      <c r="F4719"/>
    </row>
    <row r="4720" spans="6:6" x14ac:dyDescent="0.2">
      <c r="F4720"/>
    </row>
    <row r="4721" spans="6:6" x14ac:dyDescent="0.2">
      <c r="F4721"/>
    </row>
    <row r="4722" spans="6:6" x14ac:dyDescent="0.2">
      <c r="F4722"/>
    </row>
    <row r="4723" spans="6:6" x14ac:dyDescent="0.2">
      <c r="F4723"/>
    </row>
    <row r="4724" spans="6:6" x14ac:dyDescent="0.2">
      <c r="F4724"/>
    </row>
    <row r="4725" spans="6:6" x14ac:dyDescent="0.2">
      <c r="F4725"/>
    </row>
    <row r="4726" spans="6:6" x14ac:dyDescent="0.2">
      <c r="F4726"/>
    </row>
    <row r="4727" spans="6:6" x14ac:dyDescent="0.2">
      <c r="F4727"/>
    </row>
    <row r="4728" spans="6:6" x14ac:dyDescent="0.2">
      <c r="F4728"/>
    </row>
    <row r="4729" spans="6:6" x14ac:dyDescent="0.2">
      <c r="F4729"/>
    </row>
    <row r="4730" spans="6:6" x14ac:dyDescent="0.2">
      <c r="F4730"/>
    </row>
    <row r="4731" spans="6:6" x14ac:dyDescent="0.2">
      <c r="F4731"/>
    </row>
    <row r="4732" spans="6:6" x14ac:dyDescent="0.2">
      <c r="F4732"/>
    </row>
    <row r="4733" spans="6:6" x14ac:dyDescent="0.2">
      <c r="F4733"/>
    </row>
    <row r="4734" spans="6:6" x14ac:dyDescent="0.2">
      <c r="F4734"/>
    </row>
    <row r="4735" spans="6:6" x14ac:dyDescent="0.2">
      <c r="F4735"/>
    </row>
    <row r="4736" spans="6:6" x14ac:dyDescent="0.2">
      <c r="F4736"/>
    </row>
    <row r="4737" spans="6:6" x14ac:dyDescent="0.2">
      <c r="F4737"/>
    </row>
    <row r="4738" spans="6:6" x14ac:dyDescent="0.2">
      <c r="F4738"/>
    </row>
    <row r="4739" spans="6:6" x14ac:dyDescent="0.2">
      <c r="F4739"/>
    </row>
    <row r="4740" spans="6:6" x14ac:dyDescent="0.2">
      <c r="F4740"/>
    </row>
    <row r="4741" spans="6:6" x14ac:dyDescent="0.2">
      <c r="F4741"/>
    </row>
    <row r="4742" spans="6:6" x14ac:dyDescent="0.2">
      <c r="F4742"/>
    </row>
    <row r="4743" spans="6:6" x14ac:dyDescent="0.2">
      <c r="F4743"/>
    </row>
    <row r="4744" spans="6:6" x14ac:dyDescent="0.2">
      <c r="F4744"/>
    </row>
    <row r="4745" spans="6:6" x14ac:dyDescent="0.2">
      <c r="F4745"/>
    </row>
    <row r="4746" spans="6:6" x14ac:dyDescent="0.2">
      <c r="F4746"/>
    </row>
    <row r="4747" spans="6:6" x14ac:dyDescent="0.2">
      <c r="F4747"/>
    </row>
    <row r="4748" spans="6:6" x14ac:dyDescent="0.2">
      <c r="F4748"/>
    </row>
    <row r="4749" spans="6:6" x14ac:dyDescent="0.2">
      <c r="F4749"/>
    </row>
    <row r="4750" spans="6:6" x14ac:dyDescent="0.2">
      <c r="F4750"/>
    </row>
    <row r="4751" spans="6:6" x14ac:dyDescent="0.2">
      <c r="F4751"/>
    </row>
    <row r="4752" spans="6:6" x14ac:dyDescent="0.2">
      <c r="F4752"/>
    </row>
    <row r="4753" spans="6:6" x14ac:dyDescent="0.2">
      <c r="F4753"/>
    </row>
    <row r="4754" spans="6:6" x14ac:dyDescent="0.2">
      <c r="F4754"/>
    </row>
    <row r="4755" spans="6:6" x14ac:dyDescent="0.2">
      <c r="F4755"/>
    </row>
    <row r="4756" spans="6:6" x14ac:dyDescent="0.2">
      <c r="F4756"/>
    </row>
    <row r="4757" spans="6:6" x14ac:dyDescent="0.2">
      <c r="F4757"/>
    </row>
    <row r="4758" spans="6:6" x14ac:dyDescent="0.2">
      <c r="F4758"/>
    </row>
    <row r="4759" spans="6:6" x14ac:dyDescent="0.2">
      <c r="F4759"/>
    </row>
    <row r="4760" spans="6:6" x14ac:dyDescent="0.2">
      <c r="F4760"/>
    </row>
    <row r="4761" spans="6:6" x14ac:dyDescent="0.2">
      <c r="F4761"/>
    </row>
    <row r="4762" spans="6:6" x14ac:dyDescent="0.2">
      <c r="F4762"/>
    </row>
    <row r="4763" spans="6:6" x14ac:dyDescent="0.2">
      <c r="F4763"/>
    </row>
    <row r="4764" spans="6:6" x14ac:dyDescent="0.2">
      <c r="F4764"/>
    </row>
    <row r="4765" spans="6:6" x14ac:dyDescent="0.2">
      <c r="F4765"/>
    </row>
    <row r="4766" spans="6:6" x14ac:dyDescent="0.2">
      <c r="F4766"/>
    </row>
    <row r="4767" spans="6:6" x14ac:dyDescent="0.2">
      <c r="F4767"/>
    </row>
    <row r="4768" spans="6:6" x14ac:dyDescent="0.2">
      <c r="F4768"/>
    </row>
    <row r="4769" spans="6:6" x14ac:dyDescent="0.2">
      <c r="F4769"/>
    </row>
    <row r="4770" spans="6:6" x14ac:dyDescent="0.2">
      <c r="F4770"/>
    </row>
    <row r="4771" spans="6:6" x14ac:dyDescent="0.2">
      <c r="F4771"/>
    </row>
    <row r="4772" spans="6:6" x14ac:dyDescent="0.2">
      <c r="F4772"/>
    </row>
    <row r="4773" spans="6:6" x14ac:dyDescent="0.2">
      <c r="F4773"/>
    </row>
    <row r="4774" spans="6:6" x14ac:dyDescent="0.2">
      <c r="F4774"/>
    </row>
    <row r="4775" spans="6:6" x14ac:dyDescent="0.2">
      <c r="F4775"/>
    </row>
    <row r="4776" spans="6:6" x14ac:dyDescent="0.2">
      <c r="F4776"/>
    </row>
    <row r="4777" spans="6:6" x14ac:dyDescent="0.2">
      <c r="F4777"/>
    </row>
    <row r="4778" spans="6:6" x14ac:dyDescent="0.2">
      <c r="F4778"/>
    </row>
    <row r="4779" spans="6:6" x14ac:dyDescent="0.2">
      <c r="F4779"/>
    </row>
    <row r="4780" spans="6:6" x14ac:dyDescent="0.2">
      <c r="F4780"/>
    </row>
    <row r="4781" spans="6:6" x14ac:dyDescent="0.2">
      <c r="F4781"/>
    </row>
    <row r="4782" spans="6:6" x14ac:dyDescent="0.2">
      <c r="F4782"/>
    </row>
    <row r="4783" spans="6:6" x14ac:dyDescent="0.2">
      <c r="F4783"/>
    </row>
    <row r="4784" spans="6:6" x14ac:dyDescent="0.2">
      <c r="F4784"/>
    </row>
    <row r="4785" spans="6:6" x14ac:dyDescent="0.2">
      <c r="F4785"/>
    </row>
    <row r="4786" spans="6:6" x14ac:dyDescent="0.2">
      <c r="F4786"/>
    </row>
    <row r="4787" spans="6:6" x14ac:dyDescent="0.2">
      <c r="F4787"/>
    </row>
    <row r="4788" spans="6:6" x14ac:dyDescent="0.2">
      <c r="F4788"/>
    </row>
    <row r="4789" spans="6:6" x14ac:dyDescent="0.2">
      <c r="F4789"/>
    </row>
    <row r="4790" spans="6:6" x14ac:dyDescent="0.2">
      <c r="F4790"/>
    </row>
    <row r="4791" spans="6:6" x14ac:dyDescent="0.2">
      <c r="F4791"/>
    </row>
    <row r="4792" spans="6:6" x14ac:dyDescent="0.2">
      <c r="F4792"/>
    </row>
    <row r="4793" spans="6:6" x14ac:dyDescent="0.2">
      <c r="F4793"/>
    </row>
    <row r="4794" spans="6:6" x14ac:dyDescent="0.2">
      <c r="F4794"/>
    </row>
    <row r="4795" spans="6:6" x14ac:dyDescent="0.2">
      <c r="F4795"/>
    </row>
    <row r="4796" spans="6:6" x14ac:dyDescent="0.2">
      <c r="F4796"/>
    </row>
    <row r="4797" spans="6:6" x14ac:dyDescent="0.2">
      <c r="F4797"/>
    </row>
    <row r="4798" spans="6:6" x14ac:dyDescent="0.2">
      <c r="F4798"/>
    </row>
    <row r="4799" spans="6:6" x14ac:dyDescent="0.2">
      <c r="F4799"/>
    </row>
    <row r="4800" spans="6:6" x14ac:dyDescent="0.2">
      <c r="F4800"/>
    </row>
    <row r="4801" spans="6:6" x14ac:dyDescent="0.2">
      <c r="F4801"/>
    </row>
    <row r="4802" spans="6:6" x14ac:dyDescent="0.2">
      <c r="F4802"/>
    </row>
    <row r="4803" spans="6:6" x14ac:dyDescent="0.2">
      <c r="F4803"/>
    </row>
    <row r="4804" spans="6:6" x14ac:dyDescent="0.2">
      <c r="F4804"/>
    </row>
    <row r="4805" spans="6:6" x14ac:dyDescent="0.2">
      <c r="F4805"/>
    </row>
    <row r="4806" spans="6:6" x14ac:dyDescent="0.2">
      <c r="F4806"/>
    </row>
    <row r="4807" spans="6:6" x14ac:dyDescent="0.2">
      <c r="F4807"/>
    </row>
    <row r="4808" spans="6:6" x14ac:dyDescent="0.2">
      <c r="F4808"/>
    </row>
    <row r="4809" spans="6:6" x14ac:dyDescent="0.2">
      <c r="F4809"/>
    </row>
    <row r="4810" spans="6:6" x14ac:dyDescent="0.2">
      <c r="F4810"/>
    </row>
    <row r="4811" spans="6:6" x14ac:dyDescent="0.2">
      <c r="F4811"/>
    </row>
    <row r="4812" spans="6:6" x14ac:dyDescent="0.2">
      <c r="F4812"/>
    </row>
    <row r="4813" spans="6:6" x14ac:dyDescent="0.2">
      <c r="F4813"/>
    </row>
    <row r="4814" spans="6:6" x14ac:dyDescent="0.2">
      <c r="F4814"/>
    </row>
    <row r="4815" spans="6:6" x14ac:dyDescent="0.2">
      <c r="F4815"/>
    </row>
    <row r="4816" spans="6:6" x14ac:dyDescent="0.2">
      <c r="F4816"/>
    </row>
    <row r="4817" spans="6:6" x14ac:dyDescent="0.2">
      <c r="F4817"/>
    </row>
    <row r="4818" spans="6:6" x14ac:dyDescent="0.2">
      <c r="F4818"/>
    </row>
    <row r="4819" spans="6:6" x14ac:dyDescent="0.2">
      <c r="F4819"/>
    </row>
    <row r="4820" spans="6:6" x14ac:dyDescent="0.2">
      <c r="F4820"/>
    </row>
    <row r="4821" spans="6:6" x14ac:dyDescent="0.2">
      <c r="F4821"/>
    </row>
    <row r="4822" spans="6:6" x14ac:dyDescent="0.2">
      <c r="F4822"/>
    </row>
    <row r="4823" spans="6:6" x14ac:dyDescent="0.2">
      <c r="F4823"/>
    </row>
    <row r="4824" spans="6:6" x14ac:dyDescent="0.2">
      <c r="F4824"/>
    </row>
    <row r="4825" spans="6:6" x14ac:dyDescent="0.2">
      <c r="F4825"/>
    </row>
    <row r="4826" spans="6:6" x14ac:dyDescent="0.2">
      <c r="F4826"/>
    </row>
    <row r="4827" spans="6:6" x14ac:dyDescent="0.2">
      <c r="F4827"/>
    </row>
    <row r="4828" spans="6:6" x14ac:dyDescent="0.2">
      <c r="F4828"/>
    </row>
    <row r="4829" spans="6:6" x14ac:dyDescent="0.2">
      <c r="F4829"/>
    </row>
    <row r="4830" spans="6:6" x14ac:dyDescent="0.2">
      <c r="F4830"/>
    </row>
    <row r="4831" spans="6:6" x14ac:dyDescent="0.2">
      <c r="F4831"/>
    </row>
    <row r="4832" spans="6:6" x14ac:dyDescent="0.2">
      <c r="F4832"/>
    </row>
    <row r="4833" spans="6:6" x14ac:dyDescent="0.2">
      <c r="F4833"/>
    </row>
    <row r="4834" spans="6:6" x14ac:dyDescent="0.2">
      <c r="F4834"/>
    </row>
    <row r="4835" spans="6:6" x14ac:dyDescent="0.2">
      <c r="F4835"/>
    </row>
    <row r="4836" spans="6:6" x14ac:dyDescent="0.2">
      <c r="F4836"/>
    </row>
    <row r="4837" spans="6:6" x14ac:dyDescent="0.2">
      <c r="F4837"/>
    </row>
    <row r="4838" spans="6:6" x14ac:dyDescent="0.2">
      <c r="F4838"/>
    </row>
    <row r="4839" spans="6:6" x14ac:dyDescent="0.2">
      <c r="F4839"/>
    </row>
    <row r="4840" spans="6:6" x14ac:dyDescent="0.2">
      <c r="F4840"/>
    </row>
    <row r="4841" spans="6:6" x14ac:dyDescent="0.2">
      <c r="F4841"/>
    </row>
    <row r="4842" spans="6:6" x14ac:dyDescent="0.2">
      <c r="F4842"/>
    </row>
    <row r="4843" spans="6:6" x14ac:dyDescent="0.2">
      <c r="F4843"/>
    </row>
    <row r="4844" spans="6:6" x14ac:dyDescent="0.2">
      <c r="F4844"/>
    </row>
    <row r="4845" spans="6:6" x14ac:dyDescent="0.2">
      <c r="F4845"/>
    </row>
    <row r="4846" spans="6:6" x14ac:dyDescent="0.2">
      <c r="F4846"/>
    </row>
    <row r="4847" spans="6:6" x14ac:dyDescent="0.2">
      <c r="F4847"/>
    </row>
    <row r="4848" spans="6:6" x14ac:dyDescent="0.2">
      <c r="F4848"/>
    </row>
    <row r="4849" spans="6:6" x14ac:dyDescent="0.2">
      <c r="F4849"/>
    </row>
    <row r="4850" spans="6:6" x14ac:dyDescent="0.2">
      <c r="F4850"/>
    </row>
    <row r="4851" spans="6:6" x14ac:dyDescent="0.2">
      <c r="F4851"/>
    </row>
    <row r="4852" spans="6:6" x14ac:dyDescent="0.2">
      <c r="F4852"/>
    </row>
    <row r="4853" spans="6:6" x14ac:dyDescent="0.2">
      <c r="F4853"/>
    </row>
    <row r="4854" spans="6:6" x14ac:dyDescent="0.2">
      <c r="F4854"/>
    </row>
    <row r="4855" spans="6:6" x14ac:dyDescent="0.2">
      <c r="F4855"/>
    </row>
    <row r="4856" spans="6:6" x14ac:dyDescent="0.2">
      <c r="F4856"/>
    </row>
    <row r="4857" spans="6:6" x14ac:dyDescent="0.2">
      <c r="F4857"/>
    </row>
    <row r="4858" spans="6:6" x14ac:dyDescent="0.2">
      <c r="F4858"/>
    </row>
    <row r="4859" spans="6:6" x14ac:dyDescent="0.2">
      <c r="F4859"/>
    </row>
    <row r="4860" spans="6:6" x14ac:dyDescent="0.2">
      <c r="F4860"/>
    </row>
    <row r="4861" spans="6:6" x14ac:dyDescent="0.2">
      <c r="F4861"/>
    </row>
    <row r="4862" spans="6:6" x14ac:dyDescent="0.2">
      <c r="F4862"/>
    </row>
    <row r="4863" spans="6:6" x14ac:dyDescent="0.2">
      <c r="F4863"/>
    </row>
    <row r="4864" spans="6:6" x14ac:dyDescent="0.2">
      <c r="F4864"/>
    </row>
    <row r="4865" spans="6:6" x14ac:dyDescent="0.2">
      <c r="F4865"/>
    </row>
    <row r="4866" spans="6:6" x14ac:dyDescent="0.2">
      <c r="F4866"/>
    </row>
    <row r="4867" spans="6:6" x14ac:dyDescent="0.2">
      <c r="F4867"/>
    </row>
    <row r="4868" spans="6:6" x14ac:dyDescent="0.2">
      <c r="F4868"/>
    </row>
    <row r="4869" spans="6:6" x14ac:dyDescent="0.2">
      <c r="F4869"/>
    </row>
    <row r="4870" spans="6:6" x14ac:dyDescent="0.2">
      <c r="F4870"/>
    </row>
    <row r="4871" spans="6:6" x14ac:dyDescent="0.2">
      <c r="F4871"/>
    </row>
    <row r="4872" spans="6:6" x14ac:dyDescent="0.2">
      <c r="F4872"/>
    </row>
    <row r="4873" spans="6:6" x14ac:dyDescent="0.2">
      <c r="F4873"/>
    </row>
    <row r="4874" spans="6:6" x14ac:dyDescent="0.2">
      <c r="F4874"/>
    </row>
    <row r="4875" spans="6:6" x14ac:dyDescent="0.2">
      <c r="F4875"/>
    </row>
    <row r="4876" spans="6:6" x14ac:dyDescent="0.2">
      <c r="F4876"/>
    </row>
    <row r="4877" spans="6:6" x14ac:dyDescent="0.2">
      <c r="F4877"/>
    </row>
    <row r="4878" spans="6:6" x14ac:dyDescent="0.2">
      <c r="F4878"/>
    </row>
    <row r="4879" spans="6:6" x14ac:dyDescent="0.2">
      <c r="F4879"/>
    </row>
    <row r="4880" spans="6:6" x14ac:dyDescent="0.2">
      <c r="F4880"/>
    </row>
    <row r="4881" spans="6:6" x14ac:dyDescent="0.2">
      <c r="F4881"/>
    </row>
    <row r="4882" spans="6:6" x14ac:dyDescent="0.2">
      <c r="F4882"/>
    </row>
    <row r="4883" spans="6:6" x14ac:dyDescent="0.2">
      <c r="F4883"/>
    </row>
    <row r="4884" spans="6:6" x14ac:dyDescent="0.2">
      <c r="F4884"/>
    </row>
    <row r="4885" spans="6:6" x14ac:dyDescent="0.2">
      <c r="F4885"/>
    </row>
    <row r="4886" spans="6:6" x14ac:dyDescent="0.2">
      <c r="F4886"/>
    </row>
    <row r="4887" spans="6:6" x14ac:dyDescent="0.2">
      <c r="F4887"/>
    </row>
    <row r="4888" spans="6:6" x14ac:dyDescent="0.2">
      <c r="F4888"/>
    </row>
    <row r="4889" spans="6:6" x14ac:dyDescent="0.2">
      <c r="F4889"/>
    </row>
    <row r="4890" spans="6:6" x14ac:dyDescent="0.2">
      <c r="F4890"/>
    </row>
    <row r="4891" spans="6:6" x14ac:dyDescent="0.2">
      <c r="F4891"/>
    </row>
    <row r="4892" spans="6:6" x14ac:dyDescent="0.2">
      <c r="F4892"/>
    </row>
    <row r="4893" spans="6:6" x14ac:dyDescent="0.2">
      <c r="F4893"/>
    </row>
    <row r="4894" spans="6:6" x14ac:dyDescent="0.2">
      <c r="F4894"/>
    </row>
    <row r="4895" spans="6:6" x14ac:dyDescent="0.2">
      <c r="F4895"/>
    </row>
    <row r="4896" spans="6:6" x14ac:dyDescent="0.2">
      <c r="F4896"/>
    </row>
    <row r="4897" spans="6:6" x14ac:dyDescent="0.2">
      <c r="F4897"/>
    </row>
    <row r="4898" spans="6:6" x14ac:dyDescent="0.2">
      <c r="F4898"/>
    </row>
    <row r="4899" spans="6:6" x14ac:dyDescent="0.2">
      <c r="F4899"/>
    </row>
    <row r="4900" spans="6:6" x14ac:dyDescent="0.2">
      <c r="F4900"/>
    </row>
    <row r="4901" spans="6:6" x14ac:dyDescent="0.2">
      <c r="F4901"/>
    </row>
    <row r="4902" spans="6:6" x14ac:dyDescent="0.2">
      <c r="F4902"/>
    </row>
    <row r="4903" spans="6:6" x14ac:dyDescent="0.2">
      <c r="F4903"/>
    </row>
    <row r="4904" spans="6:6" x14ac:dyDescent="0.2">
      <c r="F4904"/>
    </row>
    <row r="4905" spans="6:6" x14ac:dyDescent="0.2">
      <c r="F4905"/>
    </row>
    <row r="4906" spans="6:6" x14ac:dyDescent="0.2">
      <c r="F4906"/>
    </row>
    <row r="4907" spans="6:6" x14ac:dyDescent="0.2">
      <c r="F4907"/>
    </row>
    <row r="4908" spans="6:6" x14ac:dyDescent="0.2">
      <c r="F4908"/>
    </row>
    <row r="4909" spans="6:6" x14ac:dyDescent="0.2">
      <c r="F4909"/>
    </row>
    <row r="4910" spans="6:6" x14ac:dyDescent="0.2">
      <c r="F4910"/>
    </row>
    <row r="4911" spans="6:6" x14ac:dyDescent="0.2">
      <c r="F4911"/>
    </row>
    <row r="4912" spans="6:6" x14ac:dyDescent="0.2">
      <c r="F4912"/>
    </row>
    <row r="4913" spans="6:6" x14ac:dyDescent="0.2">
      <c r="F4913"/>
    </row>
    <row r="4914" spans="6:6" x14ac:dyDescent="0.2">
      <c r="F4914"/>
    </row>
    <row r="4915" spans="6:6" x14ac:dyDescent="0.2">
      <c r="F4915"/>
    </row>
    <row r="4916" spans="6:6" x14ac:dyDescent="0.2">
      <c r="F4916"/>
    </row>
    <row r="4917" spans="6:6" x14ac:dyDescent="0.2">
      <c r="F4917"/>
    </row>
    <row r="4918" spans="6:6" x14ac:dyDescent="0.2">
      <c r="F4918"/>
    </row>
    <row r="4919" spans="6:6" x14ac:dyDescent="0.2">
      <c r="F4919"/>
    </row>
    <row r="4920" spans="6:6" x14ac:dyDescent="0.2">
      <c r="F4920"/>
    </row>
    <row r="4921" spans="6:6" x14ac:dyDescent="0.2">
      <c r="F4921"/>
    </row>
    <row r="4922" spans="6:6" x14ac:dyDescent="0.2">
      <c r="F4922"/>
    </row>
    <row r="4923" spans="6:6" x14ac:dyDescent="0.2">
      <c r="F4923"/>
    </row>
    <row r="4924" spans="6:6" x14ac:dyDescent="0.2">
      <c r="F4924"/>
    </row>
    <row r="4925" spans="6:6" x14ac:dyDescent="0.2">
      <c r="F4925"/>
    </row>
    <row r="4926" spans="6:6" x14ac:dyDescent="0.2">
      <c r="F4926"/>
    </row>
    <row r="4927" spans="6:6" x14ac:dyDescent="0.2">
      <c r="F4927"/>
    </row>
    <row r="4928" spans="6:6" x14ac:dyDescent="0.2">
      <c r="F4928"/>
    </row>
    <row r="4929" spans="6:6" x14ac:dyDescent="0.2">
      <c r="F4929"/>
    </row>
    <row r="4930" spans="6:6" x14ac:dyDescent="0.2">
      <c r="F4930"/>
    </row>
    <row r="4931" spans="6:6" x14ac:dyDescent="0.2">
      <c r="F4931"/>
    </row>
    <row r="4932" spans="6:6" x14ac:dyDescent="0.2">
      <c r="F4932"/>
    </row>
    <row r="4933" spans="6:6" x14ac:dyDescent="0.2">
      <c r="F4933"/>
    </row>
    <row r="4934" spans="6:6" x14ac:dyDescent="0.2">
      <c r="F4934"/>
    </row>
    <row r="4935" spans="6:6" x14ac:dyDescent="0.2">
      <c r="F4935"/>
    </row>
    <row r="4936" spans="6:6" x14ac:dyDescent="0.2">
      <c r="F4936"/>
    </row>
    <row r="4937" spans="6:6" x14ac:dyDescent="0.2">
      <c r="F4937"/>
    </row>
    <row r="4938" spans="6:6" x14ac:dyDescent="0.2">
      <c r="F4938"/>
    </row>
    <row r="4939" spans="6:6" x14ac:dyDescent="0.2">
      <c r="F4939"/>
    </row>
    <row r="4940" spans="6:6" x14ac:dyDescent="0.2">
      <c r="F4940"/>
    </row>
    <row r="4941" spans="6:6" x14ac:dyDescent="0.2">
      <c r="F4941"/>
    </row>
    <row r="4942" spans="6:6" x14ac:dyDescent="0.2">
      <c r="F4942"/>
    </row>
    <row r="4943" spans="6:6" x14ac:dyDescent="0.2">
      <c r="F4943"/>
    </row>
    <row r="4944" spans="6:6" x14ac:dyDescent="0.2">
      <c r="F4944"/>
    </row>
    <row r="4945" spans="6:6" x14ac:dyDescent="0.2">
      <c r="F4945"/>
    </row>
    <row r="4946" spans="6:6" x14ac:dyDescent="0.2">
      <c r="F4946"/>
    </row>
    <row r="4947" spans="6:6" x14ac:dyDescent="0.2">
      <c r="F4947"/>
    </row>
    <row r="4948" spans="6:6" x14ac:dyDescent="0.2">
      <c r="F4948"/>
    </row>
    <row r="4949" spans="6:6" x14ac:dyDescent="0.2">
      <c r="F4949"/>
    </row>
    <row r="4950" spans="6:6" x14ac:dyDescent="0.2">
      <c r="F4950"/>
    </row>
    <row r="4951" spans="6:6" x14ac:dyDescent="0.2">
      <c r="F4951"/>
    </row>
    <row r="4952" spans="6:6" x14ac:dyDescent="0.2">
      <c r="F4952"/>
    </row>
    <row r="4953" spans="6:6" x14ac:dyDescent="0.2">
      <c r="F4953"/>
    </row>
    <row r="4954" spans="6:6" x14ac:dyDescent="0.2">
      <c r="F4954"/>
    </row>
    <row r="4955" spans="6:6" x14ac:dyDescent="0.2">
      <c r="F4955"/>
    </row>
    <row r="4956" spans="6:6" x14ac:dyDescent="0.2">
      <c r="F4956"/>
    </row>
    <row r="4957" spans="6:6" x14ac:dyDescent="0.2">
      <c r="F4957"/>
    </row>
    <row r="4958" spans="6:6" x14ac:dyDescent="0.2">
      <c r="F4958"/>
    </row>
    <row r="4959" spans="6:6" x14ac:dyDescent="0.2">
      <c r="F4959"/>
    </row>
    <row r="4960" spans="6:6" x14ac:dyDescent="0.2">
      <c r="F4960"/>
    </row>
    <row r="4961" spans="6:6" x14ac:dyDescent="0.2">
      <c r="F4961"/>
    </row>
    <row r="4962" spans="6:6" x14ac:dyDescent="0.2">
      <c r="F4962"/>
    </row>
    <row r="4963" spans="6:6" x14ac:dyDescent="0.2">
      <c r="F4963"/>
    </row>
    <row r="4964" spans="6:6" x14ac:dyDescent="0.2">
      <c r="F4964"/>
    </row>
    <row r="4965" spans="6:6" x14ac:dyDescent="0.2">
      <c r="F4965"/>
    </row>
    <row r="4966" spans="6:6" x14ac:dyDescent="0.2">
      <c r="F4966"/>
    </row>
    <row r="4967" spans="6:6" x14ac:dyDescent="0.2">
      <c r="F4967"/>
    </row>
    <row r="4968" spans="6:6" x14ac:dyDescent="0.2">
      <c r="F4968"/>
    </row>
    <row r="4969" spans="6:6" x14ac:dyDescent="0.2">
      <c r="F4969"/>
    </row>
    <row r="4970" spans="6:6" x14ac:dyDescent="0.2">
      <c r="F4970"/>
    </row>
    <row r="4971" spans="6:6" x14ac:dyDescent="0.2">
      <c r="F4971"/>
    </row>
    <row r="4972" spans="6:6" x14ac:dyDescent="0.2">
      <c r="F4972"/>
    </row>
    <row r="4973" spans="6:6" x14ac:dyDescent="0.2">
      <c r="F4973"/>
    </row>
    <row r="4974" spans="6:6" x14ac:dyDescent="0.2">
      <c r="F4974"/>
    </row>
    <row r="4975" spans="6:6" x14ac:dyDescent="0.2">
      <c r="F4975"/>
    </row>
    <row r="4976" spans="6:6" x14ac:dyDescent="0.2">
      <c r="F4976"/>
    </row>
    <row r="4977" spans="6:6" x14ac:dyDescent="0.2">
      <c r="F4977"/>
    </row>
    <row r="4978" spans="6:6" x14ac:dyDescent="0.2">
      <c r="F4978"/>
    </row>
    <row r="4979" spans="6:6" x14ac:dyDescent="0.2">
      <c r="F4979"/>
    </row>
    <row r="4980" spans="6:6" x14ac:dyDescent="0.2">
      <c r="F4980"/>
    </row>
    <row r="4981" spans="6:6" x14ac:dyDescent="0.2">
      <c r="F4981"/>
    </row>
    <row r="4982" spans="6:6" x14ac:dyDescent="0.2">
      <c r="F4982"/>
    </row>
    <row r="4983" spans="6:6" x14ac:dyDescent="0.2">
      <c r="F4983"/>
    </row>
    <row r="4984" spans="6:6" x14ac:dyDescent="0.2">
      <c r="F4984"/>
    </row>
    <row r="4985" spans="6:6" x14ac:dyDescent="0.2">
      <c r="F4985"/>
    </row>
    <row r="4986" spans="6:6" x14ac:dyDescent="0.2">
      <c r="F4986"/>
    </row>
    <row r="4987" spans="6:6" x14ac:dyDescent="0.2">
      <c r="F4987"/>
    </row>
    <row r="4988" spans="6:6" x14ac:dyDescent="0.2">
      <c r="F4988"/>
    </row>
    <row r="4989" spans="6:6" x14ac:dyDescent="0.2">
      <c r="F4989"/>
    </row>
    <row r="4990" spans="6:6" x14ac:dyDescent="0.2">
      <c r="F4990"/>
    </row>
    <row r="4991" spans="6:6" x14ac:dyDescent="0.2">
      <c r="F4991"/>
    </row>
    <row r="4992" spans="6:6" x14ac:dyDescent="0.2">
      <c r="F4992"/>
    </row>
    <row r="4993" spans="6:6" x14ac:dyDescent="0.2">
      <c r="F4993"/>
    </row>
    <row r="4994" spans="6:6" x14ac:dyDescent="0.2">
      <c r="F4994"/>
    </row>
    <row r="4995" spans="6:6" x14ac:dyDescent="0.2">
      <c r="F4995"/>
    </row>
    <row r="4996" spans="6:6" x14ac:dyDescent="0.2">
      <c r="F4996"/>
    </row>
    <row r="4997" spans="6:6" x14ac:dyDescent="0.2">
      <c r="F4997"/>
    </row>
    <row r="4998" spans="6:6" x14ac:dyDescent="0.2">
      <c r="F4998"/>
    </row>
    <row r="4999" spans="6:6" x14ac:dyDescent="0.2">
      <c r="F4999"/>
    </row>
    <row r="5000" spans="6:6" x14ac:dyDescent="0.2">
      <c r="F5000"/>
    </row>
    <row r="5001" spans="6:6" x14ac:dyDescent="0.2">
      <c r="F5001"/>
    </row>
    <row r="5002" spans="6:6" x14ac:dyDescent="0.2">
      <c r="F5002"/>
    </row>
    <row r="5003" spans="6:6" x14ac:dyDescent="0.2">
      <c r="F5003"/>
    </row>
    <row r="5004" spans="6:6" x14ac:dyDescent="0.2">
      <c r="F5004"/>
    </row>
    <row r="5005" spans="6:6" x14ac:dyDescent="0.2">
      <c r="F5005"/>
    </row>
    <row r="5006" spans="6:6" x14ac:dyDescent="0.2">
      <c r="F5006"/>
    </row>
    <row r="5007" spans="6:6" x14ac:dyDescent="0.2">
      <c r="F5007"/>
    </row>
    <row r="5008" spans="6:6" x14ac:dyDescent="0.2">
      <c r="F5008"/>
    </row>
    <row r="5009" spans="6:6" x14ac:dyDescent="0.2">
      <c r="F5009"/>
    </row>
    <row r="5010" spans="6:6" x14ac:dyDescent="0.2">
      <c r="F5010"/>
    </row>
    <row r="5011" spans="6:6" x14ac:dyDescent="0.2">
      <c r="F5011"/>
    </row>
    <row r="5012" spans="6:6" x14ac:dyDescent="0.2">
      <c r="F5012"/>
    </row>
    <row r="5013" spans="6:6" x14ac:dyDescent="0.2">
      <c r="F5013"/>
    </row>
    <row r="5014" spans="6:6" x14ac:dyDescent="0.2">
      <c r="F5014"/>
    </row>
    <row r="5015" spans="6:6" x14ac:dyDescent="0.2">
      <c r="F5015"/>
    </row>
    <row r="5016" spans="6:6" x14ac:dyDescent="0.2">
      <c r="F5016"/>
    </row>
    <row r="5017" spans="6:6" x14ac:dyDescent="0.2">
      <c r="F5017"/>
    </row>
    <row r="5018" spans="6:6" x14ac:dyDescent="0.2">
      <c r="F5018"/>
    </row>
    <row r="5019" spans="6:6" x14ac:dyDescent="0.2">
      <c r="F5019"/>
    </row>
    <row r="5020" spans="6:6" x14ac:dyDescent="0.2">
      <c r="F5020"/>
    </row>
    <row r="5021" spans="6:6" x14ac:dyDescent="0.2">
      <c r="F5021"/>
    </row>
    <row r="5022" spans="6:6" x14ac:dyDescent="0.2">
      <c r="F5022"/>
    </row>
    <row r="5023" spans="6:6" x14ac:dyDescent="0.2">
      <c r="F5023"/>
    </row>
    <row r="5024" spans="6:6" x14ac:dyDescent="0.2">
      <c r="F5024"/>
    </row>
    <row r="5025" spans="6:6" x14ac:dyDescent="0.2">
      <c r="F5025"/>
    </row>
    <row r="5026" spans="6:6" x14ac:dyDescent="0.2">
      <c r="F5026"/>
    </row>
    <row r="5027" spans="6:6" x14ac:dyDescent="0.2">
      <c r="F5027"/>
    </row>
    <row r="5028" spans="6:6" x14ac:dyDescent="0.2">
      <c r="F5028"/>
    </row>
    <row r="5029" spans="6:6" x14ac:dyDescent="0.2">
      <c r="F5029"/>
    </row>
    <row r="5030" spans="6:6" x14ac:dyDescent="0.2">
      <c r="F5030"/>
    </row>
    <row r="5031" spans="6:6" x14ac:dyDescent="0.2">
      <c r="F5031"/>
    </row>
    <row r="5032" spans="6:6" x14ac:dyDescent="0.2">
      <c r="F5032"/>
    </row>
    <row r="5033" spans="6:6" x14ac:dyDescent="0.2">
      <c r="F5033"/>
    </row>
    <row r="5034" spans="6:6" x14ac:dyDescent="0.2">
      <c r="F5034"/>
    </row>
    <row r="5035" spans="6:6" x14ac:dyDescent="0.2">
      <c r="F5035"/>
    </row>
    <row r="5036" spans="6:6" x14ac:dyDescent="0.2">
      <c r="F5036"/>
    </row>
    <row r="5037" spans="6:6" x14ac:dyDescent="0.2">
      <c r="F5037"/>
    </row>
    <row r="5038" spans="6:6" x14ac:dyDescent="0.2">
      <c r="F5038"/>
    </row>
    <row r="5039" spans="6:6" x14ac:dyDescent="0.2">
      <c r="F5039"/>
    </row>
    <row r="5040" spans="6:6" x14ac:dyDescent="0.2">
      <c r="F5040"/>
    </row>
    <row r="5041" spans="6:6" x14ac:dyDescent="0.2">
      <c r="F5041"/>
    </row>
    <row r="5042" spans="6:6" x14ac:dyDescent="0.2">
      <c r="F5042"/>
    </row>
    <row r="5043" spans="6:6" x14ac:dyDescent="0.2">
      <c r="F5043"/>
    </row>
    <row r="5044" spans="6:6" x14ac:dyDescent="0.2">
      <c r="F5044"/>
    </row>
    <row r="5045" spans="6:6" x14ac:dyDescent="0.2">
      <c r="F5045"/>
    </row>
    <row r="5046" spans="6:6" x14ac:dyDescent="0.2">
      <c r="F5046"/>
    </row>
    <row r="5047" spans="6:6" x14ac:dyDescent="0.2">
      <c r="F5047"/>
    </row>
    <row r="5048" spans="6:6" x14ac:dyDescent="0.2">
      <c r="F5048"/>
    </row>
    <row r="5049" spans="6:6" x14ac:dyDescent="0.2">
      <c r="F5049"/>
    </row>
    <row r="5050" spans="6:6" x14ac:dyDescent="0.2">
      <c r="F5050"/>
    </row>
    <row r="5051" spans="6:6" x14ac:dyDescent="0.2">
      <c r="F5051"/>
    </row>
    <row r="5052" spans="6:6" x14ac:dyDescent="0.2">
      <c r="F5052"/>
    </row>
    <row r="5053" spans="6:6" x14ac:dyDescent="0.2">
      <c r="F5053"/>
    </row>
    <row r="5054" spans="6:6" x14ac:dyDescent="0.2">
      <c r="F5054"/>
    </row>
    <row r="5055" spans="6:6" x14ac:dyDescent="0.2">
      <c r="F5055"/>
    </row>
    <row r="5056" spans="6:6" x14ac:dyDescent="0.2">
      <c r="F5056"/>
    </row>
    <row r="5057" spans="6:6" x14ac:dyDescent="0.2">
      <c r="F5057"/>
    </row>
    <row r="5058" spans="6:6" x14ac:dyDescent="0.2">
      <c r="F5058"/>
    </row>
    <row r="5059" spans="6:6" x14ac:dyDescent="0.2">
      <c r="F5059"/>
    </row>
    <row r="5060" spans="6:6" x14ac:dyDescent="0.2">
      <c r="F5060"/>
    </row>
    <row r="5061" spans="6:6" x14ac:dyDescent="0.2">
      <c r="F5061"/>
    </row>
    <row r="5062" spans="6:6" x14ac:dyDescent="0.2">
      <c r="F5062"/>
    </row>
    <row r="5063" spans="6:6" x14ac:dyDescent="0.2">
      <c r="F5063"/>
    </row>
    <row r="5064" spans="6:6" x14ac:dyDescent="0.2">
      <c r="F5064"/>
    </row>
    <row r="5065" spans="6:6" x14ac:dyDescent="0.2">
      <c r="F5065"/>
    </row>
    <row r="5066" spans="6:6" x14ac:dyDescent="0.2">
      <c r="F5066"/>
    </row>
    <row r="5067" spans="6:6" x14ac:dyDescent="0.2">
      <c r="F5067"/>
    </row>
    <row r="5068" spans="6:6" x14ac:dyDescent="0.2">
      <c r="F5068"/>
    </row>
    <row r="5069" spans="6:6" x14ac:dyDescent="0.2">
      <c r="F5069"/>
    </row>
    <row r="5070" spans="6:6" x14ac:dyDescent="0.2">
      <c r="F5070"/>
    </row>
    <row r="5071" spans="6:6" x14ac:dyDescent="0.2">
      <c r="F5071"/>
    </row>
    <row r="5072" spans="6:6" x14ac:dyDescent="0.2">
      <c r="F5072"/>
    </row>
    <row r="5073" spans="6:6" x14ac:dyDescent="0.2">
      <c r="F5073"/>
    </row>
    <row r="5074" spans="6:6" x14ac:dyDescent="0.2">
      <c r="F5074"/>
    </row>
    <row r="5075" spans="6:6" x14ac:dyDescent="0.2">
      <c r="F5075"/>
    </row>
    <row r="5076" spans="6:6" x14ac:dyDescent="0.2">
      <c r="F5076"/>
    </row>
    <row r="5077" spans="6:6" x14ac:dyDescent="0.2">
      <c r="F5077"/>
    </row>
    <row r="5078" spans="6:6" x14ac:dyDescent="0.2">
      <c r="F5078"/>
    </row>
    <row r="5079" spans="6:6" x14ac:dyDescent="0.2">
      <c r="F5079"/>
    </row>
    <row r="5080" spans="6:6" x14ac:dyDescent="0.2">
      <c r="F5080"/>
    </row>
    <row r="5081" spans="6:6" x14ac:dyDescent="0.2">
      <c r="F5081"/>
    </row>
    <row r="5082" spans="6:6" x14ac:dyDescent="0.2">
      <c r="F5082"/>
    </row>
    <row r="5083" spans="6:6" x14ac:dyDescent="0.2">
      <c r="F5083"/>
    </row>
    <row r="5084" spans="6:6" x14ac:dyDescent="0.2">
      <c r="F5084"/>
    </row>
    <row r="5085" spans="6:6" x14ac:dyDescent="0.2">
      <c r="F5085"/>
    </row>
    <row r="5086" spans="6:6" x14ac:dyDescent="0.2">
      <c r="F5086"/>
    </row>
    <row r="5087" spans="6:6" x14ac:dyDescent="0.2">
      <c r="F5087"/>
    </row>
    <row r="5088" spans="6:6" x14ac:dyDescent="0.2">
      <c r="F5088"/>
    </row>
    <row r="5089" spans="6:6" x14ac:dyDescent="0.2">
      <c r="F5089"/>
    </row>
    <row r="5090" spans="6:6" x14ac:dyDescent="0.2">
      <c r="F5090"/>
    </row>
    <row r="5091" spans="6:6" x14ac:dyDescent="0.2">
      <c r="F5091"/>
    </row>
    <row r="5092" spans="6:6" x14ac:dyDescent="0.2">
      <c r="F5092"/>
    </row>
    <row r="5093" spans="6:6" x14ac:dyDescent="0.2">
      <c r="F5093"/>
    </row>
    <row r="5094" spans="6:6" x14ac:dyDescent="0.2">
      <c r="F5094"/>
    </row>
    <row r="5095" spans="6:6" x14ac:dyDescent="0.2">
      <c r="F5095"/>
    </row>
    <row r="5096" spans="6:6" x14ac:dyDescent="0.2">
      <c r="F5096"/>
    </row>
    <row r="5097" spans="6:6" x14ac:dyDescent="0.2">
      <c r="F5097"/>
    </row>
    <row r="5098" spans="6:6" x14ac:dyDescent="0.2">
      <c r="F5098"/>
    </row>
    <row r="5099" spans="6:6" x14ac:dyDescent="0.2">
      <c r="F5099"/>
    </row>
    <row r="5100" spans="6:6" x14ac:dyDescent="0.2">
      <c r="F5100"/>
    </row>
    <row r="5101" spans="6:6" x14ac:dyDescent="0.2">
      <c r="F5101"/>
    </row>
    <row r="5102" spans="6:6" x14ac:dyDescent="0.2">
      <c r="F5102"/>
    </row>
    <row r="5103" spans="6:6" x14ac:dyDescent="0.2">
      <c r="F5103"/>
    </row>
    <row r="5104" spans="6:6" x14ac:dyDescent="0.2">
      <c r="F5104"/>
    </row>
    <row r="5105" spans="6:6" x14ac:dyDescent="0.2">
      <c r="F5105"/>
    </row>
    <row r="5106" spans="6:6" x14ac:dyDescent="0.2">
      <c r="F5106"/>
    </row>
    <row r="5107" spans="6:6" x14ac:dyDescent="0.2">
      <c r="F5107"/>
    </row>
    <row r="5108" spans="6:6" x14ac:dyDescent="0.2">
      <c r="F5108"/>
    </row>
    <row r="5109" spans="6:6" x14ac:dyDescent="0.2">
      <c r="F5109"/>
    </row>
    <row r="5110" spans="6:6" x14ac:dyDescent="0.2">
      <c r="F5110"/>
    </row>
    <row r="5111" spans="6:6" x14ac:dyDescent="0.2">
      <c r="F5111"/>
    </row>
    <row r="5112" spans="6:6" x14ac:dyDescent="0.2">
      <c r="F5112"/>
    </row>
    <row r="5113" spans="6:6" x14ac:dyDescent="0.2">
      <c r="F5113"/>
    </row>
    <row r="5114" spans="6:6" x14ac:dyDescent="0.2">
      <c r="F5114"/>
    </row>
    <row r="5115" spans="6:6" x14ac:dyDescent="0.2">
      <c r="F5115"/>
    </row>
    <row r="5116" spans="6:6" x14ac:dyDescent="0.2">
      <c r="F5116"/>
    </row>
    <row r="5117" spans="6:6" x14ac:dyDescent="0.2">
      <c r="F5117"/>
    </row>
    <row r="5118" spans="6:6" x14ac:dyDescent="0.2">
      <c r="F5118"/>
    </row>
    <row r="5119" spans="6:6" x14ac:dyDescent="0.2">
      <c r="F5119"/>
    </row>
    <row r="5120" spans="6:6" x14ac:dyDescent="0.2">
      <c r="F5120"/>
    </row>
    <row r="5121" spans="6:6" x14ac:dyDescent="0.2">
      <c r="F5121"/>
    </row>
    <row r="5122" spans="6:6" x14ac:dyDescent="0.2">
      <c r="F5122"/>
    </row>
    <row r="5123" spans="6:6" x14ac:dyDescent="0.2">
      <c r="F5123"/>
    </row>
    <row r="5124" spans="6:6" x14ac:dyDescent="0.2">
      <c r="F5124"/>
    </row>
    <row r="5125" spans="6:6" x14ac:dyDescent="0.2">
      <c r="F5125"/>
    </row>
    <row r="5126" spans="6:6" x14ac:dyDescent="0.2">
      <c r="F5126"/>
    </row>
    <row r="5127" spans="6:6" x14ac:dyDescent="0.2">
      <c r="F5127"/>
    </row>
    <row r="5128" spans="6:6" x14ac:dyDescent="0.2">
      <c r="F5128"/>
    </row>
    <row r="5129" spans="6:6" x14ac:dyDescent="0.2">
      <c r="F5129"/>
    </row>
    <row r="5130" spans="6:6" x14ac:dyDescent="0.2">
      <c r="F5130"/>
    </row>
    <row r="5131" spans="6:6" x14ac:dyDescent="0.2">
      <c r="F5131"/>
    </row>
    <row r="5132" spans="6:6" x14ac:dyDescent="0.2">
      <c r="F5132"/>
    </row>
    <row r="5133" spans="6:6" x14ac:dyDescent="0.2">
      <c r="F5133"/>
    </row>
    <row r="5134" spans="6:6" x14ac:dyDescent="0.2">
      <c r="F5134"/>
    </row>
    <row r="5135" spans="6:6" x14ac:dyDescent="0.2">
      <c r="F5135"/>
    </row>
    <row r="5136" spans="6:6" x14ac:dyDescent="0.2">
      <c r="F5136"/>
    </row>
    <row r="5137" spans="6:6" x14ac:dyDescent="0.2">
      <c r="F5137"/>
    </row>
    <row r="5138" spans="6:6" x14ac:dyDescent="0.2">
      <c r="F5138"/>
    </row>
    <row r="5139" spans="6:6" x14ac:dyDescent="0.2">
      <c r="F5139"/>
    </row>
    <row r="5140" spans="6:6" x14ac:dyDescent="0.2">
      <c r="F5140"/>
    </row>
    <row r="5141" spans="6:6" x14ac:dyDescent="0.2">
      <c r="F5141"/>
    </row>
    <row r="5142" spans="6:6" x14ac:dyDescent="0.2">
      <c r="F5142"/>
    </row>
    <row r="5143" spans="6:6" x14ac:dyDescent="0.2">
      <c r="F5143"/>
    </row>
    <row r="5144" spans="6:6" x14ac:dyDescent="0.2">
      <c r="F5144"/>
    </row>
    <row r="5145" spans="6:6" x14ac:dyDescent="0.2">
      <c r="F5145"/>
    </row>
    <row r="5146" spans="6:6" x14ac:dyDescent="0.2">
      <c r="F5146"/>
    </row>
    <row r="5147" spans="6:6" x14ac:dyDescent="0.2">
      <c r="F5147"/>
    </row>
    <row r="5148" spans="6:6" x14ac:dyDescent="0.2">
      <c r="F5148"/>
    </row>
    <row r="5149" spans="6:6" x14ac:dyDescent="0.2">
      <c r="F5149"/>
    </row>
    <row r="5150" spans="6:6" x14ac:dyDescent="0.2">
      <c r="F5150"/>
    </row>
    <row r="5151" spans="6:6" x14ac:dyDescent="0.2">
      <c r="F5151"/>
    </row>
    <row r="5152" spans="6:6" x14ac:dyDescent="0.2">
      <c r="F5152"/>
    </row>
    <row r="5153" spans="6:6" x14ac:dyDescent="0.2">
      <c r="F5153"/>
    </row>
    <row r="5154" spans="6:6" x14ac:dyDescent="0.2">
      <c r="F5154"/>
    </row>
    <row r="5155" spans="6:6" x14ac:dyDescent="0.2">
      <c r="F5155"/>
    </row>
    <row r="5156" spans="6:6" x14ac:dyDescent="0.2">
      <c r="F5156"/>
    </row>
    <row r="5157" spans="6:6" x14ac:dyDescent="0.2">
      <c r="F5157"/>
    </row>
    <row r="5158" spans="6:6" x14ac:dyDescent="0.2">
      <c r="F5158"/>
    </row>
    <row r="5159" spans="6:6" x14ac:dyDescent="0.2">
      <c r="F5159"/>
    </row>
    <row r="5160" spans="6:6" x14ac:dyDescent="0.2">
      <c r="F5160"/>
    </row>
    <row r="5161" spans="6:6" x14ac:dyDescent="0.2">
      <c r="F5161"/>
    </row>
    <row r="5162" spans="6:6" x14ac:dyDescent="0.2">
      <c r="F5162"/>
    </row>
    <row r="5163" spans="6:6" x14ac:dyDescent="0.2">
      <c r="F5163"/>
    </row>
    <row r="5164" spans="6:6" x14ac:dyDescent="0.2">
      <c r="F5164"/>
    </row>
    <row r="5165" spans="6:6" x14ac:dyDescent="0.2">
      <c r="F5165"/>
    </row>
    <row r="5166" spans="6:6" x14ac:dyDescent="0.2">
      <c r="F5166"/>
    </row>
    <row r="5167" spans="6:6" x14ac:dyDescent="0.2">
      <c r="F5167"/>
    </row>
    <row r="5168" spans="6:6" x14ac:dyDescent="0.2">
      <c r="F5168"/>
    </row>
    <row r="5169" spans="6:6" x14ac:dyDescent="0.2">
      <c r="F5169"/>
    </row>
    <row r="5170" spans="6:6" x14ac:dyDescent="0.2">
      <c r="F5170"/>
    </row>
    <row r="5171" spans="6:6" x14ac:dyDescent="0.2">
      <c r="F5171"/>
    </row>
    <row r="5172" spans="6:6" x14ac:dyDescent="0.2">
      <c r="F5172"/>
    </row>
    <row r="5173" spans="6:6" x14ac:dyDescent="0.2">
      <c r="F5173"/>
    </row>
    <row r="5174" spans="6:6" x14ac:dyDescent="0.2">
      <c r="F5174"/>
    </row>
    <row r="5175" spans="6:6" x14ac:dyDescent="0.2">
      <c r="F5175"/>
    </row>
    <row r="5176" spans="6:6" x14ac:dyDescent="0.2">
      <c r="F5176"/>
    </row>
    <row r="5177" spans="6:6" x14ac:dyDescent="0.2">
      <c r="F5177"/>
    </row>
    <row r="5178" spans="6:6" x14ac:dyDescent="0.2">
      <c r="F5178"/>
    </row>
    <row r="5179" spans="6:6" x14ac:dyDescent="0.2">
      <c r="F5179"/>
    </row>
    <row r="5180" spans="6:6" x14ac:dyDescent="0.2">
      <c r="F5180"/>
    </row>
    <row r="5181" spans="6:6" x14ac:dyDescent="0.2">
      <c r="F5181"/>
    </row>
    <row r="5182" spans="6:6" x14ac:dyDescent="0.2">
      <c r="F5182"/>
    </row>
    <row r="5183" spans="6:6" x14ac:dyDescent="0.2">
      <c r="F5183"/>
    </row>
    <row r="5184" spans="6:6" x14ac:dyDescent="0.2">
      <c r="F5184"/>
    </row>
    <row r="5185" spans="6:6" x14ac:dyDescent="0.2">
      <c r="F5185"/>
    </row>
    <row r="5186" spans="6:6" x14ac:dyDescent="0.2">
      <c r="F5186"/>
    </row>
    <row r="5187" spans="6:6" x14ac:dyDescent="0.2">
      <c r="F5187"/>
    </row>
    <row r="5188" spans="6:6" x14ac:dyDescent="0.2">
      <c r="F5188"/>
    </row>
    <row r="5189" spans="6:6" x14ac:dyDescent="0.2">
      <c r="F5189"/>
    </row>
    <row r="5190" spans="6:6" x14ac:dyDescent="0.2">
      <c r="F5190"/>
    </row>
    <row r="5191" spans="6:6" x14ac:dyDescent="0.2">
      <c r="F5191"/>
    </row>
    <row r="5192" spans="6:6" x14ac:dyDescent="0.2">
      <c r="F5192"/>
    </row>
    <row r="5193" spans="6:6" x14ac:dyDescent="0.2">
      <c r="F5193"/>
    </row>
    <row r="5194" spans="6:6" x14ac:dyDescent="0.2">
      <c r="F5194"/>
    </row>
    <row r="5195" spans="6:6" x14ac:dyDescent="0.2">
      <c r="F5195"/>
    </row>
    <row r="5196" spans="6:6" x14ac:dyDescent="0.2">
      <c r="F5196"/>
    </row>
    <row r="5197" spans="6:6" x14ac:dyDescent="0.2">
      <c r="F5197"/>
    </row>
    <row r="5198" spans="6:6" x14ac:dyDescent="0.2">
      <c r="F5198"/>
    </row>
    <row r="5199" spans="6:6" x14ac:dyDescent="0.2">
      <c r="F5199"/>
    </row>
    <row r="5200" spans="6:6" x14ac:dyDescent="0.2">
      <c r="F5200"/>
    </row>
    <row r="5201" spans="6:6" x14ac:dyDescent="0.2">
      <c r="F5201"/>
    </row>
    <row r="5202" spans="6:6" x14ac:dyDescent="0.2">
      <c r="F5202"/>
    </row>
    <row r="5203" spans="6:6" x14ac:dyDescent="0.2">
      <c r="F5203"/>
    </row>
    <row r="5204" spans="6:6" x14ac:dyDescent="0.2">
      <c r="F5204"/>
    </row>
    <row r="5205" spans="6:6" x14ac:dyDescent="0.2">
      <c r="F5205"/>
    </row>
    <row r="5206" spans="6:6" x14ac:dyDescent="0.2">
      <c r="F5206"/>
    </row>
    <row r="5207" spans="6:6" x14ac:dyDescent="0.2">
      <c r="F5207"/>
    </row>
    <row r="5208" spans="6:6" x14ac:dyDescent="0.2">
      <c r="F5208"/>
    </row>
    <row r="5209" spans="6:6" x14ac:dyDescent="0.2">
      <c r="F5209"/>
    </row>
    <row r="5210" spans="6:6" x14ac:dyDescent="0.2">
      <c r="F5210"/>
    </row>
    <row r="5211" spans="6:6" x14ac:dyDescent="0.2">
      <c r="F5211"/>
    </row>
    <row r="5212" spans="6:6" x14ac:dyDescent="0.2">
      <c r="F5212"/>
    </row>
    <row r="5213" spans="6:6" x14ac:dyDescent="0.2">
      <c r="F5213"/>
    </row>
    <row r="5214" spans="6:6" x14ac:dyDescent="0.2">
      <c r="F5214"/>
    </row>
    <row r="5215" spans="6:6" x14ac:dyDescent="0.2">
      <c r="F5215"/>
    </row>
    <row r="5216" spans="6:6" x14ac:dyDescent="0.2">
      <c r="F5216"/>
    </row>
    <row r="5217" spans="6:6" x14ac:dyDescent="0.2">
      <c r="F5217"/>
    </row>
    <row r="5218" spans="6:6" x14ac:dyDescent="0.2">
      <c r="F5218"/>
    </row>
    <row r="5219" spans="6:6" x14ac:dyDescent="0.2">
      <c r="F5219"/>
    </row>
    <row r="5220" spans="6:6" x14ac:dyDescent="0.2">
      <c r="F5220"/>
    </row>
    <row r="5221" spans="6:6" x14ac:dyDescent="0.2">
      <c r="F5221"/>
    </row>
    <row r="5222" spans="6:6" x14ac:dyDescent="0.2">
      <c r="F5222"/>
    </row>
    <row r="5223" spans="6:6" x14ac:dyDescent="0.2">
      <c r="F5223"/>
    </row>
    <row r="5224" spans="6:6" x14ac:dyDescent="0.2">
      <c r="F5224"/>
    </row>
    <row r="5225" spans="6:6" x14ac:dyDescent="0.2">
      <c r="F5225"/>
    </row>
    <row r="5226" spans="6:6" x14ac:dyDescent="0.2">
      <c r="F5226"/>
    </row>
    <row r="5227" spans="6:6" x14ac:dyDescent="0.2">
      <c r="F5227"/>
    </row>
    <row r="5228" spans="6:6" x14ac:dyDescent="0.2">
      <c r="F5228"/>
    </row>
    <row r="5229" spans="6:6" x14ac:dyDescent="0.2">
      <c r="F5229"/>
    </row>
    <row r="5230" spans="6:6" x14ac:dyDescent="0.2">
      <c r="F5230"/>
    </row>
    <row r="5231" spans="6:6" x14ac:dyDescent="0.2">
      <c r="F5231"/>
    </row>
    <row r="5232" spans="6:6" x14ac:dyDescent="0.2">
      <c r="F5232"/>
    </row>
    <row r="5233" spans="6:6" x14ac:dyDescent="0.2">
      <c r="F5233"/>
    </row>
    <row r="5234" spans="6:6" x14ac:dyDescent="0.2">
      <c r="F5234"/>
    </row>
    <row r="5235" spans="6:6" x14ac:dyDescent="0.2">
      <c r="F5235"/>
    </row>
    <row r="5236" spans="6:6" x14ac:dyDescent="0.2">
      <c r="F5236"/>
    </row>
    <row r="5237" spans="6:6" x14ac:dyDescent="0.2">
      <c r="F5237"/>
    </row>
    <row r="5238" spans="6:6" x14ac:dyDescent="0.2">
      <c r="F5238"/>
    </row>
    <row r="5239" spans="6:6" x14ac:dyDescent="0.2">
      <c r="F5239"/>
    </row>
    <row r="5240" spans="6:6" x14ac:dyDescent="0.2">
      <c r="F5240"/>
    </row>
    <row r="5241" spans="6:6" x14ac:dyDescent="0.2">
      <c r="F5241"/>
    </row>
    <row r="5242" spans="6:6" x14ac:dyDescent="0.2">
      <c r="F5242"/>
    </row>
    <row r="5243" spans="6:6" x14ac:dyDescent="0.2">
      <c r="F5243"/>
    </row>
    <row r="5244" spans="6:6" x14ac:dyDescent="0.2">
      <c r="F5244"/>
    </row>
    <row r="5245" spans="6:6" x14ac:dyDescent="0.2">
      <c r="F5245"/>
    </row>
    <row r="5246" spans="6:6" x14ac:dyDescent="0.2">
      <c r="F5246"/>
    </row>
    <row r="5247" spans="6:6" x14ac:dyDescent="0.2">
      <c r="F5247"/>
    </row>
    <row r="5248" spans="6:6" x14ac:dyDescent="0.2">
      <c r="F5248"/>
    </row>
    <row r="5249" spans="6:6" x14ac:dyDescent="0.2">
      <c r="F5249"/>
    </row>
    <row r="5250" spans="6:6" x14ac:dyDescent="0.2">
      <c r="F5250"/>
    </row>
    <row r="5251" spans="6:6" x14ac:dyDescent="0.2">
      <c r="F5251"/>
    </row>
    <row r="5252" spans="6:6" x14ac:dyDescent="0.2">
      <c r="F5252"/>
    </row>
    <row r="5253" spans="6:6" x14ac:dyDescent="0.2">
      <c r="F5253"/>
    </row>
    <row r="5254" spans="6:6" x14ac:dyDescent="0.2">
      <c r="F5254"/>
    </row>
    <row r="5255" spans="6:6" x14ac:dyDescent="0.2">
      <c r="F5255"/>
    </row>
    <row r="5256" spans="6:6" x14ac:dyDescent="0.2">
      <c r="F5256"/>
    </row>
    <row r="5257" spans="6:6" x14ac:dyDescent="0.2">
      <c r="F5257"/>
    </row>
    <row r="5258" spans="6:6" x14ac:dyDescent="0.2">
      <c r="F5258"/>
    </row>
    <row r="5259" spans="6:6" x14ac:dyDescent="0.2">
      <c r="F5259"/>
    </row>
    <row r="5260" spans="6:6" x14ac:dyDescent="0.2">
      <c r="F5260"/>
    </row>
    <row r="5261" spans="6:6" x14ac:dyDescent="0.2">
      <c r="F5261"/>
    </row>
    <row r="5262" spans="6:6" x14ac:dyDescent="0.2">
      <c r="F5262"/>
    </row>
    <row r="5263" spans="6:6" x14ac:dyDescent="0.2">
      <c r="F5263"/>
    </row>
    <row r="5264" spans="6:6" x14ac:dyDescent="0.2">
      <c r="F5264"/>
    </row>
    <row r="5265" spans="6:6" x14ac:dyDescent="0.2">
      <c r="F5265"/>
    </row>
    <row r="5266" spans="6:6" x14ac:dyDescent="0.2">
      <c r="F5266"/>
    </row>
    <row r="5267" spans="6:6" x14ac:dyDescent="0.2">
      <c r="F5267"/>
    </row>
    <row r="5268" spans="6:6" x14ac:dyDescent="0.2">
      <c r="F5268"/>
    </row>
    <row r="5269" spans="6:6" x14ac:dyDescent="0.2">
      <c r="F5269"/>
    </row>
    <row r="5270" spans="6:6" x14ac:dyDescent="0.2">
      <c r="F5270"/>
    </row>
    <row r="5271" spans="6:6" x14ac:dyDescent="0.2">
      <c r="F5271"/>
    </row>
    <row r="5272" spans="6:6" x14ac:dyDescent="0.2">
      <c r="F5272"/>
    </row>
    <row r="5273" spans="6:6" x14ac:dyDescent="0.2">
      <c r="F5273"/>
    </row>
    <row r="5274" spans="6:6" x14ac:dyDescent="0.2">
      <c r="F5274"/>
    </row>
    <row r="5275" spans="6:6" x14ac:dyDescent="0.2">
      <c r="F5275"/>
    </row>
    <row r="5276" spans="6:6" x14ac:dyDescent="0.2">
      <c r="F5276"/>
    </row>
    <row r="5277" spans="6:6" x14ac:dyDescent="0.2">
      <c r="F5277"/>
    </row>
    <row r="5278" spans="6:6" x14ac:dyDescent="0.2">
      <c r="F5278"/>
    </row>
    <row r="5279" spans="6:6" x14ac:dyDescent="0.2">
      <c r="F5279"/>
    </row>
    <row r="5280" spans="6:6" x14ac:dyDescent="0.2">
      <c r="F5280"/>
    </row>
    <row r="5281" spans="6:6" x14ac:dyDescent="0.2">
      <c r="F5281"/>
    </row>
    <row r="5282" spans="6:6" x14ac:dyDescent="0.2">
      <c r="F5282"/>
    </row>
    <row r="5283" spans="6:6" x14ac:dyDescent="0.2">
      <c r="F5283"/>
    </row>
    <row r="5284" spans="6:6" x14ac:dyDescent="0.2">
      <c r="F5284"/>
    </row>
    <row r="5285" spans="6:6" x14ac:dyDescent="0.2">
      <c r="F5285"/>
    </row>
    <row r="5286" spans="6:6" x14ac:dyDescent="0.2">
      <c r="F5286"/>
    </row>
    <row r="5287" spans="6:6" x14ac:dyDescent="0.2">
      <c r="F5287"/>
    </row>
    <row r="5288" spans="6:6" x14ac:dyDescent="0.2">
      <c r="F5288"/>
    </row>
    <row r="5289" spans="6:6" x14ac:dyDescent="0.2">
      <c r="F5289"/>
    </row>
    <row r="5290" spans="6:6" x14ac:dyDescent="0.2">
      <c r="F5290"/>
    </row>
    <row r="5291" spans="6:6" x14ac:dyDescent="0.2">
      <c r="F5291"/>
    </row>
    <row r="5292" spans="6:6" x14ac:dyDescent="0.2">
      <c r="F5292"/>
    </row>
    <row r="5293" spans="6:6" x14ac:dyDescent="0.2">
      <c r="F5293"/>
    </row>
    <row r="5294" spans="6:6" x14ac:dyDescent="0.2">
      <c r="F5294"/>
    </row>
    <row r="5295" spans="6:6" x14ac:dyDescent="0.2">
      <c r="F5295"/>
    </row>
    <row r="5296" spans="6:6" x14ac:dyDescent="0.2">
      <c r="F5296"/>
    </row>
    <row r="5297" spans="6:6" x14ac:dyDescent="0.2">
      <c r="F5297"/>
    </row>
    <row r="5298" spans="6:6" x14ac:dyDescent="0.2">
      <c r="F5298"/>
    </row>
    <row r="5299" spans="6:6" x14ac:dyDescent="0.2">
      <c r="F5299"/>
    </row>
    <row r="5300" spans="6:6" x14ac:dyDescent="0.2">
      <c r="F5300"/>
    </row>
    <row r="5301" spans="6:6" x14ac:dyDescent="0.2">
      <c r="F5301"/>
    </row>
    <row r="5302" spans="6:6" x14ac:dyDescent="0.2">
      <c r="F5302"/>
    </row>
    <row r="5303" spans="6:6" x14ac:dyDescent="0.2">
      <c r="F5303"/>
    </row>
    <row r="5304" spans="6:6" x14ac:dyDescent="0.2">
      <c r="F5304"/>
    </row>
    <row r="5305" spans="6:6" x14ac:dyDescent="0.2">
      <c r="F5305"/>
    </row>
    <row r="5306" spans="6:6" x14ac:dyDescent="0.2">
      <c r="F5306"/>
    </row>
    <row r="5307" spans="6:6" x14ac:dyDescent="0.2">
      <c r="F5307"/>
    </row>
    <row r="5308" spans="6:6" x14ac:dyDescent="0.2">
      <c r="F5308"/>
    </row>
    <row r="5309" spans="6:6" x14ac:dyDescent="0.2">
      <c r="F5309"/>
    </row>
    <row r="5310" spans="6:6" x14ac:dyDescent="0.2">
      <c r="F5310"/>
    </row>
    <row r="5311" spans="6:6" x14ac:dyDescent="0.2">
      <c r="F5311"/>
    </row>
    <row r="5312" spans="6:6" x14ac:dyDescent="0.2">
      <c r="F5312"/>
    </row>
    <row r="5313" spans="6:6" x14ac:dyDescent="0.2">
      <c r="F5313"/>
    </row>
    <row r="5314" spans="6:6" x14ac:dyDescent="0.2">
      <c r="F5314"/>
    </row>
    <row r="5315" spans="6:6" x14ac:dyDescent="0.2">
      <c r="F5315"/>
    </row>
    <row r="5316" spans="6:6" x14ac:dyDescent="0.2">
      <c r="F5316"/>
    </row>
    <row r="5317" spans="6:6" x14ac:dyDescent="0.2">
      <c r="F5317"/>
    </row>
    <row r="5318" spans="6:6" x14ac:dyDescent="0.2">
      <c r="F5318"/>
    </row>
    <row r="5319" spans="6:6" x14ac:dyDescent="0.2">
      <c r="F5319"/>
    </row>
    <row r="5320" spans="6:6" x14ac:dyDescent="0.2">
      <c r="F5320"/>
    </row>
    <row r="5321" spans="6:6" x14ac:dyDescent="0.2">
      <c r="F5321"/>
    </row>
    <row r="5322" spans="6:6" x14ac:dyDescent="0.2">
      <c r="F5322"/>
    </row>
    <row r="5323" spans="6:6" x14ac:dyDescent="0.2">
      <c r="F5323"/>
    </row>
    <row r="5324" spans="6:6" x14ac:dyDescent="0.2">
      <c r="F5324"/>
    </row>
    <row r="5325" spans="6:6" x14ac:dyDescent="0.2">
      <c r="F5325"/>
    </row>
    <row r="5326" spans="6:6" x14ac:dyDescent="0.2">
      <c r="F5326"/>
    </row>
    <row r="5327" spans="6:6" x14ac:dyDescent="0.2">
      <c r="F5327"/>
    </row>
    <row r="5328" spans="6:6" x14ac:dyDescent="0.2">
      <c r="F5328"/>
    </row>
    <row r="5329" spans="6:6" x14ac:dyDescent="0.2">
      <c r="F5329"/>
    </row>
    <row r="5330" spans="6:6" x14ac:dyDescent="0.2">
      <c r="F5330"/>
    </row>
    <row r="5331" spans="6:6" x14ac:dyDescent="0.2">
      <c r="F5331"/>
    </row>
    <row r="5332" spans="6:6" x14ac:dyDescent="0.2">
      <c r="F5332"/>
    </row>
    <row r="5333" spans="6:6" x14ac:dyDescent="0.2">
      <c r="F5333"/>
    </row>
    <row r="5334" spans="6:6" x14ac:dyDescent="0.2">
      <c r="F5334"/>
    </row>
    <row r="5335" spans="6:6" x14ac:dyDescent="0.2">
      <c r="F5335"/>
    </row>
    <row r="5336" spans="6:6" x14ac:dyDescent="0.2">
      <c r="F5336"/>
    </row>
    <row r="5337" spans="6:6" x14ac:dyDescent="0.2">
      <c r="F5337"/>
    </row>
    <row r="5338" spans="6:6" x14ac:dyDescent="0.2">
      <c r="F5338"/>
    </row>
    <row r="5339" spans="6:6" x14ac:dyDescent="0.2">
      <c r="F5339"/>
    </row>
    <row r="5340" spans="6:6" x14ac:dyDescent="0.2">
      <c r="F5340"/>
    </row>
    <row r="5341" spans="6:6" x14ac:dyDescent="0.2">
      <c r="F5341"/>
    </row>
    <row r="5342" spans="6:6" x14ac:dyDescent="0.2">
      <c r="F5342"/>
    </row>
    <row r="5343" spans="6:6" x14ac:dyDescent="0.2">
      <c r="F5343"/>
    </row>
    <row r="5344" spans="6:6" x14ac:dyDescent="0.2">
      <c r="F5344"/>
    </row>
    <row r="5345" spans="6:6" x14ac:dyDescent="0.2">
      <c r="F5345"/>
    </row>
    <row r="5346" spans="6:6" x14ac:dyDescent="0.2">
      <c r="F5346"/>
    </row>
    <row r="5347" spans="6:6" x14ac:dyDescent="0.2">
      <c r="F5347"/>
    </row>
    <row r="5348" spans="6:6" x14ac:dyDescent="0.2">
      <c r="F5348"/>
    </row>
    <row r="5349" spans="6:6" x14ac:dyDescent="0.2">
      <c r="F5349"/>
    </row>
    <row r="5350" spans="6:6" x14ac:dyDescent="0.2">
      <c r="F5350"/>
    </row>
    <row r="5351" spans="6:6" x14ac:dyDescent="0.2">
      <c r="F5351"/>
    </row>
    <row r="5352" spans="6:6" x14ac:dyDescent="0.2">
      <c r="F5352"/>
    </row>
    <row r="5353" spans="6:6" x14ac:dyDescent="0.2">
      <c r="F5353"/>
    </row>
    <row r="5354" spans="6:6" x14ac:dyDescent="0.2">
      <c r="F5354"/>
    </row>
    <row r="5355" spans="6:6" x14ac:dyDescent="0.2">
      <c r="F5355"/>
    </row>
    <row r="5356" spans="6:6" x14ac:dyDescent="0.2">
      <c r="F5356"/>
    </row>
    <row r="5357" spans="6:6" x14ac:dyDescent="0.2">
      <c r="F5357"/>
    </row>
    <row r="5358" spans="6:6" x14ac:dyDescent="0.2">
      <c r="F5358"/>
    </row>
    <row r="5359" spans="6:6" x14ac:dyDescent="0.2">
      <c r="F5359"/>
    </row>
    <row r="5360" spans="6:6" x14ac:dyDescent="0.2">
      <c r="F5360"/>
    </row>
    <row r="5361" spans="6:6" x14ac:dyDescent="0.2">
      <c r="F5361"/>
    </row>
    <row r="5362" spans="6:6" x14ac:dyDescent="0.2">
      <c r="F5362"/>
    </row>
    <row r="5363" spans="6:6" x14ac:dyDescent="0.2">
      <c r="F5363"/>
    </row>
    <row r="5364" spans="6:6" x14ac:dyDescent="0.2">
      <c r="F5364"/>
    </row>
    <row r="5365" spans="6:6" x14ac:dyDescent="0.2">
      <c r="F5365"/>
    </row>
    <row r="5366" spans="6:6" x14ac:dyDescent="0.2">
      <c r="F5366"/>
    </row>
    <row r="5367" spans="6:6" x14ac:dyDescent="0.2">
      <c r="F5367"/>
    </row>
    <row r="5368" spans="6:6" x14ac:dyDescent="0.2">
      <c r="F5368"/>
    </row>
    <row r="5369" spans="6:6" x14ac:dyDescent="0.2">
      <c r="F5369"/>
    </row>
    <row r="5370" spans="6:6" x14ac:dyDescent="0.2">
      <c r="F5370"/>
    </row>
    <row r="5371" spans="6:6" x14ac:dyDescent="0.2">
      <c r="F5371"/>
    </row>
    <row r="5372" spans="6:6" x14ac:dyDescent="0.2">
      <c r="F5372"/>
    </row>
    <row r="5373" spans="6:6" x14ac:dyDescent="0.2">
      <c r="F5373"/>
    </row>
    <row r="5374" spans="6:6" x14ac:dyDescent="0.2">
      <c r="F5374"/>
    </row>
    <row r="5375" spans="6:6" x14ac:dyDescent="0.2">
      <c r="F5375"/>
    </row>
    <row r="5376" spans="6:6" x14ac:dyDescent="0.2">
      <c r="F5376"/>
    </row>
    <row r="5377" spans="6:6" x14ac:dyDescent="0.2">
      <c r="F5377"/>
    </row>
    <row r="5378" spans="6:6" x14ac:dyDescent="0.2">
      <c r="F5378"/>
    </row>
    <row r="5379" spans="6:6" x14ac:dyDescent="0.2">
      <c r="F5379"/>
    </row>
    <row r="5380" spans="6:6" x14ac:dyDescent="0.2">
      <c r="F5380"/>
    </row>
    <row r="5381" spans="6:6" x14ac:dyDescent="0.2">
      <c r="F5381"/>
    </row>
    <row r="5382" spans="6:6" x14ac:dyDescent="0.2">
      <c r="F5382"/>
    </row>
    <row r="5383" spans="6:6" x14ac:dyDescent="0.2">
      <c r="F5383"/>
    </row>
    <row r="5384" spans="6:6" x14ac:dyDescent="0.2">
      <c r="F5384"/>
    </row>
    <row r="5385" spans="6:6" x14ac:dyDescent="0.2">
      <c r="F5385"/>
    </row>
    <row r="5386" spans="6:6" x14ac:dyDescent="0.2">
      <c r="F5386"/>
    </row>
    <row r="5387" spans="6:6" x14ac:dyDescent="0.2">
      <c r="F5387"/>
    </row>
    <row r="5388" spans="6:6" x14ac:dyDescent="0.2">
      <c r="F5388"/>
    </row>
    <row r="5389" spans="6:6" x14ac:dyDescent="0.2">
      <c r="F5389"/>
    </row>
    <row r="5390" spans="6:6" x14ac:dyDescent="0.2">
      <c r="F5390"/>
    </row>
    <row r="5391" spans="6:6" x14ac:dyDescent="0.2">
      <c r="F5391"/>
    </row>
    <row r="5392" spans="6:6" x14ac:dyDescent="0.2">
      <c r="F5392"/>
    </row>
    <row r="5393" spans="6:6" x14ac:dyDescent="0.2">
      <c r="F5393"/>
    </row>
    <row r="5394" spans="6:6" x14ac:dyDescent="0.2">
      <c r="F5394"/>
    </row>
    <row r="5395" spans="6:6" x14ac:dyDescent="0.2">
      <c r="F5395"/>
    </row>
    <row r="5396" spans="6:6" x14ac:dyDescent="0.2">
      <c r="F5396"/>
    </row>
    <row r="5397" spans="6:6" x14ac:dyDescent="0.2">
      <c r="F5397"/>
    </row>
    <row r="5398" spans="6:6" x14ac:dyDescent="0.2">
      <c r="F5398"/>
    </row>
    <row r="5399" spans="6:6" x14ac:dyDescent="0.2">
      <c r="F5399"/>
    </row>
    <row r="5400" spans="6:6" x14ac:dyDescent="0.2">
      <c r="F5400"/>
    </row>
    <row r="5401" spans="6:6" x14ac:dyDescent="0.2">
      <c r="F5401"/>
    </row>
    <row r="5402" spans="6:6" x14ac:dyDescent="0.2">
      <c r="F5402"/>
    </row>
    <row r="5403" spans="6:6" x14ac:dyDescent="0.2">
      <c r="F5403"/>
    </row>
    <row r="5404" spans="6:6" x14ac:dyDescent="0.2">
      <c r="F5404"/>
    </row>
    <row r="5405" spans="6:6" x14ac:dyDescent="0.2">
      <c r="F5405"/>
    </row>
    <row r="5406" spans="6:6" x14ac:dyDescent="0.2">
      <c r="F5406"/>
    </row>
    <row r="5407" spans="6:6" x14ac:dyDescent="0.2">
      <c r="F5407"/>
    </row>
    <row r="5408" spans="6:6" x14ac:dyDescent="0.2">
      <c r="F5408"/>
    </row>
    <row r="5409" spans="6:6" x14ac:dyDescent="0.2">
      <c r="F5409"/>
    </row>
    <row r="5410" spans="6:6" x14ac:dyDescent="0.2">
      <c r="F5410"/>
    </row>
    <row r="5411" spans="6:6" x14ac:dyDescent="0.2">
      <c r="F5411"/>
    </row>
    <row r="5412" spans="6:6" x14ac:dyDescent="0.2">
      <c r="F5412"/>
    </row>
    <row r="5413" spans="6:6" x14ac:dyDescent="0.2">
      <c r="F5413"/>
    </row>
    <row r="5414" spans="6:6" x14ac:dyDescent="0.2">
      <c r="F5414"/>
    </row>
    <row r="5415" spans="6:6" x14ac:dyDescent="0.2">
      <c r="F5415"/>
    </row>
    <row r="5416" spans="6:6" x14ac:dyDescent="0.2">
      <c r="F5416"/>
    </row>
    <row r="5417" spans="6:6" x14ac:dyDescent="0.2">
      <c r="F5417"/>
    </row>
    <row r="5418" spans="6:6" x14ac:dyDescent="0.2">
      <c r="F5418"/>
    </row>
    <row r="5419" spans="6:6" x14ac:dyDescent="0.2">
      <c r="F5419"/>
    </row>
    <row r="5420" spans="6:6" x14ac:dyDescent="0.2">
      <c r="F5420"/>
    </row>
    <row r="5421" spans="6:6" x14ac:dyDescent="0.2">
      <c r="F5421"/>
    </row>
    <row r="5422" spans="6:6" x14ac:dyDescent="0.2">
      <c r="F5422"/>
    </row>
    <row r="5423" spans="6:6" x14ac:dyDescent="0.2">
      <c r="F5423"/>
    </row>
    <row r="5424" spans="6:6" x14ac:dyDescent="0.2">
      <c r="F5424"/>
    </row>
    <row r="5425" spans="6:6" x14ac:dyDescent="0.2">
      <c r="F5425"/>
    </row>
    <row r="5426" spans="6:6" x14ac:dyDescent="0.2">
      <c r="F5426"/>
    </row>
    <row r="5427" spans="6:6" x14ac:dyDescent="0.2">
      <c r="F5427"/>
    </row>
    <row r="5428" spans="6:6" x14ac:dyDescent="0.2">
      <c r="F5428"/>
    </row>
    <row r="5429" spans="6:6" x14ac:dyDescent="0.2">
      <c r="F5429"/>
    </row>
    <row r="5430" spans="6:6" x14ac:dyDescent="0.2">
      <c r="F5430"/>
    </row>
    <row r="5431" spans="6:6" x14ac:dyDescent="0.2">
      <c r="F5431"/>
    </row>
    <row r="5432" spans="6:6" x14ac:dyDescent="0.2">
      <c r="F5432"/>
    </row>
    <row r="5433" spans="6:6" x14ac:dyDescent="0.2">
      <c r="F5433"/>
    </row>
    <row r="5434" spans="6:6" x14ac:dyDescent="0.2">
      <c r="F5434"/>
    </row>
    <row r="5435" spans="6:6" x14ac:dyDescent="0.2">
      <c r="F5435"/>
    </row>
    <row r="5436" spans="6:6" x14ac:dyDescent="0.2">
      <c r="F5436"/>
    </row>
    <row r="5437" spans="6:6" x14ac:dyDescent="0.2">
      <c r="F5437"/>
    </row>
    <row r="5438" spans="6:6" x14ac:dyDescent="0.2">
      <c r="F5438"/>
    </row>
    <row r="5439" spans="6:6" x14ac:dyDescent="0.2">
      <c r="F5439"/>
    </row>
    <row r="5440" spans="6:6" x14ac:dyDescent="0.2">
      <c r="F5440"/>
    </row>
    <row r="5441" spans="6:6" x14ac:dyDescent="0.2">
      <c r="F5441"/>
    </row>
    <row r="5442" spans="6:6" x14ac:dyDescent="0.2">
      <c r="F5442"/>
    </row>
    <row r="5443" spans="6:6" x14ac:dyDescent="0.2">
      <c r="F5443"/>
    </row>
    <row r="5444" spans="6:6" x14ac:dyDescent="0.2">
      <c r="F5444"/>
    </row>
    <row r="5445" spans="6:6" x14ac:dyDescent="0.2">
      <c r="F5445"/>
    </row>
    <row r="5446" spans="6:6" x14ac:dyDescent="0.2">
      <c r="F5446"/>
    </row>
    <row r="5447" spans="6:6" x14ac:dyDescent="0.2">
      <c r="F5447"/>
    </row>
    <row r="5448" spans="6:6" x14ac:dyDescent="0.2">
      <c r="F5448"/>
    </row>
    <row r="5449" spans="6:6" x14ac:dyDescent="0.2">
      <c r="F5449"/>
    </row>
    <row r="5450" spans="6:6" x14ac:dyDescent="0.2">
      <c r="F5450"/>
    </row>
    <row r="5451" spans="6:6" x14ac:dyDescent="0.2">
      <c r="F5451"/>
    </row>
    <row r="5452" spans="6:6" x14ac:dyDescent="0.2">
      <c r="F5452"/>
    </row>
    <row r="5453" spans="6:6" x14ac:dyDescent="0.2">
      <c r="F5453"/>
    </row>
    <row r="5454" spans="6:6" x14ac:dyDescent="0.2">
      <c r="F5454"/>
    </row>
    <row r="5455" spans="6:6" x14ac:dyDescent="0.2">
      <c r="F5455"/>
    </row>
    <row r="5456" spans="6:6" x14ac:dyDescent="0.2">
      <c r="F5456"/>
    </row>
    <row r="5457" spans="6:6" x14ac:dyDescent="0.2">
      <c r="F5457"/>
    </row>
    <row r="5458" spans="6:6" x14ac:dyDescent="0.2">
      <c r="F5458"/>
    </row>
    <row r="5459" spans="6:6" x14ac:dyDescent="0.2">
      <c r="F5459"/>
    </row>
    <row r="5460" spans="6:6" x14ac:dyDescent="0.2">
      <c r="F5460"/>
    </row>
    <row r="5461" spans="6:6" x14ac:dyDescent="0.2">
      <c r="F5461"/>
    </row>
    <row r="5462" spans="6:6" x14ac:dyDescent="0.2">
      <c r="F5462"/>
    </row>
    <row r="5463" spans="6:6" x14ac:dyDescent="0.2">
      <c r="F5463"/>
    </row>
    <row r="5464" spans="6:6" x14ac:dyDescent="0.2">
      <c r="F5464"/>
    </row>
    <row r="5465" spans="6:6" x14ac:dyDescent="0.2">
      <c r="F5465"/>
    </row>
    <row r="5466" spans="6:6" x14ac:dyDescent="0.2">
      <c r="F5466"/>
    </row>
    <row r="5467" spans="6:6" x14ac:dyDescent="0.2">
      <c r="F5467"/>
    </row>
    <row r="5468" spans="6:6" x14ac:dyDescent="0.2">
      <c r="F5468"/>
    </row>
    <row r="5469" spans="6:6" x14ac:dyDescent="0.2">
      <c r="F5469"/>
    </row>
    <row r="5470" spans="6:6" x14ac:dyDescent="0.2">
      <c r="F5470"/>
    </row>
    <row r="5471" spans="6:6" x14ac:dyDescent="0.2">
      <c r="F5471"/>
    </row>
    <row r="5472" spans="6:6" x14ac:dyDescent="0.2">
      <c r="F5472"/>
    </row>
    <row r="5473" spans="6:6" x14ac:dyDescent="0.2">
      <c r="F5473"/>
    </row>
    <row r="5474" spans="6:6" x14ac:dyDescent="0.2">
      <c r="F5474"/>
    </row>
    <row r="5475" spans="6:6" x14ac:dyDescent="0.2">
      <c r="F5475"/>
    </row>
    <row r="5476" spans="6:6" x14ac:dyDescent="0.2">
      <c r="F5476"/>
    </row>
    <row r="5477" spans="6:6" x14ac:dyDescent="0.2">
      <c r="F5477"/>
    </row>
    <row r="5478" spans="6:6" x14ac:dyDescent="0.2">
      <c r="F5478"/>
    </row>
    <row r="5479" spans="6:6" x14ac:dyDescent="0.2">
      <c r="F5479"/>
    </row>
    <row r="5480" spans="6:6" x14ac:dyDescent="0.2">
      <c r="F5480"/>
    </row>
    <row r="5481" spans="6:6" x14ac:dyDescent="0.2">
      <c r="F5481"/>
    </row>
    <row r="5482" spans="6:6" x14ac:dyDescent="0.2">
      <c r="F5482"/>
    </row>
    <row r="5483" spans="6:6" x14ac:dyDescent="0.2">
      <c r="F5483"/>
    </row>
    <row r="5484" spans="6:6" x14ac:dyDescent="0.2">
      <c r="F5484"/>
    </row>
    <row r="5485" spans="6:6" x14ac:dyDescent="0.2">
      <c r="F5485"/>
    </row>
    <row r="5486" spans="6:6" x14ac:dyDescent="0.2">
      <c r="F5486"/>
    </row>
    <row r="5487" spans="6:6" x14ac:dyDescent="0.2">
      <c r="F5487"/>
    </row>
    <row r="5488" spans="6:6" x14ac:dyDescent="0.2">
      <c r="F5488"/>
    </row>
    <row r="5489" spans="6:6" x14ac:dyDescent="0.2">
      <c r="F5489"/>
    </row>
    <row r="5490" spans="6:6" x14ac:dyDescent="0.2">
      <c r="F5490"/>
    </row>
    <row r="5491" spans="6:6" x14ac:dyDescent="0.2">
      <c r="F5491"/>
    </row>
    <row r="5492" spans="6:6" x14ac:dyDescent="0.2">
      <c r="F5492"/>
    </row>
    <row r="5493" spans="6:6" x14ac:dyDescent="0.2">
      <c r="F5493"/>
    </row>
    <row r="5494" spans="6:6" x14ac:dyDescent="0.2">
      <c r="F5494"/>
    </row>
    <row r="5495" spans="6:6" x14ac:dyDescent="0.2">
      <c r="F5495"/>
    </row>
    <row r="5496" spans="6:6" x14ac:dyDescent="0.2">
      <c r="F5496"/>
    </row>
    <row r="5497" spans="6:6" x14ac:dyDescent="0.2">
      <c r="F5497"/>
    </row>
    <row r="5498" spans="6:6" x14ac:dyDescent="0.2">
      <c r="F5498"/>
    </row>
    <row r="5499" spans="6:6" x14ac:dyDescent="0.2">
      <c r="F5499"/>
    </row>
    <row r="5500" spans="6:6" x14ac:dyDescent="0.2">
      <c r="F5500"/>
    </row>
    <row r="5501" spans="6:6" x14ac:dyDescent="0.2">
      <c r="F5501"/>
    </row>
    <row r="5502" spans="6:6" x14ac:dyDescent="0.2">
      <c r="F5502"/>
    </row>
    <row r="5503" spans="6:6" x14ac:dyDescent="0.2">
      <c r="F5503"/>
    </row>
    <row r="5504" spans="6:6" x14ac:dyDescent="0.2">
      <c r="F5504"/>
    </row>
    <row r="5505" spans="6:6" x14ac:dyDescent="0.2">
      <c r="F5505"/>
    </row>
    <row r="5506" spans="6:6" x14ac:dyDescent="0.2">
      <c r="F5506"/>
    </row>
    <row r="5507" spans="6:6" x14ac:dyDescent="0.2">
      <c r="F5507"/>
    </row>
    <row r="5508" spans="6:6" x14ac:dyDescent="0.2">
      <c r="F5508"/>
    </row>
    <row r="5509" spans="6:6" x14ac:dyDescent="0.2">
      <c r="F5509"/>
    </row>
    <row r="5510" spans="6:6" x14ac:dyDescent="0.2">
      <c r="F5510"/>
    </row>
    <row r="5511" spans="6:6" x14ac:dyDescent="0.2">
      <c r="F5511"/>
    </row>
    <row r="5512" spans="6:6" x14ac:dyDescent="0.2">
      <c r="F5512"/>
    </row>
    <row r="5513" spans="6:6" x14ac:dyDescent="0.2">
      <c r="F5513"/>
    </row>
    <row r="5514" spans="6:6" x14ac:dyDescent="0.2">
      <c r="F5514"/>
    </row>
    <row r="5515" spans="6:6" x14ac:dyDescent="0.2">
      <c r="F5515"/>
    </row>
    <row r="5516" spans="6:6" x14ac:dyDescent="0.2">
      <c r="F5516"/>
    </row>
    <row r="5517" spans="6:6" x14ac:dyDescent="0.2">
      <c r="F5517"/>
    </row>
    <row r="5518" spans="6:6" x14ac:dyDescent="0.2">
      <c r="F5518"/>
    </row>
    <row r="5519" spans="6:6" x14ac:dyDescent="0.2">
      <c r="F5519"/>
    </row>
    <row r="5520" spans="6:6" x14ac:dyDescent="0.2">
      <c r="F5520"/>
    </row>
    <row r="5521" spans="6:6" x14ac:dyDescent="0.2">
      <c r="F5521"/>
    </row>
    <row r="5522" spans="6:6" x14ac:dyDescent="0.2">
      <c r="F5522"/>
    </row>
    <row r="5523" spans="6:6" x14ac:dyDescent="0.2">
      <c r="F5523"/>
    </row>
    <row r="5524" spans="6:6" x14ac:dyDescent="0.2">
      <c r="F5524"/>
    </row>
    <row r="5525" spans="6:6" x14ac:dyDescent="0.2">
      <c r="F5525"/>
    </row>
    <row r="5526" spans="6:6" x14ac:dyDescent="0.2">
      <c r="F5526"/>
    </row>
    <row r="5527" spans="6:6" x14ac:dyDescent="0.2">
      <c r="F5527"/>
    </row>
    <row r="5528" spans="6:6" x14ac:dyDescent="0.2">
      <c r="F5528"/>
    </row>
    <row r="5529" spans="6:6" x14ac:dyDescent="0.2">
      <c r="F5529"/>
    </row>
    <row r="5530" spans="6:6" x14ac:dyDescent="0.2">
      <c r="F5530"/>
    </row>
    <row r="5531" spans="6:6" x14ac:dyDescent="0.2">
      <c r="F5531"/>
    </row>
    <row r="5532" spans="6:6" x14ac:dyDescent="0.2">
      <c r="F5532"/>
    </row>
    <row r="5533" spans="6:6" x14ac:dyDescent="0.2">
      <c r="F5533"/>
    </row>
    <row r="5534" spans="6:6" x14ac:dyDescent="0.2">
      <c r="F5534"/>
    </row>
    <row r="5535" spans="6:6" x14ac:dyDescent="0.2">
      <c r="F5535"/>
    </row>
    <row r="5536" spans="6:6" x14ac:dyDescent="0.2">
      <c r="F5536"/>
    </row>
    <row r="5537" spans="6:6" x14ac:dyDescent="0.2">
      <c r="F5537"/>
    </row>
    <row r="5538" spans="6:6" x14ac:dyDescent="0.2">
      <c r="F5538"/>
    </row>
    <row r="5539" spans="6:6" x14ac:dyDescent="0.2">
      <c r="F5539"/>
    </row>
    <row r="5540" spans="6:6" x14ac:dyDescent="0.2">
      <c r="F5540"/>
    </row>
    <row r="5541" spans="6:6" x14ac:dyDescent="0.2">
      <c r="F5541"/>
    </row>
    <row r="5542" spans="6:6" x14ac:dyDescent="0.2">
      <c r="F5542"/>
    </row>
    <row r="5543" spans="6:6" x14ac:dyDescent="0.2">
      <c r="F5543"/>
    </row>
    <row r="5544" spans="6:6" x14ac:dyDescent="0.2">
      <c r="F5544"/>
    </row>
    <row r="5545" spans="6:6" x14ac:dyDescent="0.2">
      <c r="F5545"/>
    </row>
    <row r="5546" spans="6:6" x14ac:dyDescent="0.2">
      <c r="F5546"/>
    </row>
    <row r="5547" spans="6:6" x14ac:dyDescent="0.2">
      <c r="F5547"/>
    </row>
    <row r="5548" spans="6:6" x14ac:dyDescent="0.2">
      <c r="F5548"/>
    </row>
    <row r="5549" spans="6:6" x14ac:dyDescent="0.2">
      <c r="F5549"/>
    </row>
    <row r="5550" spans="6:6" x14ac:dyDescent="0.2">
      <c r="F5550"/>
    </row>
    <row r="5551" spans="6:6" x14ac:dyDescent="0.2">
      <c r="F5551"/>
    </row>
    <row r="5552" spans="6:6" x14ac:dyDescent="0.2">
      <c r="F5552"/>
    </row>
    <row r="5553" spans="6:6" x14ac:dyDescent="0.2">
      <c r="F5553"/>
    </row>
    <row r="5554" spans="6:6" x14ac:dyDescent="0.2">
      <c r="F5554"/>
    </row>
    <row r="5555" spans="6:6" x14ac:dyDescent="0.2">
      <c r="F5555"/>
    </row>
    <row r="5556" spans="6:6" x14ac:dyDescent="0.2">
      <c r="F5556"/>
    </row>
    <row r="5557" spans="6:6" x14ac:dyDescent="0.2">
      <c r="F5557"/>
    </row>
    <row r="5558" spans="6:6" x14ac:dyDescent="0.2">
      <c r="F5558"/>
    </row>
    <row r="5559" spans="6:6" x14ac:dyDescent="0.2">
      <c r="F5559"/>
    </row>
    <row r="5560" spans="6:6" x14ac:dyDescent="0.2">
      <c r="F5560"/>
    </row>
    <row r="5561" spans="6:6" x14ac:dyDescent="0.2">
      <c r="F5561"/>
    </row>
    <row r="5562" spans="6:6" x14ac:dyDescent="0.2">
      <c r="F5562"/>
    </row>
    <row r="5563" spans="6:6" x14ac:dyDescent="0.2">
      <c r="F5563"/>
    </row>
    <row r="5564" spans="6:6" x14ac:dyDescent="0.2">
      <c r="F5564"/>
    </row>
    <row r="5565" spans="6:6" x14ac:dyDescent="0.2">
      <c r="F5565"/>
    </row>
    <row r="5566" spans="6:6" x14ac:dyDescent="0.2">
      <c r="F5566"/>
    </row>
    <row r="5567" spans="6:6" x14ac:dyDescent="0.2">
      <c r="F5567"/>
    </row>
    <row r="5568" spans="6:6" x14ac:dyDescent="0.2">
      <c r="F5568"/>
    </row>
    <row r="5569" spans="6:6" x14ac:dyDescent="0.2">
      <c r="F5569"/>
    </row>
    <row r="5570" spans="6:6" x14ac:dyDescent="0.2">
      <c r="F5570"/>
    </row>
    <row r="5571" spans="6:6" x14ac:dyDescent="0.2">
      <c r="F5571"/>
    </row>
    <row r="5572" spans="6:6" x14ac:dyDescent="0.2">
      <c r="F5572"/>
    </row>
    <row r="5573" spans="6:6" x14ac:dyDescent="0.2">
      <c r="F5573"/>
    </row>
    <row r="5574" spans="6:6" x14ac:dyDescent="0.2">
      <c r="F5574"/>
    </row>
    <row r="5575" spans="6:6" x14ac:dyDescent="0.2">
      <c r="F5575"/>
    </row>
    <row r="5576" spans="6:6" x14ac:dyDescent="0.2">
      <c r="F5576"/>
    </row>
    <row r="5577" spans="6:6" x14ac:dyDescent="0.2">
      <c r="F5577"/>
    </row>
    <row r="5578" spans="6:6" x14ac:dyDescent="0.2">
      <c r="F5578"/>
    </row>
    <row r="5579" spans="6:6" x14ac:dyDescent="0.2">
      <c r="F5579"/>
    </row>
    <row r="5580" spans="6:6" x14ac:dyDescent="0.2">
      <c r="F5580"/>
    </row>
    <row r="5581" spans="6:6" x14ac:dyDescent="0.2">
      <c r="F5581"/>
    </row>
    <row r="5582" spans="6:6" x14ac:dyDescent="0.2">
      <c r="F5582"/>
    </row>
    <row r="5583" spans="6:6" x14ac:dyDescent="0.2">
      <c r="F5583"/>
    </row>
    <row r="5584" spans="6:6" x14ac:dyDescent="0.2">
      <c r="F5584"/>
    </row>
    <row r="5585" spans="6:6" x14ac:dyDescent="0.2">
      <c r="F5585"/>
    </row>
    <row r="5586" spans="6:6" x14ac:dyDescent="0.2">
      <c r="F5586"/>
    </row>
    <row r="5587" spans="6:6" x14ac:dyDescent="0.2">
      <c r="F5587"/>
    </row>
    <row r="5588" spans="6:6" x14ac:dyDescent="0.2">
      <c r="F5588"/>
    </row>
    <row r="5589" spans="6:6" x14ac:dyDescent="0.2">
      <c r="F5589"/>
    </row>
    <row r="5590" spans="6:6" x14ac:dyDescent="0.2">
      <c r="F5590"/>
    </row>
    <row r="5591" spans="6:6" x14ac:dyDescent="0.2">
      <c r="F5591"/>
    </row>
    <row r="5592" spans="6:6" x14ac:dyDescent="0.2">
      <c r="F5592"/>
    </row>
    <row r="5593" spans="6:6" x14ac:dyDescent="0.2">
      <c r="F5593"/>
    </row>
    <row r="5594" spans="6:6" x14ac:dyDescent="0.2">
      <c r="F5594"/>
    </row>
    <row r="5595" spans="6:6" x14ac:dyDescent="0.2">
      <c r="F5595"/>
    </row>
    <row r="5596" spans="6:6" x14ac:dyDescent="0.2">
      <c r="F5596"/>
    </row>
    <row r="5597" spans="6:6" x14ac:dyDescent="0.2">
      <c r="F5597"/>
    </row>
    <row r="5598" spans="6:6" x14ac:dyDescent="0.2">
      <c r="F5598"/>
    </row>
    <row r="5599" spans="6:6" x14ac:dyDescent="0.2">
      <c r="F5599"/>
    </row>
    <row r="5600" spans="6:6" x14ac:dyDescent="0.2">
      <c r="F5600"/>
    </row>
    <row r="5601" spans="6:6" x14ac:dyDescent="0.2">
      <c r="F5601"/>
    </row>
    <row r="5602" spans="6:6" x14ac:dyDescent="0.2">
      <c r="F5602"/>
    </row>
    <row r="5603" spans="6:6" x14ac:dyDescent="0.2">
      <c r="F5603"/>
    </row>
    <row r="5604" spans="6:6" x14ac:dyDescent="0.2">
      <c r="F5604"/>
    </row>
    <row r="5605" spans="6:6" x14ac:dyDescent="0.2">
      <c r="F5605"/>
    </row>
    <row r="5606" spans="6:6" x14ac:dyDescent="0.2">
      <c r="F5606"/>
    </row>
    <row r="5607" spans="6:6" x14ac:dyDescent="0.2">
      <c r="F5607"/>
    </row>
    <row r="5608" spans="6:6" x14ac:dyDescent="0.2">
      <c r="F5608"/>
    </row>
    <row r="5609" spans="6:6" x14ac:dyDescent="0.2">
      <c r="F5609"/>
    </row>
    <row r="5610" spans="6:6" x14ac:dyDescent="0.2">
      <c r="F5610"/>
    </row>
    <row r="5611" spans="6:6" x14ac:dyDescent="0.2">
      <c r="F5611"/>
    </row>
    <row r="5612" spans="6:6" x14ac:dyDescent="0.2">
      <c r="F5612"/>
    </row>
    <row r="5613" spans="6:6" x14ac:dyDescent="0.2">
      <c r="F5613"/>
    </row>
    <row r="5614" spans="6:6" x14ac:dyDescent="0.2">
      <c r="F5614"/>
    </row>
    <row r="5615" spans="6:6" x14ac:dyDescent="0.2">
      <c r="F5615"/>
    </row>
    <row r="5616" spans="6:6" x14ac:dyDescent="0.2">
      <c r="F5616"/>
    </row>
    <row r="5617" spans="6:6" x14ac:dyDescent="0.2">
      <c r="F5617"/>
    </row>
    <row r="5618" spans="6:6" x14ac:dyDescent="0.2">
      <c r="F5618"/>
    </row>
    <row r="5619" spans="6:6" x14ac:dyDescent="0.2">
      <c r="F5619"/>
    </row>
    <row r="5620" spans="6:6" x14ac:dyDescent="0.2">
      <c r="F5620"/>
    </row>
    <row r="5621" spans="6:6" x14ac:dyDescent="0.2">
      <c r="F5621"/>
    </row>
    <row r="5622" spans="6:6" x14ac:dyDescent="0.2">
      <c r="F5622"/>
    </row>
    <row r="5623" spans="6:6" x14ac:dyDescent="0.2">
      <c r="F5623"/>
    </row>
    <row r="5624" spans="6:6" x14ac:dyDescent="0.2">
      <c r="F5624"/>
    </row>
    <row r="5625" spans="6:6" x14ac:dyDescent="0.2">
      <c r="F5625"/>
    </row>
    <row r="5626" spans="6:6" x14ac:dyDescent="0.2">
      <c r="F5626"/>
    </row>
    <row r="5627" spans="6:6" x14ac:dyDescent="0.2">
      <c r="F5627"/>
    </row>
    <row r="5628" spans="6:6" x14ac:dyDescent="0.2">
      <c r="F5628"/>
    </row>
    <row r="5629" spans="6:6" x14ac:dyDescent="0.2">
      <c r="F5629"/>
    </row>
    <row r="5630" spans="6:6" x14ac:dyDescent="0.2">
      <c r="F5630"/>
    </row>
    <row r="5631" spans="6:6" x14ac:dyDescent="0.2">
      <c r="F5631"/>
    </row>
    <row r="5632" spans="6:6" x14ac:dyDescent="0.2">
      <c r="F5632"/>
    </row>
    <row r="5633" spans="6:6" x14ac:dyDescent="0.2">
      <c r="F5633"/>
    </row>
    <row r="5634" spans="6:6" x14ac:dyDescent="0.2">
      <c r="F5634"/>
    </row>
    <row r="5635" spans="6:6" x14ac:dyDescent="0.2">
      <c r="F5635"/>
    </row>
    <row r="5636" spans="6:6" x14ac:dyDescent="0.2">
      <c r="F5636"/>
    </row>
    <row r="5637" spans="6:6" x14ac:dyDescent="0.2">
      <c r="F5637"/>
    </row>
    <row r="5638" spans="6:6" x14ac:dyDescent="0.2">
      <c r="F5638"/>
    </row>
    <row r="5639" spans="6:6" x14ac:dyDescent="0.2">
      <c r="F5639"/>
    </row>
    <row r="5640" spans="6:6" x14ac:dyDescent="0.2">
      <c r="F5640"/>
    </row>
    <row r="5641" spans="6:6" x14ac:dyDescent="0.2">
      <c r="F5641"/>
    </row>
    <row r="5642" spans="6:6" x14ac:dyDescent="0.2">
      <c r="F5642"/>
    </row>
    <row r="5643" spans="6:6" x14ac:dyDescent="0.2">
      <c r="F5643"/>
    </row>
    <row r="5644" spans="6:6" x14ac:dyDescent="0.2">
      <c r="F5644"/>
    </row>
    <row r="5645" spans="6:6" x14ac:dyDescent="0.2">
      <c r="F5645"/>
    </row>
    <row r="5646" spans="6:6" x14ac:dyDescent="0.2">
      <c r="F5646"/>
    </row>
    <row r="5647" spans="6:6" x14ac:dyDescent="0.2">
      <c r="F5647"/>
    </row>
    <row r="5648" spans="6:6" x14ac:dyDescent="0.2">
      <c r="F5648"/>
    </row>
    <row r="5649" spans="6:6" x14ac:dyDescent="0.2">
      <c r="F5649"/>
    </row>
    <row r="5650" spans="6:6" x14ac:dyDescent="0.2">
      <c r="F5650"/>
    </row>
    <row r="5651" spans="6:6" x14ac:dyDescent="0.2">
      <c r="F5651"/>
    </row>
    <row r="5652" spans="6:6" x14ac:dyDescent="0.2">
      <c r="F5652"/>
    </row>
    <row r="5653" spans="6:6" x14ac:dyDescent="0.2">
      <c r="F5653"/>
    </row>
    <row r="5654" spans="6:6" x14ac:dyDescent="0.2">
      <c r="F5654"/>
    </row>
    <row r="5655" spans="6:6" x14ac:dyDescent="0.2">
      <c r="F5655"/>
    </row>
    <row r="5656" spans="6:6" x14ac:dyDescent="0.2">
      <c r="F5656"/>
    </row>
    <row r="5657" spans="6:6" x14ac:dyDescent="0.2">
      <c r="F5657"/>
    </row>
    <row r="5658" spans="6:6" x14ac:dyDescent="0.2">
      <c r="F5658"/>
    </row>
    <row r="5659" spans="6:6" x14ac:dyDescent="0.2">
      <c r="F5659"/>
    </row>
    <row r="5660" spans="6:6" x14ac:dyDescent="0.2">
      <c r="F5660"/>
    </row>
    <row r="5661" spans="6:6" x14ac:dyDescent="0.2">
      <c r="F5661"/>
    </row>
    <row r="5662" spans="6:6" x14ac:dyDescent="0.2">
      <c r="F5662"/>
    </row>
    <row r="5663" spans="6:6" x14ac:dyDescent="0.2">
      <c r="F5663"/>
    </row>
    <row r="5664" spans="6:6" x14ac:dyDescent="0.2">
      <c r="F5664"/>
    </row>
    <row r="5665" spans="6:6" x14ac:dyDescent="0.2">
      <c r="F5665"/>
    </row>
    <row r="5666" spans="6:6" x14ac:dyDescent="0.2">
      <c r="F5666"/>
    </row>
    <row r="5667" spans="6:6" x14ac:dyDescent="0.2">
      <c r="F5667"/>
    </row>
    <row r="5668" spans="6:6" x14ac:dyDescent="0.2">
      <c r="F5668"/>
    </row>
    <row r="5669" spans="6:6" x14ac:dyDescent="0.2">
      <c r="F5669"/>
    </row>
    <row r="5670" spans="6:6" x14ac:dyDescent="0.2">
      <c r="F5670"/>
    </row>
    <row r="5671" spans="6:6" x14ac:dyDescent="0.2">
      <c r="F5671"/>
    </row>
    <row r="5672" spans="6:6" x14ac:dyDescent="0.2">
      <c r="F5672"/>
    </row>
    <row r="5673" spans="6:6" x14ac:dyDescent="0.2">
      <c r="F5673"/>
    </row>
    <row r="5674" spans="6:6" x14ac:dyDescent="0.2">
      <c r="F5674"/>
    </row>
    <row r="5675" spans="6:6" x14ac:dyDescent="0.2">
      <c r="F5675"/>
    </row>
    <row r="5676" spans="6:6" x14ac:dyDescent="0.2">
      <c r="F5676"/>
    </row>
    <row r="5677" spans="6:6" x14ac:dyDescent="0.2">
      <c r="F5677"/>
    </row>
    <row r="5678" spans="6:6" x14ac:dyDescent="0.2">
      <c r="F5678"/>
    </row>
    <row r="5679" spans="6:6" x14ac:dyDescent="0.2">
      <c r="F5679"/>
    </row>
    <row r="5680" spans="6:6" x14ac:dyDescent="0.2">
      <c r="F5680"/>
    </row>
    <row r="5681" spans="6:6" x14ac:dyDescent="0.2">
      <c r="F5681"/>
    </row>
    <row r="5682" spans="6:6" x14ac:dyDescent="0.2">
      <c r="F5682"/>
    </row>
    <row r="5683" spans="6:6" x14ac:dyDescent="0.2">
      <c r="F5683"/>
    </row>
    <row r="5684" spans="6:6" x14ac:dyDescent="0.2">
      <c r="F5684"/>
    </row>
    <row r="5685" spans="6:6" x14ac:dyDescent="0.2">
      <c r="F5685"/>
    </row>
    <row r="5686" spans="6:6" x14ac:dyDescent="0.2">
      <c r="F5686"/>
    </row>
    <row r="5687" spans="6:6" x14ac:dyDescent="0.2">
      <c r="F5687"/>
    </row>
    <row r="5688" spans="6:6" x14ac:dyDescent="0.2">
      <c r="F5688"/>
    </row>
    <row r="5689" spans="6:6" x14ac:dyDescent="0.2">
      <c r="F5689"/>
    </row>
    <row r="5690" spans="6:6" x14ac:dyDescent="0.2">
      <c r="F5690"/>
    </row>
    <row r="5691" spans="6:6" x14ac:dyDescent="0.2">
      <c r="F5691"/>
    </row>
    <row r="5692" spans="6:6" x14ac:dyDescent="0.2">
      <c r="F5692"/>
    </row>
    <row r="5693" spans="6:6" x14ac:dyDescent="0.2">
      <c r="F5693"/>
    </row>
    <row r="5694" spans="6:6" x14ac:dyDescent="0.2">
      <c r="F5694"/>
    </row>
    <row r="5695" spans="6:6" x14ac:dyDescent="0.2">
      <c r="F5695"/>
    </row>
    <row r="5696" spans="6:6" x14ac:dyDescent="0.2">
      <c r="F5696"/>
    </row>
    <row r="5697" spans="6:6" x14ac:dyDescent="0.2">
      <c r="F5697"/>
    </row>
    <row r="5698" spans="6:6" x14ac:dyDescent="0.2">
      <c r="F5698"/>
    </row>
    <row r="5699" spans="6:6" x14ac:dyDescent="0.2">
      <c r="F5699"/>
    </row>
    <row r="5700" spans="6:6" x14ac:dyDescent="0.2">
      <c r="F5700"/>
    </row>
    <row r="5701" spans="6:6" x14ac:dyDescent="0.2">
      <c r="F5701"/>
    </row>
    <row r="5702" spans="6:6" x14ac:dyDescent="0.2">
      <c r="F5702"/>
    </row>
    <row r="5703" spans="6:6" x14ac:dyDescent="0.2">
      <c r="F5703"/>
    </row>
    <row r="5704" spans="6:6" x14ac:dyDescent="0.2">
      <c r="F5704"/>
    </row>
    <row r="5705" spans="6:6" x14ac:dyDescent="0.2">
      <c r="F5705"/>
    </row>
    <row r="5706" spans="6:6" x14ac:dyDescent="0.2">
      <c r="F5706"/>
    </row>
    <row r="5707" spans="6:6" x14ac:dyDescent="0.2">
      <c r="F5707"/>
    </row>
    <row r="5708" spans="6:6" x14ac:dyDescent="0.2">
      <c r="F5708"/>
    </row>
    <row r="5709" spans="6:6" x14ac:dyDescent="0.2">
      <c r="F5709"/>
    </row>
    <row r="5710" spans="6:6" x14ac:dyDescent="0.2">
      <c r="F5710"/>
    </row>
    <row r="5711" spans="6:6" x14ac:dyDescent="0.2">
      <c r="F5711"/>
    </row>
    <row r="5712" spans="6:6" x14ac:dyDescent="0.2">
      <c r="F5712"/>
    </row>
    <row r="5713" spans="6:6" x14ac:dyDescent="0.2">
      <c r="F5713"/>
    </row>
    <row r="5714" spans="6:6" x14ac:dyDescent="0.2">
      <c r="F5714"/>
    </row>
    <row r="5715" spans="6:6" x14ac:dyDescent="0.2">
      <c r="F5715"/>
    </row>
    <row r="5716" spans="6:6" x14ac:dyDescent="0.2">
      <c r="F5716"/>
    </row>
    <row r="5717" spans="6:6" x14ac:dyDescent="0.2">
      <c r="F5717"/>
    </row>
    <row r="5718" spans="6:6" x14ac:dyDescent="0.2">
      <c r="F5718"/>
    </row>
    <row r="5719" spans="6:6" x14ac:dyDescent="0.2">
      <c r="F5719"/>
    </row>
    <row r="5720" spans="6:6" x14ac:dyDescent="0.2">
      <c r="F5720"/>
    </row>
    <row r="5721" spans="6:6" x14ac:dyDescent="0.2">
      <c r="F5721"/>
    </row>
    <row r="5722" spans="6:6" x14ac:dyDescent="0.2">
      <c r="F5722"/>
    </row>
    <row r="5723" spans="6:6" x14ac:dyDescent="0.2">
      <c r="F5723"/>
    </row>
    <row r="5724" spans="6:6" x14ac:dyDescent="0.2">
      <c r="F5724"/>
    </row>
    <row r="5725" spans="6:6" x14ac:dyDescent="0.2">
      <c r="F5725"/>
    </row>
    <row r="5726" spans="6:6" x14ac:dyDescent="0.2">
      <c r="F5726"/>
    </row>
    <row r="5727" spans="6:6" x14ac:dyDescent="0.2">
      <c r="F5727"/>
    </row>
    <row r="5728" spans="6:6" x14ac:dyDescent="0.2">
      <c r="F5728"/>
    </row>
    <row r="5729" spans="6:6" x14ac:dyDescent="0.2">
      <c r="F5729"/>
    </row>
    <row r="5730" spans="6:6" x14ac:dyDescent="0.2">
      <c r="F5730"/>
    </row>
    <row r="5731" spans="6:6" x14ac:dyDescent="0.2">
      <c r="F5731"/>
    </row>
    <row r="5732" spans="6:6" x14ac:dyDescent="0.2">
      <c r="F5732"/>
    </row>
    <row r="5733" spans="6:6" x14ac:dyDescent="0.2">
      <c r="F5733"/>
    </row>
    <row r="5734" spans="6:6" x14ac:dyDescent="0.2">
      <c r="F5734"/>
    </row>
    <row r="5735" spans="6:6" x14ac:dyDescent="0.2">
      <c r="F5735"/>
    </row>
    <row r="5736" spans="6:6" x14ac:dyDescent="0.2">
      <c r="F5736"/>
    </row>
    <row r="5737" spans="6:6" x14ac:dyDescent="0.2">
      <c r="F5737"/>
    </row>
    <row r="5738" spans="6:6" x14ac:dyDescent="0.2">
      <c r="F5738"/>
    </row>
    <row r="5739" spans="6:6" x14ac:dyDescent="0.2">
      <c r="F5739"/>
    </row>
    <row r="5740" spans="6:6" x14ac:dyDescent="0.2">
      <c r="F5740"/>
    </row>
    <row r="5741" spans="6:6" x14ac:dyDescent="0.2">
      <c r="F5741"/>
    </row>
    <row r="5742" spans="6:6" x14ac:dyDescent="0.2">
      <c r="F5742"/>
    </row>
    <row r="5743" spans="6:6" x14ac:dyDescent="0.2">
      <c r="F5743"/>
    </row>
    <row r="5744" spans="6:6" x14ac:dyDescent="0.2">
      <c r="F5744"/>
    </row>
    <row r="5745" spans="6:6" x14ac:dyDescent="0.2">
      <c r="F5745"/>
    </row>
    <row r="5746" spans="6:6" x14ac:dyDescent="0.2">
      <c r="F5746"/>
    </row>
    <row r="5747" spans="6:6" x14ac:dyDescent="0.2">
      <c r="F5747"/>
    </row>
    <row r="5748" spans="6:6" x14ac:dyDescent="0.2">
      <c r="F5748"/>
    </row>
    <row r="5749" spans="6:6" x14ac:dyDescent="0.2">
      <c r="F5749"/>
    </row>
    <row r="5750" spans="6:6" x14ac:dyDescent="0.2">
      <c r="F5750"/>
    </row>
    <row r="5751" spans="6:6" x14ac:dyDescent="0.2">
      <c r="F5751"/>
    </row>
    <row r="5752" spans="6:6" x14ac:dyDescent="0.2">
      <c r="F5752"/>
    </row>
    <row r="5753" spans="6:6" x14ac:dyDescent="0.2">
      <c r="F5753"/>
    </row>
    <row r="5754" spans="6:6" x14ac:dyDescent="0.2">
      <c r="F5754"/>
    </row>
    <row r="5755" spans="6:6" x14ac:dyDescent="0.2">
      <c r="F5755"/>
    </row>
    <row r="5756" spans="6:6" x14ac:dyDescent="0.2">
      <c r="F5756"/>
    </row>
    <row r="5757" spans="6:6" x14ac:dyDescent="0.2">
      <c r="F5757"/>
    </row>
    <row r="5758" spans="6:6" x14ac:dyDescent="0.2">
      <c r="F5758"/>
    </row>
    <row r="5759" spans="6:6" x14ac:dyDescent="0.2">
      <c r="F5759"/>
    </row>
    <row r="5760" spans="6:6" x14ac:dyDescent="0.2">
      <c r="F5760"/>
    </row>
    <row r="5761" spans="6:6" x14ac:dyDescent="0.2">
      <c r="F5761"/>
    </row>
    <row r="5762" spans="6:6" x14ac:dyDescent="0.2">
      <c r="F5762"/>
    </row>
    <row r="5763" spans="6:6" x14ac:dyDescent="0.2">
      <c r="F5763"/>
    </row>
    <row r="5764" spans="6:6" x14ac:dyDescent="0.2">
      <c r="F5764"/>
    </row>
    <row r="5765" spans="6:6" x14ac:dyDescent="0.2">
      <c r="F5765"/>
    </row>
    <row r="5766" spans="6:6" x14ac:dyDescent="0.2">
      <c r="F5766"/>
    </row>
    <row r="5767" spans="6:6" x14ac:dyDescent="0.2">
      <c r="F5767"/>
    </row>
    <row r="5768" spans="6:6" x14ac:dyDescent="0.2">
      <c r="F5768"/>
    </row>
    <row r="5769" spans="6:6" x14ac:dyDescent="0.2">
      <c r="F5769"/>
    </row>
    <row r="5770" spans="6:6" x14ac:dyDescent="0.2">
      <c r="F5770"/>
    </row>
    <row r="5771" spans="6:6" x14ac:dyDescent="0.2">
      <c r="F5771"/>
    </row>
    <row r="5772" spans="6:6" x14ac:dyDescent="0.2">
      <c r="F5772"/>
    </row>
    <row r="5773" spans="6:6" x14ac:dyDescent="0.2">
      <c r="F5773"/>
    </row>
    <row r="5774" spans="6:6" x14ac:dyDescent="0.2">
      <c r="F5774"/>
    </row>
    <row r="5775" spans="6:6" x14ac:dyDescent="0.2">
      <c r="F5775"/>
    </row>
    <row r="5776" spans="6:6" x14ac:dyDescent="0.2">
      <c r="F5776"/>
    </row>
    <row r="5777" spans="6:6" x14ac:dyDescent="0.2">
      <c r="F5777"/>
    </row>
    <row r="5778" spans="6:6" x14ac:dyDescent="0.2">
      <c r="F5778"/>
    </row>
    <row r="5779" spans="6:6" x14ac:dyDescent="0.2">
      <c r="F5779"/>
    </row>
    <row r="5780" spans="6:6" x14ac:dyDescent="0.2">
      <c r="F5780"/>
    </row>
    <row r="5781" spans="6:6" x14ac:dyDescent="0.2">
      <c r="F5781"/>
    </row>
    <row r="5782" spans="6:6" x14ac:dyDescent="0.2">
      <c r="F5782"/>
    </row>
    <row r="5783" spans="6:6" x14ac:dyDescent="0.2">
      <c r="F5783"/>
    </row>
    <row r="5784" spans="6:6" x14ac:dyDescent="0.2">
      <c r="F5784"/>
    </row>
    <row r="5785" spans="6:6" x14ac:dyDescent="0.2">
      <c r="F5785"/>
    </row>
    <row r="5786" spans="6:6" x14ac:dyDescent="0.2">
      <c r="F5786"/>
    </row>
    <row r="5787" spans="6:6" x14ac:dyDescent="0.2">
      <c r="F5787"/>
    </row>
    <row r="5788" spans="6:6" x14ac:dyDescent="0.2">
      <c r="F5788"/>
    </row>
    <row r="5789" spans="6:6" x14ac:dyDescent="0.2">
      <c r="F5789"/>
    </row>
    <row r="5790" spans="6:6" x14ac:dyDescent="0.2">
      <c r="F5790"/>
    </row>
    <row r="5791" spans="6:6" x14ac:dyDescent="0.2">
      <c r="F5791"/>
    </row>
    <row r="5792" spans="6:6" x14ac:dyDescent="0.2">
      <c r="F5792"/>
    </row>
    <row r="5793" spans="6:6" x14ac:dyDescent="0.2">
      <c r="F5793"/>
    </row>
    <row r="5794" spans="6:6" x14ac:dyDescent="0.2">
      <c r="F5794"/>
    </row>
    <row r="5795" spans="6:6" x14ac:dyDescent="0.2">
      <c r="F5795"/>
    </row>
    <row r="5796" spans="6:6" x14ac:dyDescent="0.2">
      <c r="F5796"/>
    </row>
    <row r="5797" spans="6:6" x14ac:dyDescent="0.2">
      <c r="F5797"/>
    </row>
    <row r="5798" spans="6:6" x14ac:dyDescent="0.2">
      <c r="F5798"/>
    </row>
    <row r="5799" spans="6:6" x14ac:dyDescent="0.2">
      <c r="F5799"/>
    </row>
    <row r="5800" spans="6:6" x14ac:dyDescent="0.2">
      <c r="F5800"/>
    </row>
    <row r="5801" spans="6:6" x14ac:dyDescent="0.2">
      <c r="F5801"/>
    </row>
    <row r="5802" spans="6:6" x14ac:dyDescent="0.2">
      <c r="F5802"/>
    </row>
    <row r="5803" spans="6:6" x14ac:dyDescent="0.2">
      <c r="F5803"/>
    </row>
    <row r="5804" spans="6:6" x14ac:dyDescent="0.2">
      <c r="F5804"/>
    </row>
    <row r="5805" spans="6:6" x14ac:dyDescent="0.2">
      <c r="F5805"/>
    </row>
    <row r="5806" spans="6:6" x14ac:dyDescent="0.2">
      <c r="F5806"/>
    </row>
    <row r="5807" spans="6:6" x14ac:dyDescent="0.2">
      <c r="F5807"/>
    </row>
    <row r="5808" spans="6:6" x14ac:dyDescent="0.2">
      <c r="F5808"/>
    </row>
    <row r="5809" spans="6:6" x14ac:dyDescent="0.2">
      <c r="F5809"/>
    </row>
    <row r="5810" spans="6:6" x14ac:dyDescent="0.2">
      <c r="F5810"/>
    </row>
    <row r="5811" spans="6:6" x14ac:dyDescent="0.2">
      <c r="F5811"/>
    </row>
    <row r="5812" spans="6:6" x14ac:dyDescent="0.2">
      <c r="F5812"/>
    </row>
    <row r="5813" spans="6:6" x14ac:dyDescent="0.2">
      <c r="F5813"/>
    </row>
    <row r="5814" spans="6:6" x14ac:dyDescent="0.2">
      <c r="F5814"/>
    </row>
    <row r="5815" spans="6:6" x14ac:dyDescent="0.2">
      <c r="F5815"/>
    </row>
    <row r="5816" spans="6:6" x14ac:dyDescent="0.2">
      <c r="F5816"/>
    </row>
    <row r="5817" spans="6:6" x14ac:dyDescent="0.2">
      <c r="F5817"/>
    </row>
    <row r="5818" spans="6:6" x14ac:dyDescent="0.2">
      <c r="F5818"/>
    </row>
    <row r="5819" spans="6:6" x14ac:dyDescent="0.2">
      <c r="F5819"/>
    </row>
    <row r="5820" spans="6:6" x14ac:dyDescent="0.2">
      <c r="F5820"/>
    </row>
    <row r="5821" spans="6:6" x14ac:dyDescent="0.2">
      <c r="F5821"/>
    </row>
    <row r="5822" spans="6:6" x14ac:dyDescent="0.2">
      <c r="F5822"/>
    </row>
    <row r="5823" spans="6:6" x14ac:dyDescent="0.2">
      <c r="F5823"/>
    </row>
    <row r="5824" spans="6:6" x14ac:dyDescent="0.2">
      <c r="F5824"/>
    </row>
    <row r="5825" spans="6:6" x14ac:dyDescent="0.2">
      <c r="F5825"/>
    </row>
    <row r="5826" spans="6:6" x14ac:dyDescent="0.2">
      <c r="F5826"/>
    </row>
    <row r="5827" spans="6:6" x14ac:dyDescent="0.2">
      <c r="F5827"/>
    </row>
    <row r="5828" spans="6:6" x14ac:dyDescent="0.2">
      <c r="F5828"/>
    </row>
    <row r="5829" spans="6:6" x14ac:dyDescent="0.2">
      <c r="F5829"/>
    </row>
    <row r="5830" spans="6:6" x14ac:dyDescent="0.2">
      <c r="F5830"/>
    </row>
    <row r="5831" spans="6:6" x14ac:dyDescent="0.2">
      <c r="F5831"/>
    </row>
    <row r="5832" spans="6:6" x14ac:dyDescent="0.2">
      <c r="F5832"/>
    </row>
    <row r="5833" spans="6:6" x14ac:dyDescent="0.2">
      <c r="F5833"/>
    </row>
    <row r="5834" spans="6:6" x14ac:dyDescent="0.2">
      <c r="F5834"/>
    </row>
    <row r="5835" spans="6:6" x14ac:dyDescent="0.2">
      <c r="F5835"/>
    </row>
    <row r="5836" spans="6:6" x14ac:dyDescent="0.2">
      <c r="F5836"/>
    </row>
    <row r="5837" spans="6:6" x14ac:dyDescent="0.2">
      <c r="F5837"/>
    </row>
    <row r="5838" spans="6:6" x14ac:dyDescent="0.2">
      <c r="F5838"/>
    </row>
    <row r="5839" spans="6:6" x14ac:dyDescent="0.2">
      <c r="F5839"/>
    </row>
    <row r="5840" spans="6:6" x14ac:dyDescent="0.2">
      <c r="F5840"/>
    </row>
    <row r="5841" spans="6:6" x14ac:dyDescent="0.2">
      <c r="F5841"/>
    </row>
    <row r="5842" spans="6:6" x14ac:dyDescent="0.2">
      <c r="F5842"/>
    </row>
    <row r="5843" spans="6:6" x14ac:dyDescent="0.2">
      <c r="F5843"/>
    </row>
    <row r="5844" spans="6:6" x14ac:dyDescent="0.2">
      <c r="F5844"/>
    </row>
    <row r="5845" spans="6:6" x14ac:dyDescent="0.2">
      <c r="F5845"/>
    </row>
    <row r="5846" spans="6:6" x14ac:dyDescent="0.2">
      <c r="F5846"/>
    </row>
    <row r="5847" spans="6:6" x14ac:dyDescent="0.2">
      <c r="F5847"/>
    </row>
    <row r="5848" spans="6:6" x14ac:dyDescent="0.2">
      <c r="F5848"/>
    </row>
    <row r="5849" spans="6:6" x14ac:dyDescent="0.2">
      <c r="F5849"/>
    </row>
    <row r="5850" spans="6:6" x14ac:dyDescent="0.2">
      <c r="F5850"/>
    </row>
    <row r="5851" spans="6:6" x14ac:dyDescent="0.2">
      <c r="F5851"/>
    </row>
    <row r="5852" spans="6:6" x14ac:dyDescent="0.2">
      <c r="F5852"/>
    </row>
    <row r="5853" spans="6:6" x14ac:dyDescent="0.2">
      <c r="F5853"/>
    </row>
    <row r="5854" spans="6:6" x14ac:dyDescent="0.2">
      <c r="F5854"/>
    </row>
    <row r="5855" spans="6:6" x14ac:dyDescent="0.2">
      <c r="F5855"/>
    </row>
    <row r="5856" spans="6:6" x14ac:dyDescent="0.2">
      <c r="F5856"/>
    </row>
    <row r="5857" spans="6:6" x14ac:dyDescent="0.2">
      <c r="F5857"/>
    </row>
    <row r="5858" spans="6:6" x14ac:dyDescent="0.2">
      <c r="F5858"/>
    </row>
    <row r="5859" spans="6:6" x14ac:dyDescent="0.2">
      <c r="F5859"/>
    </row>
    <row r="5860" spans="6:6" x14ac:dyDescent="0.2">
      <c r="F5860"/>
    </row>
    <row r="5861" spans="6:6" x14ac:dyDescent="0.2">
      <c r="F5861"/>
    </row>
    <row r="5862" spans="6:6" x14ac:dyDescent="0.2">
      <c r="F5862"/>
    </row>
    <row r="5863" spans="6:6" x14ac:dyDescent="0.2">
      <c r="F5863"/>
    </row>
    <row r="5864" spans="6:6" x14ac:dyDescent="0.2">
      <c r="F5864"/>
    </row>
    <row r="5865" spans="6:6" x14ac:dyDescent="0.2">
      <c r="F5865"/>
    </row>
    <row r="5866" spans="6:6" x14ac:dyDescent="0.2">
      <c r="F5866"/>
    </row>
    <row r="5867" spans="6:6" x14ac:dyDescent="0.2">
      <c r="F5867"/>
    </row>
    <row r="5868" spans="6:6" x14ac:dyDescent="0.2">
      <c r="F5868"/>
    </row>
    <row r="5869" spans="6:6" x14ac:dyDescent="0.2">
      <c r="F5869"/>
    </row>
    <row r="5870" spans="6:6" x14ac:dyDescent="0.2">
      <c r="F5870"/>
    </row>
    <row r="5871" spans="6:6" x14ac:dyDescent="0.2">
      <c r="F5871"/>
    </row>
    <row r="5872" spans="6:6" x14ac:dyDescent="0.2">
      <c r="F5872"/>
    </row>
    <row r="5873" spans="6:6" x14ac:dyDescent="0.2">
      <c r="F5873"/>
    </row>
    <row r="5874" spans="6:6" x14ac:dyDescent="0.2">
      <c r="F5874"/>
    </row>
    <row r="5875" spans="6:6" x14ac:dyDescent="0.2">
      <c r="F5875"/>
    </row>
    <row r="5876" spans="6:6" x14ac:dyDescent="0.2">
      <c r="F5876"/>
    </row>
    <row r="5877" spans="6:6" x14ac:dyDescent="0.2">
      <c r="F5877"/>
    </row>
    <row r="5878" spans="6:6" x14ac:dyDescent="0.2">
      <c r="F5878"/>
    </row>
    <row r="5879" spans="6:6" x14ac:dyDescent="0.2">
      <c r="F5879"/>
    </row>
    <row r="5880" spans="6:6" x14ac:dyDescent="0.2">
      <c r="F5880"/>
    </row>
    <row r="5881" spans="6:6" x14ac:dyDescent="0.2">
      <c r="F5881"/>
    </row>
    <row r="5882" spans="6:6" x14ac:dyDescent="0.2">
      <c r="F5882"/>
    </row>
    <row r="5883" spans="6:6" x14ac:dyDescent="0.2">
      <c r="F5883"/>
    </row>
    <row r="5884" spans="6:6" x14ac:dyDescent="0.2">
      <c r="F5884"/>
    </row>
    <row r="5885" spans="6:6" x14ac:dyDescent="0.2">
      <c r="F5885"/>
    </row>
    <row r="5886" spans="6:6" x14ac:dyDescent="0.2">
      <c r="F5886"/>
    </row>
    <row r="5887" spans="6:6" x14ac:dyDescent="0.2">
      <c r="F5887"/>
    </row>
    <row r="5888" spans="6:6" x14ac:dyDescent="0.2">
      <c r="F5888"/>
    </row>
    <row r="5889" spans="6:6" x14ac:dyDescent="0.2">
      <c r="F5889"/>
    </row>
    <row r="5890" spans="6:6" x14ac:dyDescent="0.2">
      <c r="F5890"/>
    </row>
    <row r="5891" spans="6:6" x14ac:dyDescent="0.2">
      <c r="F5891"/>
    </row>
    <row r="5892" spans="6:6" x14ac:dyDescent="0.2">
      <c r="F5892"/>
    </row>
    <row r="5893" spans="6:6" x14ac:dyDescent="0.2">
      <c r="F5893"/>
    </row>
    <row r="5894" spans="6:6" x14ac:dyDescent="0.2">
      <c r="F5894"/>
    </row>
    <row r="5895" spans="6:6" x14ac:dyDescent="0.2">
      <c r="F5895"/>
    </row>
    <row r="5896" spans="6:6" x14ac:dyDescent="0.2">
      <c r="F5896"/>
    </row>
    <row r="5897" spans="6:6" x14ac:dyDescent="0.2">
      <c r="F5897"/>
    </row>
    <row r="5898" spans="6:6" x14ac:dyDescent="0.2">
      <c r="F5898"/>
    </row>
    <row r="5899" spans="6:6" x14ac:dyDescent="0.2">
      <c r="F5899"/>
    </row>
    <row r="5900" spans="6:6" x14ac:dyDescent="0.2">
      <c r="F5900"/>
    </row>
    <row r="5901" spans="6:6" x14ac:dyDescent="0.2">
      <c r="F5901"/>
    </row>
    <row r="5902" spans="6:6" x14ac:dyDescent="0.2">
      <c r="F5902"/>
    </row>
    <row r="5903" spans="6:6" x14ac:dyDescent="0.2">
      <c r="F5903"/>
    </row>
    <row r="5904" spans="6:6" x14ac:dyDescent="0.2">
      <c r="F5904"/>
    </row>
    <row r="5905" spans="6:6" x14ac:dyDescent="0.2">
      <c r="F5905"/>
    </row>
    <row r="5906" spans="6:6" x14ac:dyDescent="0.2">
      <c r="F5906"/>
    </row>
    <row r="5907" spans="6:6" x14ac:dyDescent="0.2">
      <c r="F5907"/>
    </row>
    <row r="5908" spans="6:6" x14ac:dyDescent="0.2">
      <c r="F5908"/>
    </row>
    <row r="5909" spans="6:6" x14ac:dyDescent="0.2">
      <c r="F5909"/>
    </row>
    <row r="5910" spans="6:6" x14ac:dyDescent="0.2">
      <c r="F5910"/>
    </row>
    <row r="5911" spans="6:6" x14ac:dyDescent="0.2">
      <c r="F5911"/>
    </row>
    <row r="5912" spans="6:6" x14ac:dyDescent="0.2">
      <c r="F5912"/>
    </row>
    <row r="5913" spans="6:6" x14ac:dyDescent="0.2">
      <c r="F5913"/>
    </row>
    <row r="5914" spans="6:6" x14ac:dyDescent="0.2">
      <c r="F5914"/>
    </row>
    <row r="5915" spans="6:6" x14ac:dyDescent="0.2">
      <c r="F5915"/>
    </row>
    <row r="5916" spans="6:6" x14ac:dyDescent="0.2">
      <c r="F5916"/>
    </row>
    <row r="5917" spans="6:6" x14ac:dyDescent="0.2">
      <c r="F5917"/>
    </row>
    <row r="5918" spans="6:6" x14ac:dyDescent="0.2">
      <c r="F5918"/>
    </row>
    <row r="5919" spans="6:6" x14ac:dyDescent="0.2">
      <c r="F5919"/>
    </row>
    <row r="5920" spans="6:6" x14ac:dyDescent="0.2">
      <c r="F5920"/>
    </row>
    <row r="5921" spans="6:6" x14ac:dyDescent="0.2">
      <c r="F5921"/>
    </row>
    <row r="5922" spans="6:6" x14ac:dyDescent="0.2">
      <c r="F5922"/>
    </row>
    <row r="5923" spans="6:6" x14ac:dyDescent="0.2">
      <c r="F5923"/>
    </row>
    <row r="5924" spans="6:6" x14ac:dyDescent="0.2">
      <c r="F5924"/>
    </row>
    <row r="5925" spans="6:6" x14ac:dyDescent="0.2">
      <c r="F5925"/>
    </row>
    <row r="5926" spans="6:6" x14ac:dyDescent="0.2">
      <c r="F5926"/>
    </row>
    <row r="5927" spans="6:6" x14ac:dyDescent="0.2">
      <c r="F5927"/>
    </row>
    <row r="5928" spans="6:6" x14ac:dyDescent="0.2">
      <c r="F5928"/>
    </row>
    <row r="5929" spans="6:6" x14ac:dyDescent="0.2">
      <c r="F5929"/>
    </row>
    <row r="5930" spans="6:6" x14ac:dyDescent="0.2">
      <c r="F5930"/>
    </row>
    <row r="5931" spans="6:6" x14ac:dyDescent="0.2">
      <c r="F5931"/>
    </row>
    <row r="5932" spans="6:6" x14ac:dyDescent="0.2">
      <c r="F5932"/>
    </row>
    <row r="5933" spans="6:6" x14ac:dyDescent="0.2">
      <c r="F5933"/>
    </row>
    <row r="5934" spans="6:6" x14ac:dyDescent="0.2">
      <c r="F5934"/>
    </row>
    <row r="5935" spans="6:6" x14ac:dyDescent="0.2">
      <c r="F5935"/>
    </row>
    <row r="5936" spans="6:6" x14ac:dyDescent="0.2">
      <c r="F5936"/>
    </row>
    <row r="5937" spans="6:6" x14ac:dyDescent="0.2">
      <c r="F5937"/>
    </row>
    <row r="5938" spans="6:6" x14ac:dyDescent="0.2">
      <c r="F5938"/>
    </row>
    <row r="5939" spans="6:6" x14ac:dyDescent="0.2">
      <c r="F5939"/>
    </row>
    <row r="5940" spans="6:6" x14ac:dyDescent="0.2">
      <c r="F5940"/>
    </row>
    <row r="5941" spans="6:6" x14ac:dyDescent="0.2">
      <c r="F5941"/>
    </row>
    <row r="5942" spans="6:6" x14ac:dyDescent="0.2">
      <c r="F5942"/>
    </row>
    <row r="5943" spans="6:6" x14ac:dyDescent="0.2">
      <c r="F5943"/>
    </row>
    <row r="5944" spans="6:6" x14ac:dyDescent="0.2">
      <c r="F5944"/>
    </row>
    <row r="5945" spans="6:6" x14ac:dyDescent="0.2">
      <c r="F5945"/>
    </row>
    <row r="5946" spans="6:6" x14ac:dyDescent="0.2">
      <c r="F5946"/>
    </row>
    <row r="5947" spans="6:6" x14ac:dyDescent="0.2">
      <c r="F5947"/>
    </row>
    <row r="5948" spans="6:6" x14ac:dyDescent="0.2">
      <c r="F5948"/>
    </row>
    <row r="5949" spans="6:6" x14ac:dyDescent="0.2">
      <c r="F5949"/>
    </row>
    <row r="5950" spans="6:6" x14ac:dyDescent="0.2">
      <c r="F5950"/>
    </row>
    <row r="5951" spans="6:6" x14ac:dyDescent="0.2">
      <c r="F5951"/>
    </row>
    <row r="5952" spans="6:6" x14ac:dyDescent="0.2">
      <c r="F5952"/>
    </row>
    <row r="5953" spans="6:6" x14ac:dyDescent="0.2">
      <c r="F5953"/>
    </row>
    <row r="5954" spans="6:6" x14ac:dyDescent="0.2">
      <c r="F5954"/>
    </row>
    <row r="5955" spans="6:6" x14ac:dyDescent="0.2">
      <c r="F5955"/>
    </row>
    <row r="5956" spans="6:6" x14ac:dyDescent="0.2">
      <c r="F5956"/>
    </row>
    <row r="5957" spans="6:6" x14ac:dyDescent="0.2">
      <c r="F5957"/>
    </row>
    <row r="5958" spans="6:6" x14ac:dyDescent="0.2">
      <c r="F5958"/>
    </row>
    <row r="5959" spans="6:6" x14ac:dyDescent="0.2">
      <c r="F5959"/>
    </row>
    <row r="5960" spans="6:6" x14ac:dyDescent="0.2">
      <c r="F5960"/>
    </row>
    <row r="5961" spans="6:6" x14ac:dyDescent="0.2">
      <c r="F5961"/>
    </row>
    <row r="5962" spans="6:6" x14ac:dyDescent="0.2">
      <c r="F5962"/>
    </row>
    <row r="5963" spans="6:6" x14ac:dyDescent="0.2">
      <c r="F5963"/>
    </row>
    <row r="5964" spans="6:6" x14ac:dyDescent="0.2">
      <c r="F5964"/>
    </row>
    <row r="5965" spans="6:6" x14ac:dyDescent="0.2">
      <c r="F5965"/>
    </row>
    <row r="5966" spans="6:6" x14ac:dyDescent="0.2">
      <c r="F5966"/>
    </row>
    <row r="5967" spans="6:6" x14ac:dyDescent="0.2">
      <c r="F5967"/>
    </row>
    <row r="5968" spans="6:6" x14ac:dyDescent="0.2">
      <c r="F5968"/>
    </row>
    <row r="5969" spans="6:6" x14ac:dyDescent="0.2">
      <c r="F5969"/>
    </row>
    <row r="5970" spans="6:6" x14ac:dyDescent="0.2">
      <c r="F5970"/>
    </row>
    <row r="5971" spans="6:6" x14ac:dyDescent="0.2">
      <c r="F5971"/>
    </row>
    <row r="5972" spans="6:6" x14ac:dyDescent="0.2">
      <c r="F5972"/>
    </row>
    <row r="5973" spans="6:6" x14ac:dyDescent="0.2">
      <c r="F5973"/>
    </row>
    <row r="5974" spans="6:6" x14ac:dyDescent="0.2">
      <c r="F5974"/>
    </row>
    <row r="5975" spans="6:6" x14ac:dyDescent="0.2">
      <c r="F5975"/>
    </row>
    <row r="5976" spans="6:6" x14ac:dyDescent="0.2">
      <c r="F5976"/>
    </row>
    <row r="5977" spans="6:6" x14ac:dyDescent="0.2">
      <c r="F5977"/>
    </row>
    <row r="5978" spans="6:6" x14ac:dyDescent="0.2">
      <c r="F5978"/>
    </row>
    <row r="5979" spans="6:6" x14ac:dyDescent="0.2">
      <c r="F5979"/>
    </row>
    <row r="5980" spans="6:6" x14ac:dyDescent="0.2">
      <c r="F5980"/>
    </row>
    <row r="5981" spans="6:6" x14ac:dyDescent="0.2">
      <c r="F5981"/>
    </row>
    <row r="5982" spans="6:6" x14ac:dyDescent="0.2">
      <c r="F5982"/>
    </row>
    <row r="5983" spans="6:6" x14ac:dyDescent="0.2">
      <c r="F5983"/>
    </row>
    <row r="5984" spans="6:6" x14ac:dyDescent="0.2">
      <c r="F5984"/>
    </row>
    <row r="5985" spans="6:6" x14ac:dyDescent="0.2">
      <c r="F5985"/>
    </row>
    <row r="5986" spans="6:6" x14ac:dyDescent="0.2">
      <c r="F5986"/>
    </row>
    <row r="5987" spans="6:6" x14ac:dyDescent="0.2">
      <c r="F5987"/>
    </row>
    <row r="5988" spans="6:6" x14ac:dyDescent="0.2">
      <c r="F5988"/>
    </row>
    <row r="5989" spans="6:6" x14ac:dyDescent="0.2">
      <c r="F5989"/>
    </row>
    <row r="5990" spans="6:6" x14ac:dyDescent="0.2">
      <c r="F5990"/>
    </row>
    <row r="5991" spans="6:6" x14ac:dyDescent="0.2">
      <c r="F5991"/>
    </row>
    <row r="5992" spans="6:6" x14ac:dyDescent="0.2">
      <c r="F5992"/>
    </row>
    <row r="5993" spans="6:6" x14ac:dyDescent="0.2">
      <c r="F5993"/>
    </row>
    <row r="5994" spans="6:6" x14ac:dyDescent="0.2">
      <c r="F5994"/>
    </row>
    <row r="5995" spans="6:6" x14ac:dyDescent="0.2">
      <c r="F5995"/>
    </row>
    <row r="5996" spans="6:6" x14ac:dyDescent="0.2">
      <c r="F5996"/>
    </row>
    <row r="5997" spans="6:6" x14ac:dyDescent="0.2">
      <c r="F5997"/>
    </row>
    <row r="5998" spans="6:6" x14ac:dyDescent="0.2">
      <c r="F5998"/>
    </row>
    <row r="5999" spans="6:6" x14ac:dyDescent="0.2">
      <c r="F5999"/>
    </row>
    <row r="6000" spans="6:6" x14ac:dyDescent="0.2">
      <c r="F6000"/>
    </row>
    <row r="6001" spans="6:6" x14ac:dyDescent="0.2">
      <c r="F6001"/>
    </row>
    <row r="6002" spans="6:6" x14ac:dyDescent="0.2">
      <c r="F6002"/>
    </row>
    <row r="6003" spans="6:6" x14ac:dyDescent="0.2">
      <c r="F6003"/>
    </row>
    <row r="6004" spans="6:6" x14ac:dyDescent="0.2">
      <c r="F6004"/>
    </row>
    <row r="6005" spans="6:6" x14ac:dyDescent="0.2">
      <c r="F6005"/>
    </row>
    <row r="6006" spans="6:6" x14ac:dyDescent="0.2">
      <c r="F6006"/>
    </row>
    <row r="6007" spans="6:6" x14ac:dyDescent="0.2">
      <c r="F6007"/>
    </row>
    <row r="6008" spans="6:6" x14ac:dyDescent="0.2">
      <c r="F6008"/>
    </row>
    <row r="6009" spans="6:6" x14ac:dyDescent="0.2">
      <c r="F6009"/>
    </row>
    <row r="6010" spans="6:6" x14ac:dyDescent="0.2">
      <c r="F6010"/>
    </row>
    <row r="6011" spans="6:6" x14ac:dyDescent="0.2">
      <c r="F6011"/>
    </row>
    <row r="6012" spans="6:6" x14ac:dyDescent="0.2">
      <c r="F6012"/>
    </row>
    <row r="6013" spans="6:6" x14ac:dyDescent="0.2">
      <c r="F6013"/>
    </row>
    <row r="6014" spans="6:6" x14ac:dyDescent="0.2">
      <c r="F6014"/>
    </row>
    <row r="6015" spans="6:6" x14ac:dyDescent="0.2">
      <c r="F6015"/>
    </row>
    <row r="6016" spans="6:6" x14ac:dyDescent="0.2">
      <c r="F6016"/>
    </row>
    <row r="6017" spans="6:6" x14ac:dyDescent="0.2">
      <c r="F6017"/>
    </row>
    <row r="6018" spans="6:6" x14ac:dyDescent="0.2">
      <c r="F6018"/>
    </row>
    <row r="6019" spans="6:6" x14ac:dyDescent="0.2">
      <c r="F6019"/>
    </row>
    <row r="6020" spans="6:6" x14ac:dyDescent="0.2">
      <c r="F6020"/>
    </row>
    <row r="6021" spans="6:6" x14ac:dyDescent="0.2">
      <c r="F6021"/>
    </row>
    <row r="6022" spans="6:6" x14ac:dyDescent="0.2">
      <c r="F6022"/>
    </row>
    <row r="6023" spans="6:6" x14ac:dyDescent="0.2">
      <c r="F6023"/>
    </row>
    <row r="6024" spans="6:6" x14ac:dyDescent="0.2">
      <c r="F6024"/>
    </row>
    <row r="6025" spans="6:6" x14ac:dyDescent="0.2">
      <c r="F6025"/>
    </row>
    <row r="6026" spans="6:6" x14ac:dyDescent="0.2">
      <c r="F6026"/>
    </row>
    <row r="6027" spans="6:6" x14ac:dyDescent="0.2">
      <c r="F6027"/>
    </row>
    <row r="6028" spans="6:6" x14ac:dyDescent="0.2">
      <c r="F6028"/>
    </row>
    <row r="6029" spans="6:6" x14ac:dyDescent="0.2">
      <c r="F6029"/>
    </row>
    <row r="6030" spans="6:6" x14ac:dyDescent="0.2">
      <c r="F6030"/>
    </row>
    <row r="6031" spans="6:6" x14ac:dyDescent="0.2">
      <c r="F6031"/>
    </row>
    <row r="6032" spans="6:6" x14ac:dyDescent="0.2">
      <c r="F6032"/>
    </row>
    <row r="6033" spans="6:6" x14ac:dyDescent="0.2">
      <c r="F6033"/>
    </row>
    <row r="6034" spans="6:6" x14ac:dyDescent="0.2">
      <c r="F6034"/>
    </row>
    <row r="6035" spans="6:6" x14ac:dyDescent="0.2">
      <c r="F6035"/>
    </row>
    <row r="6036" spans="6:6" x14ac:dyDescent="0.2">
      <c r="F6036"/>
    </row>
    <row r="6037" spans="6:6" x14ac:dyDescent="0.2">
      <c r="F6037"/>
    </row>
    <row r="6038" spans="6:6" x14ac:dyDescent="0.2">
      <c r="F6038"/>
    </row>
    <row r="6039" spans="6:6" x14ac:dyDescent="0.2">
      <c r="F6039"/>
    </row>
    <row r="6040" spans="6:6" x14ac:dyDescent="0.2">
      <c r="F6040"/>
    </row>
    <row r="6041" spans="6:6" x14ac:dyDescent="0.2">
      <c r="F6041"/>
    </row>
    <row r="6042" spans="6:6" x14ac:dyDescent="0.2">
      <c r="F6042"/>
    </row>
    <row r="6043" spans="6:6" x14ac:dyDescent="0.2">
      <c r="F6043"/>
    </row>
    <row r="6044" spans="6:6" x14ac:dyDescent="0.2">
      <c r="F6044"/>
    </row>
    <row r="6045" spans="6:6" x14ac:dyDescent="0.2">
      <c r="F6045"/>
    </row>
    <row r="6046" spans="6:6" x14ac:dyDescent="0.2">
      <c r="F6046"/>
    </row>
    <row r="6047" spans="6:6" x14ac:dyDescent="0.2">
      <c r="F6047"/>
    </row>
    <row r="6048" spans="6:6" x14ac:dyDescent="0.2">
      <c r="F6048"/>
    </row>
    <row r="6049" spans="6:6" x14ac:dyDescent="0.2">
      <c r="F6049"/>
    </row>
    <row r="6050" spans="6:6" x14ac:dyDescent="0.2">
      <c r="F6050"/>
    </row>
    <row r="6051" spans="6:6" x14ac:dyDescent="0.2">
      <c r="F6051"/>
    </row>
    <row r="6052" spans="6:6" x14ac:dyDescent="0.2">
      <c r="F6052"/>
    </row>
    <row r="6053" spans="6:6" x14ac:dyDescent="0.2">
      <c r="F6053"/>
    </row>
    <row r="6054" spans="6:6" x14ac:dyDescent="0.2">
      <c r="F6054"/>
    </row>
    <row r="6055" spans="6:6" x14ac:dyDescent="0.2">
      <c r="F6055"/>
    </row>
    <row r="6056" spans="6:6" x14ac:dyDescent="0.2">
      <c r="F6056"/>
    </row>
    <row r="6057" spans="6:6" x14ac:dyDescent="0.2">
      <c r="F6057"/>
    </row>
    <row r="6058" spans="6:6" x14ac:dyDescent="0.2">
      <c r="F6058"/>
    </row>
    <row r="6059" spans="6:6" x14ac:dyDescent="0.2">
      <c r="F6059"/>
    </row>
    <row r="6060" spans="6:6" x14ac:dyDescent="0.2">
      <c r="F6060"/>
    </row>
    <row r="6061" spans="6:6" x14ac:dyDescent="0.2">
      <c r="F6061"/>
    </row>
    <row r="6062" spans="6:6" x14ac:dyDescent="0.2">
      <c r="F6062"/>
    </row>
    <row r="6063" spans="6:6" x14ac:dyDescent="0.2">
      <c r="F6063"/>
    </row>
    <row r="6064" spans="6:6" x14ac:dyDescent="0.2">
      <c r="F6064"/>
    </row>
    <row r="6065" spans="6:6" x14ac:dyDescent="0.2">
      <c r="F6065"/>
    </row>
    <row r="6066" spans="6:6" x14ac:dyDescent="0.2">
      <c r="F6066"/>
    </row>
    <row r="6067" spans="6:6" x14ac:dyDescent="0.2">
      <c r="F6067"/>
    </row>
    <row r="6068" spans="6:6" x14ac:dyDescent="0.2">
      <c r="F6068"/>
    </row>
    <row r="6069" spans="6:6" x14ac:dyDescent="0.2">
      <c r="F6069"/>
    </row>
    <row r="6070" spans="6:6" x14ac:dyDescent="0.2">
      <c r="F6070"/>
    </row>
    <row r="6071" spans="6:6" x14ac:dyDescent="0.2">
      <c r="F6071"/>
    </row>
    <row r="6072" spans="6:6" x14ac:dyDescent="0.2">
      <c r="F6072"/>
    </row>
    <row r="6073" spans="6:6" x14ac:dyDescent="0.2">
      <c r="F6073"/>
    </row>
    <row r="6074" spans="6:6" x14ac:dyDescent="0.2">
      <c r="F6074"/>
    </row>
    <row r="6075" spans="6:6" x14ac:dyDescent="0.2">
      <c r="F6075"/>
    </row>
    <row r="6076" spans="6:6" x14ac:dyDescent="0.2">
      <c r="F6076"/>
    </row>
    <row r="6077" spans="6:6" x14ac:dyDescent="0.2">
      <c r="F6077"/>
    </row>
    <row r="6078" spans="6:6" x14ac:dyDescent="0.2">
      <c r="F6078"/>
    </row>
    <row r="6079" spans="6:6" x14ac:dyDescent="0.2">
      <c r="F6079"/>
    </row>
    <row r="6080" spans="6:6" x14ac:dyDescent="0.2">
      <c r="F6080"/>
    </row>
    <row r="6081" spans="6:6" x14ac:dyDescent="0.2">
      <c r="F6081"/>
    </row>
    <row r="6082" spans="6:6" x14ac:dyDescent="0.2">
      <c r="F6082"/>
    </row>
    <row r="6083" spans="6:6" x14ac:dyDescent="0.2">
      <c r="F6083"/>
    </row>
    <row r="6084" spans="6:6" x14ac:dyDescent="0.2">
      <c r="F6084"/>
    </row>
    <row r="6085" spans="6:6" x14ac:dyDescent="0.2">
      <c r="F6085"/>
    </row>
    <row r="6086" spans="6:6" x14ac:dyDescent="0.2">
      <c r="F6086"/>
    </row>
    <row r="6087" spans="6:6" x14ac:dyDescent="0.2">
      <c r="F6087"/>
    </row>
    <row r="6088" spans="6:6" x14ac:dyDescent="0.2">
      <c r="F6088"/>
    </row>
    <row r="6089" spans="6:6" x14ac:dyDescent="0.2">
      <c r="F6089"/>
    </row>
    <row r="6090" spans="6:6" x14ac:dyDescent="0.2">
      <c r="F6090"/>
    </row>
    <row r="6091" spans="6:6" x14ac:dyDescent="0.2">
      <c r="F6091"/>
    </row>
    <row r="6092" spans="6:6" x14ac:dyDescent="0.2">
      <c r="F6092"/>
    </row>
    <row r="6093" spans="6:6" x14ac:dyDescent="0.2">
      <c r="F6093"/>
    </row>
    <row r="6094" spans="6:6" x14ac:dyDescent="0.2">
      <c r="F6094"/>
    </row>
    <row r="6095" spans="6:6" x14ac:dyDescent="0.2">
      <c r="F6095"/>
    </row>
    <row r="6096" spans="6:6" x14ac:dyDescent="0.2">
      <c r="F6096"/>
    </row>
    <row r="6097" spans="6:6" x14ac:dyDescent="0.2">
      <c r="F6097"/>
    </row>
    <row r="6098" spans="6:6" x14ac:dyDescent="0.2">
      <c r="F6098"/>
    </row>
    <row r="6099" spans="6:6" x14ac:dyDescent="0.2">
      <c r="F6099"/>
    </row>
    <row r="6100" spans="6:6" x14ac:dyDescent="0.2">
      <c r="F6100"/>
    </row>
    <row r="6101" spans="6:6" x14ac:dyDescent="0.2">
      <c r="F6101"/>
    </row>
    <row r="6102" spans="6:6" x14ac:dyDescent="0.2">
      <c r="F6102"/>
    </row>
    <row r="6103" spans="6:6" x14ac:dyDescent="0.2">
      <c r="F6103"/>
    </row>
    <row r="6104" spans="6:6" x14ac:dyDescent="0.2">
      <c r="F6104"/>
    </row>
    <row r="6105" spans="6:6" x14ac:dyDescent="0.2">
      <c r="F6105"/>
    </row>
    <row r="6106" spans="6:6" x14ac:dyDescent="0.2">
      <c r="F6106"/>
    </row>
    <row r="6107" spans="6:6" x14ac:dyDescent="0.2">
      <c r="F6107"/>
    </row>
    <row r="6108" spans="6:6" x14ac:dyDescent="0.2">
      <c r="F6108"/>
    </row>
    <row r="6109" spans="6:6" x14ac:dyDescent="0.2">
      <c r="F6109"/>
    </row>
    <row r="6110" spans="6:6" x14ac:dyDescent="0.2">
      <c r="F6110"/>
    </row>
    <row r="6111" spans="6:6" x14ac:dyDescent="0.2">
      <c r="F6111"/>
    </row>
    <row r="6112" spans="6:6" x14ac:dyDescent="0.2">
      <c r="F6112"/>
    </row>
    <row r="6113" spans="6:6" x14ac:dyDescent="0.2">
      <c r="F6113"/>
    </row>
    <row r="6114" spans="6:6" x14ac:dyDescent="0.2">
      <c r="F6114"/>
    </row>
    <row r="6115" spans="6:6" x14ac:dyDescent="0.2">
      <c r="F6115"/>
    </row>
    <row r="6116" spans="6:6" x14ac:dyDescent="0.2">
      <c r="F6116"/>
    </row>
    <row r="6117" spans="6:6" x14ac:dyDescent="0.2">
      <c r="F6117"/>
    </row>
    <row r="6118" spans="6:6" x14ac:dyDescent="0.2">
      <c r="F6118"/>
    </row>
    <row r="6119" spans="6:6" x14ac:dyDescent="0.2">
      <c r="F6119"/>
    </row>
    <row r="6120" spans="6:6" x14ac:dyDescent="0.2">
      <c r="F6120"/>
    </row>
    <row r="6121" spans="6:6" x14ac:dyDescent="0.2">
      <c r="F6121"/>
    </row>
    <row r="6122" spans="6:6" x14ac:dyDescent="0.2">
      <c r="F6122"/>
    </row>
    <row r="6123" spans="6:6" x14ac:dyDescent="0.2">
      <c r="F6123"/>
    </row>
    <row r="6124" spans="6:6" x14ac:dyDescent="0.2">
      <c r="F6124"/>
    </row>
    <row r="6125" spans="6:6" x14ac:dyDescent="0.2">
      <c r="F6125"/>
    </row>
    <row r="6126" spans="6:6" x14ac:dyDescent="0.2">
      <c r="F6126"/>
    </row>
    <row r="6127" spans="6:6" x14ac:dyDescent="0.2">
      <c r="F6127"/>
    </row>
    <row r="6128" spans="6:6" x14ac:dyDescent="0.2">
      <c r="F6128"/>
    </row>
    <row r="6129" spans="6:6" x14ac:dyDescent="0.2">
      <c r="F6129"/>
    </row>
    <row r="6130" spans="6:6" x14ac:dyDescent="0.2">
      <c r="F6130"/>
    </row>
    <row r="6131" spans="6:6" x14ac:dyDescent="0.2">
      <c r="F6131"/>
    </row>
    <row r="6132" spans="6:6" x14ac:dyDescent="0.2">
      <c r="F6132"/>
    </row>
    <row r="6133" spans="6:6" x14ac:dyDescent="0.2">
      <c r="F6133"/>
    </row>
    <row r="6134" spans="6:6" x14ac:dyDescent="0.2">
      <c r="F6134"/>
    </row>
    <row r="6135" spans="6:6" x14ac:dyDescent="0.2">
      <c r="F6135"/>
    </row>
    <row r="6136" spans="6:6" x14ac:dyDescent="0.2">
      <c r="F6136"/>
    </row>
    <row r="6137" spans="6:6" x14ac:dyDescent="0.2">
      <c r="F6137"/>
    </row>
    <row r="6138" spans="6:6" x14ac:dyDescent="0.2">
      <c r="F6138"/>
    </row>
    <row r="6139" spans="6:6" x14ac:dyDescent="0.2">
      <c r="F6139"/>
    </row>
    <row r="6140" spans="6:6" x14ac:dyDescent="0.2">
      <c r="F6140"/>
    </row>
    <row r="6141" spans="6:6" x14ac:dyDescent="0.2">
      <c r="F6141"/>
    </row>
    <row r="6142" spans="6:6" x14ac:dyDescent="0.2">
      <c r="F6142"/>
    </row>
    <row r="6143" spans="6:6" x14ac:dyDescent="0.2">
      <c r="F6143"/>
    </row>
    <row r="6144" spans="6:6" x14ac:dyDescent="0.2">
      <c r="F6144"/>
    </row>
    <row r="6145" spans="6:6" x14ac:dyDescent="0.2">
      <c r="F6145"/>
    </row>
    <row r="6146" spans="6:6" x14ac:dyDescent="0.2">
      <c r="F6146"/>
    </row>
    <row r="6147" spans="6:6" x14ac:dyDescent="0.2">
      <c r="F6147"/>
    </row>
    <row r="6148" spans="6:6" x14ac:dyDescent="0.2">
      <c r="F6148"/>
    </row>
    <row r="6149" spans="6:6" x14ac:dyDescent="0.2">
      <c r="F6149"/>
    </row>
    <row r="6150" spans="6:6" x14ac:dyDescent="0.2">
      <c r="F6150"/>
    </row>
    <row r="6151" spans="6:6" x14ac:dyDescent="0.2">
      <c r="F6151"/>
    </row>
    <row r="6152" spans="6:6" x14ac:dyDescent="0.2">
      <c r="F6152"/>
    </row>
    <row r="6153" spans="6:6" x14ac:dyDescent="0.2">
      <c r="F6153"/>
    </row>
    <row r="6154" spans="6:6" x14ac:dyDescent="0.2">
      <c r="F6154"/>
    </row>
    <row r="6155" spans="6:6" x14ac:dyDescent="0.2">
      <c r="F6155"/>
    </row>
    <row r="6156" spans="6:6" x14ac:dyDescent="0.2">
      <c r="F6156"/>
    </row>
    <row r="6157" spans="6:6" x14ac:dyDescent="0.2">
      <c r="F6157"/>
    </row>
    <row r="6158" spans="6:6" x14ac:dyDescent="0.2">
      <c r="F6158"/>
    </row>
    <row r="6159" spans="6:6" x14ac:dyDescent="0.2">
      <c r="F6159"/>
    </row>
    <row r="6160" spans="6:6" x14ac:dyDescent="0.2">
      <c r="F6160"/>
    </row>
    <row r="6161" spans="6:6" x14ac:dyDescent="0.2">
      <c r="F6161"/>
    </row>
    <row r="6162" spans="6:6" x14ac:dyDescent="0.2">
      <c r="F6162"/>
    </row>
    <row r="6163" spans="6:6" x14ac:dyDescent="0.2">
      <c r="F6163"/>
    </row>
    <row r="6164" spans="6:6" x14ac:dyDescent="0.2">
      <c r="F6164"/>
    </row>
    <row r="6165" spans="6:6" x14ac:dyDescent="0.2">
      <c r="F6165"/>
    </row>
    <row r="6166" spans="6:6" x14ac:dyDescent="0.2">
      <c r="F6166"/>
    </row>
    <row r="6167" spans="6:6" x14ac:dyDescent="0.2">
      <c r="F6167"/>
    </row>
    <row r="6168" spans="6:6" x14ac:dyDescent="0.2">
      <c r="F6168"/>
    </row>
    <row r="6169" spans="6:6" x14ac:dyDescent="0.2">
      <c r="F6169"/>
    </row>
    <row r="6170" spans="6:6" x14ac:dyDescent="0.2">
      <c r="F6170"/>
    </row>
    <row r="6171" spans="6:6" x14ac:dyDescent="0.2">
      <c r="F6171"/>
    </row>
    <row r="6172" spans="6:6" x14ac:dyDescent="0.2">
      <c r="F6172"/>
    </row>
    <row r="6173" spans="6:6" x14ac:dyDescent="0.2">
      <c r="F6173"/>
    </row>
    <row r="6174" spans="6:6" x14ac:dyDescent="0.2">
      <c r="F6174"/>
    </row>
    <row r="6175" spans="6:6" x14ac:dyDescent="0.2">
      <c r="F6175"/>
    </row>
    <row r="6176" spans="6:6" x14ac:dyDescent="0.2">
      <c r="F6176"/>
    </row>
    <row r="6177" spans="6:6" x14ac:dyDescent="0.2">
      <c r="F6177"/>
    </row>
    <row r="6178" spans="6:6" x14ac:dyDescent="0.2">
      <c r="F6178"/>
    </row>
    <row r="6179" spans="6:6" x14ac:dyDescent="0.2">
      <c r="F6179"/>
    </row>
    <row r="6180" spans="6:6" x14ac:dyDescent="0.2">
      <c r="F6180"/>
    </row>
    <row r="6181" spans="6:6" x14ac:dyDescent="0.2">
      <c r="F6181"/>
    </row>
    <row r="6182" spans="6:6" x14ac:dyDescent="0.2">
      <c r="F6182"/>
    </row>
    <row r="6183" spans="6:6" x14ac:dyDescent="0.2">
      <c r="F6183"/>
    </row>
    <row r="6184" spans="6:6" x14ac:dyDescent="0.2">
      <c r="F6184"/>
    </row>
    <row r="6185" spans="6:6" x14ac:dyDescent="0.2">
      <c r="F6185"/>
    </row>
    <row r="6186" spans="6:6" x14ac:dyDescent="0.2">
      <c r="F6186"/>
    </row>
    <row r="6187" spans="6:6" x14ac:dyDescent="0.2">
      <c r="F6187"/>
    </row>
    <row r="6188" spans="6:6" x14ac:dyDescent="0.2">
      <c r="F6188"/>
    </row>
    <row r="6189" spans="6:6" x14ac:dyDescent="0.2">
      <c r="F6189"/>
    </row>
    <row r="6190" spans="6:6" x14ac:dyDescent="0.2">
      <c r="F6190"/>
    </row>
    <row r="6191" spans="6:6" x14ac:dyDescent="0.2">
      <c r="F6191"/>
    </row>
    <row r="6192" spans="6:6" x14ac:dyDescent="0.2">
      <c r="F6192"/>
    </row>
    <row r="6193" spans="6:6" x14ac:dyDescent="0.2">
      <c r="F6193"/>
    </row>
    <row r="6194" spans="6:6" x14ac:dyDescent="0.2">
      <c r="F6194"/>
    </row>
    <row r="6195" spans="6:6" x14ac:dyDescent="0.2">
      <c r="F6195"/>
    </row>
    <row r="6196" spans="6:6" x14ac:dyDescent="0.2">
      <c r="F6196"/>
    </row>
    <row r="6197" spans="6:6" x14ac:dyDescent="0.2">
      <c r="F6197"/>
    </row>
    <row r="6198" spans="6:6" x14ac:dyDescent="0.2">
      <c r="F6198"/>
    </row>
    <row r="6199" spans="6:6" x14ac:dyDescent="0.2">
      <c r="F6199"/>
    </row>
    <row r="6200" spans="6:6" x14ac:dyDescent="0.2">
      <c r="F6200"/>
    </row>
    <row r="6201" spans="6:6" x14ac:dyDescent="0.2">
      <c r="F6201"/>
    </row>
    <row r="6202" spans="6:6" x14ac:dyDescent="0.2">
      <c r="F6202"/>
    </row>
    <row r="6203" spans="6:6" x14ac:dyDescent="0.2">
      <c r="F6203"/>
    </row>
    <row r="6204" spans="6:6" x14ac:dyDescent="0.2">
      <c r="F6204"/>
    </row>
    <row r="6205" spans="6:6" x14ac:dyDescent="0.2">
      <c r="F6205"/>
    </row>
    <row r="6206" spans="6:6" x14ac:dyDescent="0.2">
      <c r="F6206"/>
    </row>
    <row r="6207" spans="6:6" x14ac:dyDescent="0.2">
      <c r="F6207"/>
    </row>
    <row r="6208" spans="6:6" x14ac:dyDescent="0.2">
      <c r="F6208"/>
    </row>
    <row r="6209" spans="6:6" x14ac:dyDescent="0.2">
      <c r="F6209"/>
    </row>
    <row r="6210" spans="6:6" x14ac:dyDescent="0.2">
      <c r="F6210"/>
    </row>
    <row r="6211" spans="6:6" x14ac:dyDescent="0.2">
      <c r="F6211"/>
    </row>
    <row r="6212" spans="6:6" x14ac:dyDescent="0.2">
      <c r="F6212"/>
    </row>
    <row r="6213" spans="6:6" x14ac:dyDescent="0.2">
      <c r="F6213"/>
    </row>
    <row r="6214" spans="6:6" x14ac:dyDescent="0.2">
      <c r="F6214"/>
    </row>
    <row r="6215" spans="6:6" x14ac:dyDescent="0.2">
      <c r="F6215"/>
    </row>
    <row r="6216" spans="6:6" x14ac:dyDescent="0.2">
      <c r="F6216"/>
    </row>
    <row r="6217" spans="6:6" x14ac:dyDescent="0.2">
      <c r="F6217"/>
    </row>
    <row r="6218" spans="6:6" x14ac:dyDescent="0.2">
      <c r="F6218"/>
    </row>
    <row r="6219" spans="6:6" x14ac:dyDescent="0.2">
      <c r="F6219"/>
    </row>
    <row r="6220" spans="6:6" x14ac:dyDescent="0.2">
      <c r="F6220"/>
    </row>
    <row r="6221" spans="6:6" x14ac:dyDescent="0.2">
      <c r="F6221"/>
    </row>
    <row r="6222" spans="6:6" x14ac:dyDescent="0.2">
      <c r="F6222"/>
    </row>
    <row r="6223" spans="6:6" x14ac:dyDescent="0.2">
      <c r="F6223"/>
    </row>
    <row r="6224" spans="6:6" x14ac:dyDescent="0.2">
      <c r="F6224"/>
    </row>
    <row r="6225" spans="6:6" x14ac:dyDescent="0.2">
      <c r="F6225"/>
    </row>
    <row r="6226" spans="6:6" x14ac:dyDescent="0.2">
      <c r="F6226"/>
    </row>
    <row r="6227" spans="6:6" x14ac:dyDescent="0.2">
      <c r="F6227"/>
    </row>
    <row r="6228" spans="6:6" x14ac:dyDescent="0.2">
      <c r="F6228"/>
    </row>
    <row r="6229" spans="6:6" x14ac:dyDescent="0.2">
      <c r="F6229"/>
    </row>
    <row r="6230" spans="6:6" x14ac:dyDescent="0.2">
      <c r="F6230"/>
    </row>
    <row r="6231" spans="6:6" x14ac:dyDescent="0.2">
      <c r="F6231"/>
    </row>
    <row r="6232" spans="6:6" x14ac:dyDescent="0.2">
      <c r="F6232"/>
    </row>
    <row r="6233" spans="6:6" x14ac:dyDescent="0.2">
      <c r="F6233"/>
    </row>
    <row r="6234" spans="6:6" x14ac:dyDescent="0.2">
      <c r="F6234"/>
    </row>
    <row r="6235" spans="6:6" x14ac:dyDescent="0.2">
      <c r="F6235"/>
    </row>
    <row r="6236" spans="6:6" x14ac:dyDescent="0.2">
      <c r="F6236"/>
    </row>
    <row r="6237" spans="6:6" x14ac:dyDescent="0.2">
      <c r="F6237"/>
    </row>
    <row r="6238" spans="6:6" x14ac:dyDescent="0.2">
      <c r="F6238"/>
    </row>
    <row r="6239" spans="6:6" x14ac:dyDescent="0.2">
      <c r="F6239"/>
    </row>
    <row r="6240" spans="6:6" x14ac:dyDescent="0.2">
      <c r="F6240"/>
    </row>
    <row r="6241" spans="6:6" x14ac:dyDescent="0.2">
      <c r="F6241"/>
    </row>
    <row r="6242" spans="6:6" x14ac:dyDescent="0.2">
      <c r="F6242"/>
    </row>
    <row r="6243" spans="6:6" x14ac:dyDescent="0.2">
      <c r="F6243"/>
    </row>
    <row r="6244" spans="6:6" x14ac:dyDescent="0.2">
      <c r="F6244"/>
    </row>
    <row r="6245" spans="6:6" x14ac:dyDescent="0.2">
      <c r="F6245"/>
    </row>
    <row r="6246" spans="6:6" x14ac:dyDescent="0.2">
      <c r="F6246"/>
    </row>
    <row r="6247" spans="6:6" x14ac:dyDescent="0.2">
      <c r="F6247"/>
    </row>
    <row r="6248" spans="6:6" x14ac:dyDescent="0.2">
      <c r="F6248"/>
    </row>
    <row r="6249" spans="6:6" x14ac:dyDescent="0.2">
      <c r="F6249"/>
    </row>
    <row r="6250" spans="6:6" x14ac:dyDescent="0.2">
      <c r="F6250"/>
    </row>
    <row r="6251" spans="6:6" x14ac:dyDescent="0.2">
      <c r="F6251"/>
    </row>
    <row r="6252" spans="6:6" x14ac:dyDescent="0.2">
      <c r="F6252"/>
    </row>
    <row r="6253" spans="6:6" x14ac:dyDescent="0.2">
      <c r="F6253"/>
    </row>
    <row r="6254" spans="6:6" x14ac:dyDescent="0.2">
      <c r="F6254"/>
    </row>
    <row r="6255" spans="6:6" x14ac:dyDescent="0.2">
      <c r="F6255"/>
    </row>
    <row r="6256" spans="6:6" x14ac:dyDescent="0.2">
      <c r="F6256"/>
    </row>
    <row r="6257" spans="6:6" x14ac:dyDescent="0.2">
      <c r="F6257"/>
    </row>
    <row r="6258" spans="6:6" x14ac:dyDescent="0.2">
      <c r="F6258"/>
    </row>
    <row r="6259" spans="6:6" x14ac:dyDescent="0.2">
      <c r="F6259"/>
    </row>
    <row r="6260" spans="6:6" x14ac:dyDescent="0.2">
      <c r="F6260"/>
    </row>
    <row r="6261" spans="6:6" x14ac:dyDescent="0.2">
      <c r="F6261"/>
    </row>
    <row r="6262" spans="6:6" x14ac:dyDescent="0.2">
      <c r="F6262"/>
    </row>
    <row r="6263" spans="6:6" x14ac:dyDescent="0.2">
      <c r="F6263"/>
    </row>
    <row r="6264" spans="6:6" x14ac:dyDescent="0.2">
      <c r="F6264"/>
    </row>
    <row r="6265" spans="6:6" x14ac:dyDescent="0.2">
      <c r="F6265"/>
    </row>
    <row r="6266" spans="6:6" x14ac:dyDescent="0.2">
      <c r="F6266"/>
    </row>
    <row r="6267" spans="6:6" x14ac:dyDescent="0.2">
      <c r="F6267"/>
    </row>
    <row r="6268" spans="6:6" x14ac:dyDescent="0.2">
      <c r="F6268"/>
    </row>
    <row r="6269" spans="6:6" x14ac:dyDescent="0.2">
      <c r="F6269"/>
    </row>
    <row r="6270" spans="6:6" x14ac:dyDescent="0.2">
      <c r="F6270"/>
    </row>
    <row r="6271" spans="6:6" x14ac:dyDescent="0.2">
      <c r="F6271"/>
    </row>
    <row r="6272" spans="6:6" x14ac:dyDescent="0.2">
      <c r="F6272"/>
    </row>
    <row r="6273" spans="6:6" x14ac:dyDescent="0.2">
      <c r="F6273"/>
    </row>
    <row r="6274" spans="6:6" x14ac:dyDescent="0.2">
      <c r="F6274"/>
    </row>
    <row r="6275" spans="6:6" x14ac:dyDescent="0.2">
      <c r="F6275"/>
    </row>
    <row r="6276" spans="6:6" x14ac:dyDescent="0.2">
      <c r="F6276"/>
    </row>
    <row r="6277" spans="6:6" x14ac:dyDescent="0.2">
      <c r="F6277"/>
    </row>
    <row r="6278" spans="6:6" x14ac:dyDescent="0.2">
      <c r="F6278"/>
    </row>
    <row r="6279" spans="6:6" x14ac:dyDescent="0.2">
      <c r="F6279"/>
    </row>
    <row r="6280" spans="6:6" x14ac:dyDescent="0.2">
      <c r="F6280"/>
    </row>
    <row r="6281" spans="6:6" x14ac:dyDescent="0.2">
      <c r="F6281"/>
    </row>
    <row r="6282" spans="6:6" x14ac:dyDescent="0.2">
      <c r="F6282"/>
    </row>
    <row r="6283" spans="6:6" x14ac:dyDescent="0.2">
      <c r="F6283"/>
    </row>
    <row r="6284" spans="6:6" x14ac:dyDescent="0.2">
      <c r="F6284"/>
    </row>
    <row r="6285" spans="6:6" x14ac:dyDescent="0.2">
      <c r="F6285"/>
    </row>
    <row r="6286" spans="6:6" x14ac:dyDescent="0.2">
      <c r="F6286"/>
    </row>
    <row r="6287" spans="6:6" x14ac:dyDescent="0.2">
      <c r="F6287"/>
    </row>
    <row r="6288" spans="6:6" x14ac:dyDescent="0.2">
      <c r="F6288"/>
    </row>
    <row r="6289" spans="6:6" x14ac:dyDescent="0.2">
      <c r="F6289"/>
    </row>
    <row r="6290" spans="6:6" x14ac:dyDescent="0.2">
      <c r="F6290"/>
    </row>
    <row r="6291" spans="6:6" x14ac:dyDescent="0.2">
      <c r="F6291"/>
    </row>
    <row r="6292" spans="6:6" x14ac:dyDescent="0.2">
      <c r="F6292"/>
    </row>
    <row r="6293" spans="6:6" x14ac:dyDescent="0.2">
      <c r="F6293"/>
    </row>
    <row r="6294" spans="6:6" x14ac:dyDescent="0.2">
      <c r="F6294"/>
    </row>
    <row r="6295" spans="6:6" x14ac:dyDescent="0.2">
      <c r="F6295"/>
    </row>
    <row r="6296" spans="6:6" x14ac:dyDescent="0.2">
      <c r="F6296"/>
    </row>
    <row r="6297" spans="6:6" x14ac:dyDescent="0.2">
      <c r="F6297"/>
    </row>
    <row r="6298" spans="6:6" x14ac:dyDescent="0.2">
      <c r="F6298"/>
    </row>
    <row r="6299" spans="6:6" x14ac:dyDescent="0.2">
      <c r="F6299"/>
    </row>
    <row r="6300" spans="6:6" x14ac:dyDescent="0.2">
      <c r="F6300"/>
    </row>
    <row r="6301" spans="6:6" x14ac:dyDescent="0.2">
      <c r="F6301"/>
    </row>
    <row r="6302" spans="6:6" x14ac:dyDescent="0.2">
      <c r="F6302"/>
    </row>
    <row r="6303" spans="6:6" x14ac:dyDescent="0.2">
      <c r="F6303"/>
    </row>
    <row r="6304" spans="6:6" x14ac:dyDescent="0.2">
      <c r="F6304"/>
    </row>
    <row r="6305" spans="6:6" x14ac:dyDescent="0.2">
      <c r="F6305"/>
    </row>
    <row r="6306" spans="6:6" x14ac:dyDescent="0.2">
      <c r="F6306"/>
    </row>
    <row r="6307" spans="6:6" x14ac:dyDescent="0.2">
      <c r="F6307"/>
    </row>
    <row r="6308" spans="6:6" x14ac:dyDescent="0.2">
      <c r="F6308"/>
    </row>
    <row r="6309" spans="6:6" x14ac:dyDescent="0.2">
      <c r="F6309"/>
    </row>
    <row r="6310" spans="6:6" x14ac:dyDescent="0.2">
      <c r="F6310"/>
    </row>
    <row r="6311" spans="6:6" x14ac:dyDescent="0.2">
      <c r="F6311"/>
    </row>
    <row r="6312" spans="6:6" x14ac:dyDescent="0.2">
      <c r="F6312"/>
    </row>
    <row r="6313" spans="6:6" x14ac:dyDescent="0.2">
      <c r="F6313"/>
    </row>
    <row r="6314" spans="6:6" x14ac:dyDescent="0.2">
      <c r="F6314"/>
    </row>
    <row r="6315" spans="6:6" x14ac:dyDescent="0.2">
      <c r="F6315"/>
    </row>
    <row r="6316" spans="6:6" x14ac:dyDescent="0.2">
      <c r="F6316"/>
    </row>
    <row r="6317" spans="6:6" x14ac:dyDescent="0.2">
      <c r="F6317"/>
    </row>
    <row r="6318" spans="6:6" x14ac:dyDescent="0.2">
      <c r="F6318"/>
    </row>
    <row r="6319" spans="6:6" x14ac:dyDescent="0.2">
      <c r="F6319"/>
    </row>
    <row r="6320" spans="6:6" x14ac:dyDescent="0.2">
      <c r="F6320"/>
    </row>
    <row r="6321" spans="6:6" x14ac:dyDescent="0.2">
      <c r="F6321"/>
    </row>
    <row r="6322" spans="6:6" x14ac:dyDescent="0.2">
      <c r="F6322"/>
    </row>
    <row r="6323" spans="6:6" x14ac:dyDescent="0.2">
      <c r="F6323"/>
    </row>
    <row r="6324" spans="6:6" x14ac:dyDescent="0.2">
      <c r="F6324"/>
    </row>
    <row r="6325" spans="6:6" x14ac:dyDescent="0.2">
      <c r="F6325"/>
    </row>
    <row r="6326" spans="6:6" x14ac:dyDescent="0.2">
      <c r="F6326"/>
    </row>
    <row r="6327" spans="6:6" x14ac:dyDescent="0.2">
      <c r="F6327"/>
    </row>
    <row r="6328" spans="6:6" x14ac:dyDescent="0.2">
      <c r="F6328"/>
    </row>
    <row r="6329" spans="6:6" x14ac:dyDescent="0.2">
      <c r="F6329"/>
    </row>
    <row r="6330" spans="6:6" x14ac:dyDescent="0.2">
      <c r="F6330"/>
    </row>
    <row r="6331" spans="6:6" x14ac:dyDescent="0.2">
      <c r="F6331"/>
    </row>
    <row r="6332" spans="6:6" x14ac:dyDescent="0.2">
      <c r="F6332"/>
    </row>
    <row r="6333" spans="6:6" x14ac:dyDescent="0.2">
      <c r="F6333"/>
    </row>
    <row r="6334" spans="6:6" x14ac:dyDescent="0.2">
      <c r="F6334"/>
    </row>
    <row r="6335" spans="6:6" x14ac:dyDescent="0.2">
      <c r="F6335"/>
    </row>
    <row r="6336" spans="6:6" x14ac:dyDescent="0.2">
      <c r="F6336"/>
    </row>
    <row r="6337" spans="6:6" x14ac:dyDescent="0.2">
      <c r="F6337"/>
    </row>
    <row r="6338" spans="6:6" x14ac:dyDescent="0.2">
      <c r="F6338"/>
    </row>
    <row r="6339" spans="6:6" x14ac:dyDescent="0.2">
      <c r="F6339"/>
    </row>
    <row r="6340" spans="6:6" x14ac:dyDescent="0.2">
      <c r="F6340"/>
    </row>
    <row r="6341" spans="6:6" x14ac:dyDescent="0.2">
      <c r="F6341"/>
    </row>
    <row r="6342" spans="6:6" x14ac:dyDescent="0.2">
      <c r="F6342"/>
    </row>
    <row r="6343" spans="6:6" x14ac:dyDescent="0.2">
      <c r="F6343"/>
    </row>
    <row r="6344" spans="6:6" x14ac:dyDescent="0.2">
      <c r="F6344"/>
    </row>
    <row r="6345" spans="6:6" x14ac:dyDescent="0.2">
      <c r="F6345"/>
    </row>
    <row r="6346" spans="6:6" x14ac:dyDescent="0.2">
      <c r="F6346"/>
    </row>
    <row r="6347" spans="6:6" x14ac:dyDescent="0.2">
      <c r="F6347"/>
    </row>
    <row r="6348" spans="6:6" x14ac:dyDescent="0.2">
      <c r="F6348"/>
    </row>
    <row r="6349" spans="6:6" x14ac:dyDescent="0.2">
      <c r="F6349"/>
    </row>
    <row r="6350" spans="6:6" x14ac:dyDescent="0.2">
      <c r="F6350"/>
    </row>
    <row r="6351" spans="6:6" x14ac:dyDescent="0.2">
      <c r="F6351"/>
    </row>
    <row r="6352" spans="6:6" x14ac:dyDescent="0.2">
      <c r="F6352"/>
    </row>
    <row r="6353" spans="6:6" x14ac:dyDescent="0.2">
      <c r="F6353"/>
    </row>
    <row r="6354" spans="6:6" x14ac:dyDescent="0.2">
      <c r="F6354"/>
    </row>
    <row r="6355" spans="6:6" x14ac:dyDescent="0.2">
      <c r="F6355"/>
    </row>
    <row r="6356" spans="6:6" x14ac:dyDescent="0.2">
      <c r="F6356"/>
    </row>
    <row r="6357" spans="6:6" x14ac:dyDescent="0.2">
      <c r="F6357"/>
    </row>
    <row r="6358" spans="6:6" x14ac:dyDescent="0.2">
      <c r="F6358"/>
    </row>
    <row r="6359" spans="6:6" x14ac:dyDescent="0.2">
      <c r="F6359"/>
    </row>
    <row r="6360" spans="6:6" x14ac:dyDescent="0.2">
      <c r="F6360"/>
    </row>
    <row r="6361" spans="6:6" x14ac:dyDescent="0.2">
      <c r="F6361"/>
    </row>
    <row r="6362" spans="6:6" x14ac:dyDescent="0.2">
      <c r="F6362"/>
    </row>
    <row r="6363" spans="6:6" x14ac:dyDescent="0.2">
      <c r="F6363"/>
    </row>
    <row r="6364" spans="6:6" x14ac:dyDescent="0.2">
      <c r="F6364"/>
    </row>
    <row r="6365" spans="6:6" x14ac:dyDescent="0.2">
      <c r="F6365"/>
    </row>
    <row r="6366" spans="6:6" x14ac:dyDescent="0.2">
      <c r="F6366"/>
    </row>
    <row r="6367" spans="6:6" x14ac:dyDescent="0.2">
      <c r="F6367"/>
    </row>
    <row r="6368" spans="6:6" x14ac:dyDescent="0.2">
      <c r="F6368"/>
    </row>
    <row r="6369" spans="6:6" x14ac:dyDescent="0.2">
      <c r="F6369"/>
    </row>
    <row r="6370" spans="6:6" x14ac:dyDescent="0.2">
      <c r="F6370"/>
    </row>
    <row r="6371" spans="6:6" x14ac:dyDescent="0.2">
      <c r="F6371"/>
    </row>
    <row r="6372" spans="6:6" x14ac:dyDescent="0.2">
      <c r="F6372"/>
    </row>
    <row r="6373" spans="6:6" x14ac:dyDescent="0.2">
      <c r="F6373"/>
    </row>
    <row r="6374" spans="6:6" x14ac:dyDescent="0.2">
      <c r="F6374"/>
    </row>
    <row r="6375" spans="6:6" x14ac:dyDescent="0.2">
      <c r="F6375"/>
    </row>
    <row r="6376" spans="6:6" x14ac:dyDescent="0.2">
      <c r="F6376"/>
    </row>
    <row r="6377" spans="6:6" x14ac:dyDescent="0.2">
      <c r="F6377"/>
    </row>
    <row r="6378" spans="6:6" x14ac:dyDescent="0.2">
      <c r="F6378"/>
    </row>
    <row r="6379" spans="6:6" x14ac:dyDescent="0.2">
      <c r="F6379"/>
    </row>
    <row r="6380" spans="6:6" x14ac:dyDescent="0.2">
      <c r="F6380"/>
    </row>
    <row r="6381" spans="6:6" x14ac:dyDescent="0.2">
      <c r="F6381"/>
    </row>
    <row r="6382" spans="6:6" x14ac:dyDescent="0.2">
      <c r="F6382"/>
    </row>
    <row r="6383" spans="6:6" x14ac:dyDescent="0.2">
      <c r="F6383"/>
    </row>
    <row r="6384" spans="6:6" x14ac:dyDescent="0.2">
      <c r="F6384"/>
    </row>
    <row r="6385" spans="6:6" x14ac:dyDescent="0.2">
      <c r="F6385"/>
    </row>
    <row r="6386" spans="6:6" x14ac:dyDescent="0.2">
      <c r="F6386"/>
    </row>
    <row r="6387" spans="6:6" x14ac:dyDescent="0.2">
      <c r="F6387"/>
    </row>
    <row r="6388" spans="6:6" x14ac:dyDescent="0.2">
      <c r="F6388"/>
    </row>
    <row r="6389" spans="6:6" x14ac:dyDescent="0.2">
      <c r="F6389"/>
    </row>
    <row r="6390" spans="6:6" x14ac:dyDescent="0.2">
      <c r="F6390"/>
    </row>
    <row r="6391" spans="6:6" x14ac:dyDescent="0.2">
      <c r="F6391"/>
    </row>
    <row r="6392" spans="6:6" x14ac:dyDescent="0.2">
      <c r="F6392"/>
    </row>
    <row r="6393" spans="6:6" x14ac:dyDescent="0.2">
      <c r="F6393"/>
    </row>
    <row r="6394" spans="6:6" x14ac:dyDescent="0.2">
      <c r="F6394"/>
    </row>
    <row r="6395" spans="6:6" x14ac:dyDescent="0.2">
      <c r="F6395"/>
    </row>
    <row r="6396" spans="6:6" x14ac:dyDescent="0.2">
      <c r="F6396"/>
    </row>
    <row r="6397" spans="6:6" x14ac:dyDescent="0.2">
      <c r="F6397"/>
    </row>
    <row r="6398" spans="6:6" x14ac:dyDescent="0.2">
      <c r="F6398"/>
    </row>
    <row r="6399" spans="6:6" x14ac:dyDescent="0.2">
      <c r="F6399"/>
    </row>
    <row r="6400" spans="6:6" x14ac:dyDescent="0.2">
      <c r="F6400"/>
    </row>
    <row r="6401" spans="6:6" x14ac:dyDescent="0.2">
      <c r="F6401"/>
    </row>
    <row r="6402" spans="6:6" x14ac:dyDescent="0.2">
      <c r="F6402"/>
    </row>
    <row r="6403" spans="6:6" x14ac:dyDescent="0.2">
      <c r="F6403"/>
    </row>
    <row r="6404" spans="6:6" x14ac:dyDescent="0.2">
      <c r="F6404"/>
    </row>
    <row r="6405" spans="6:6" x14ac:dyDescent="0.2">
      <c r="F6405"/>
    </row>
    <row r="6406" spans="6:6" x14ac:dyDescent="0.2">
      <c r="F6406"/>
    </row>
    <row r="6407" spans="6:6" x14ac:dyDescent="0.2">
      <c r="F6407"/>
    </row>
    <row r="6408" spans="6:6" x14ac:dyDescent="0.2">
      <c r="F6408"/>
    </row>
    <row r="6409" spans="6:6" x14ac:dyDescent="0.2">
      <c r="F6409"/>
    </row>
    <row r="6410" spans="6:6" x14ac:dyDescent="0.2">
      <c r="F6410"/>
    </row>
    <row r="6411" spans="6:6" x14ac:dyDescent="0.2">
      <c r="F6411"/>
    </row>
    <row r="6412" spans="6:6" x14ac:dyDescent="0.2">
      <c r="F6412"/>
    </row>
    <row r="6413" spans="6:6" x14ac:dyDescent="0.2">
      <c r="F6413"/>
    </row>
    <row r="6414" spans="6:6" x14ac:dyDescent="0.2">
      <c r="F6414"/>
    </row>
    <row r="6415" spans="6:6" x14ac:dyDescent="0.2">
      <c r="F6415"/>
    </row>
    <row r="6416" spans="6:6" x14ac:dyDescent="0.2">
      <c r="F6416"/>
    </row>
    <row r="6417" spans="6:6" x14ac:dyDescent="0.2">
      <c r="F6417"/>
    </row>
    <row r="6418" spans="6:6" x14ac:dyDescent="0.2">
      <c r="F6418"/>
    </row>
    <row r="6419" spans="6:6" x14ac:dyDescent="0.2">
      <c r="F6419"/>
    </row>
    <row r="6420" spans="6:6" x14ac:dyDescent="0.2">
      <c r="F6420"/>
    </row>
    <row r="6421" spans="6:6" x14ac:dyDescent="0.2">
      <c r="F6421"/>
    </row>
    <row r="6422" spans="6:6" x14ac:dyDescent="0.2">
      <c r="F6422"/>
    </row>
    <row r="6423" spans="6:6" x14ac:dyDescent="0.2">
      <c r="F6423"/>
    </row>
    <row r="6424" spans="6:6" x14ac:dyDescent="0.2">
      <c r="F6424"/>
    </row>
    <row r="6425" spans="6:6" x14ac:dyDescent="0.2">
      <c r="F6425"/>
    </row>
    <row r="6426" spans="6:6" x14ac:dyDescent="0.2">
      <c r="F6426"/>
    </row>
    <row r="6427" spans="6:6" x14ac:dyDescent="0.2">
      <c r="F6427"/>
    </row>
    <row r="6428" spans="6:6" x14ac:dyDescent="0.2">
      <c r="F6428"/>
    </row>
    <row r="6429" spans="6:6" x14ac:dyDescent="0.2">
      <c r="F6429"/>
    </row>
    <row r="6430" spans="6:6" x14ac:dyDescent="0.2">
      <c r="F6430"/>
    </row>
    <row r="6431" spans="6:6" x14ac:dyDescent="0.2">
      <c r="F6431"/>
    </row>
    <row r="6432" spans="6:6" x14ac:dyDescent="0.2">
      <c r="F6432"/>
    </row>
    <row r="6433" spans="6:6" x14ac:dyDescent="0.2">
      <c r="F6433"/>
    </row>
    <row r="6434" spans="6:6" x14ac:dyDescent="0.2">
      <c r="F6434"/>
    </row>
    <row r="6435" spans="6:6" x14ac:dyDescent="0.2">
      <c r="F6435"/>
    </row>
    <row r="6436" spans="6:6" x14ac:dyDescent="0.2">
      <c r="F6436"/>
    </row>
    <row r="6437" spans="6:6" x14ac:dyDescent="0.2">
      <c r="F6437"/>
    </row>
    <row r="6438" spans="6:6" x14ac:dyDescent="0.2">
      <c r="F6438"/>
    </row>
    <row r="6439" spans="6:6" x14ac:dyDescent="0.2">
      <c r="F6439"/>
    </row>
    <row r="6440" spans="6:6" x14ac:dyDescent="0.2">
      <c r="F6440"/>
    </row>
    <row r="6441" spans="6:6" x14ac:dyDescent="0.2">
      <c r="F6441"/>
    </row>
    <row r="6442" spans="6:6" x14ac:dyDescent="0.2">
      <c r="F6442"/>
    </row>
    <row r="6443" spans="6:6" x14ac:dyDescent="0.2">
      <c r="F6443"/>
    </row>
    <row r="6444" spans="6:6" x14ac:dyDescent="0.2">
      <c r="F6444"/>
    </row>
    <row r="6445" spans="6:6" x14ac:dyDescent="0.2">
      <c r="F6445"/>
    </row>
    <row r="6446" spans="6:6" x14ac:dyDescent="0.2">
      <c r="F6446"/>
    </row>
    <row r="6447" spans="6:6" x14ac:dyDescent="0.2">
      <c r="F6447"/>
    </row>
    <row r="6448" spans="6:6" x14ac:dyDescent="0.2">
      <c r="F6448"/>
    </row>
    <row r="6449" spans="6:6" x14ac:dyDescent="0.2">
      <c r="F6449"/>
    </row>
    <row r="6450" spans="6:6" x14ac:dyDescent="0.2">
      <c r="F6450"/>
    </row>
    <row r="6451" spans="6:6" x14ac:dyDescent="0.2">
      <c r="F6451"/>
    </row>
    <row r="6452" spans="6:6" x14ac:dyDescent="0.2">
      <c r="F6452"/>
    </row>
    <row r="6453" spans="6:6" x14ac:dyDescent="0.2">
      <c r="F6453"/>
    </row>
    <row r="6454" spans="6:6" x14ac:dyDescent="0.2">
      <c r="F6454"/>
    </row>
    <row r="6455" spans="6:6" x14ac:dyDescent="0.2">
      <c r="F6455"/>
    </row>
    <row r="6456" spans="6:6" x14ac:dyDescent="0.2">
      <c r="F6456"/>
    </row>
    <row r="6457" spans="6:6" x14ac:dyDescent="0.2">
      <c r="F6457"/>
    </row>
    <row r="6458" spans="6:6" x14ac:dyDescent="0.2">
      <c r="F6458"/>
    </row>
    <row r="6459" spans="6:6" x14ac:dyDescent="0.2">
      <c r="F6459"/>
    </row>
    <row r="6460" spans="6:6" x14ac:dyDescent="0.2">
      <c r="F6460"/>
    </row>
    <row r="6461" spans="6:6" x14ac:dyDescent="0.2">
      <c r="F6461"/>
    </row>
    <row r="6462" spans="6:6" x14ac:dyDescent="0.2">
      <c r="F6462"/>
    </row>
    <row r="6463" spans="6:6" x14ac:dyDescent="0.2">
      <c r="F6463"/>
    </row>
    <row r="6464" spans="6:6" x14ac:dyDescent="0.2">
      <c r="F6464"/>
    </row>
    <row r="6465" spans="6:6" x14ac:dyDescent="0.2">
      <c r="F6465"/>
    </row>
    <row r="6466" spans="6:6" x14ac:dyDescent="0.2">
      <c r="F6466"/>
    </row>
    <row r="6467" spans="6:6" x14ac:dyDescent="0.2">
      <c r="F6467"/>
    </row>
    <row r="6468" spans="6:6" x14ac:dyDescent="0.2">
      <c r="F6468"/>
    </row>
    <row r="6469" spans="6:6" x14ac:dyDescent="0.2">
      <c r="F6469"/>
    </row>
    <row r="6470" spans="6:6" x14ac:dyDescent="0.2">
      <c r="F6470"/>
    </row>
    <row r="6471" spans="6:6" x14ac:dyDescent="0.2">
      <c r="F6471"/>
    </row>
    <row r="6472" spans="6:6" x14ac:dyDescent="0.2">
      <c r="F6472"/>
    </row>
    <row r="6473" spans="6:6" x14ac:dyDescent="0.2">
      <c r="F6473"/>
    </row>
    <row r="6474" spans="6:6" x14ac:dyDescent="0.2">
      <c r="F6474"/>
    </row>
    <row r="6475" spans="6:6" x14ac:dyDescent="0.2">
      <c r="F6475"/>
    </row>
    <row r="6476" spans="6:6" x14ac:dyDescent="0.2">
      <c r="F6476"/>
    </row>
    <row r="6477" spans="6:6" x14ac:dyDescent="0.2">
      <c r="F6477"/>
    </row>
    <row r="6478" spans="6:6" x14ac:dyDescent="0.2">
      <c r="F6478"/>
    </row>
    <row r="6479" spans="6:6" x14ac:dyDescent="0.2">
      <c r="F6479"/>
    </row>
    <row r="6480" spans="6:6" x14ac:dyDescent="0.2">
      <c r="F6480"/>
    </row>
    <row r="6481" spans="6:6" x14ac:dyDescent="0.2">
      <c r="F6481"/>
    </row>
    <row r="6482" spans="6:6" x14ac:dyDescent="0.2">
      <c r="F6482"/>
    </row>
    <row r="6483" spans="6:6" x14ac:dyDescent="0.2">
      <c r="F6483"/>
    </row>
    <row r="6484" spans="6:6" x14ac:dyDescent="0.2">
      <c r="F6484"/>
    </row>
    <row r="6485" spans="6:6" x14ac:dyDescent="0.2">
      <c r="F6485"/>
    </row>
    <row r="6486" spans="6:6" x14ac:dyDescent="0.2">
      <c r="F6486"/>
    </row>
    <row r="6487" spans="6:6" x14ac:dyDescent="0.2">
      <c r="F6487"/>
    </row>
    <row r="6488" spans="6:6" x14ac:dyDescent="0.2">
      <c r="F6488"/>
    </row>
    <row r="6489" spans="6:6" x14ac:dyDescent="0.2">
      <c r="F6489"/>
    </row>
    <row r="6490" spans="6:6" x14ac:dyDescent="0.2">
      <c r="F6490"/>
    </row>
    <row r="6491" spans="6:6" x14ac:dyDescent="0.2">
      <c r="F6491"/>
    </row>
    <row r="6492" spans="6:6" x14ac:dyDescent="0.2">
      <c r="F6492"/>
    </row>
    <row r="6493" spans="6:6" x14ac:dyDescent="0.2">
      <c r="F6493"/>
    </row>
    <row r="6494" spans="6:6" x14ac:dyDescent="0.2">
      <c r="F6494"/>
    </row>
    <row r="6495" spans="6:6" x14ac:dyDescent="0.2">
      <c r="F6495"/>
    </row>
    <row r="6496" spans="6:6" x14ac:dyDescent="0.2">
      <c r="F6496"/>
    </row>
    <row r="6497" spans="6:6" x14ac:dyDescent="0.2">
      <c r="F6497"/>
    </row>
    <row r="6498" spans="6:6" x14ac:dyDescent="0.2">
      <c r="F6498"/>
    </row>
    <row r="6499" spans="6:6" x14ac:dyDescent="0.2">
      <c r="F6499"/>
    </row>
    <row r="6500" spans="6:6" x14ac:dyDescent="0.2">
      <c r="F6500"/>
    </row>
    <row r="6501" spans="6:6" x14ac:dyDescent="0.2">
      <c r="F6501"/>
    </row>
    <row r="6502" spans="6:6" x14ac:dyDescent="0.2">
      <c r="F6502"/>
    </row>
    <row r="6503" spans="6:6" x14ac:dyDescent="0.2">
      <c r="F6503"/>
    </row>
    <row r="6504" spans="6:6" x14ac:dyDescent="0.2">
      <c r="F6504"/>
    </row>
    <row r="6505" spans="6:6" x14ac:dyDescent="0.2">
      <c r="F6505"/>
    </row>
    <row r="6506" spans="6:6" x14ac:dyDescent="0.2">
      <c r="F6506"/>
    </row>
    <row r="6507" spans="6:6" x14ac:dyDescent="0.2">
      <c r="F6507"/>
    </row>
    <row r="6508" spans="6:6" x14ac:dyDescent="0.2">
      <c r="F6508"/>
    </row>
    <row r="6509" spans="6:6" x14ac:dyDescent="0.2">
      <c r="F6509"/>
    </row>
    <row r="6510" spans="6:6" x14ac:dyDescent="0.2">
      <c r="F6510"/>
    </row>
    <row r="6511" spans="6:6" x14ac:dyDescent="0.2">
      <c r="F6511"/>
    </row>
    <row r="6512" spans="6:6" x14ac:dyDescent="0.2">
      <c r="F6512"/>
    </row>
    <row r="6513" spans="6:6" x14ac:dyDescent="0.2">
      <c r="F6513"/>
    </row>
    <row r="6514" spans="6:6" x14ac:dyDescent="0.2">
      <c r="F6514"/>
    </row>
    <row r="6515" spans="6:6" x14ac:dyDescent="0.2">
      <c r="F6515"/>
    </row>
    <row r="6516" spans="6:6" x14ac:dyDescent="0.2">
      <c r="F6516"/>
    </row>
    <row r="6517" spans="6:6" x14ac:dyDescent="0.2">
      <c r="F6517"/>
    </row>
    <row r="6518" spans="6:6" x14ac:dyDescent="0.2">
      <c r="F6518"/>
    </row>
    <row r="6519" spans="6:6" x14ac:dyDescent="0.2">
      <c r="F6519"/>
    </row>
    <row r="6520" spans="6:6" x14ac:dyDescent="0.2">
      <c r="F6520"/>
    </row>
    <row r="6521" spans="6:6" x14ac:dyDescent="0.2">
      <c r="F6521"/>
    </row>
    <row r="6522" spans="6:6" x14ac:dyDescent="0.2">
      <c r="F6522"/>
    </row>
    <row r="6523" spans="6:6" x14ac:dyDescent="0.2">
      <c r="F6523"/>
    </row>
    <row r="6524" spans="6:6" x14ac:dyDescent="0.2">
      <c r="F6524"/>
    </row>
    <row r="6525" spans="6:6" x14ac:dyDescent="0.2">
      <c r="F6525"/>
    </row>
    <row r="6526" spans="6:6" x14ac:dyDescent="0.2">
      <c r="F6526"/>
    </row>
    <row r="6527" spans="6:6" x14ac:dyDescent="0.2">
      <c r="F6527"/>
    </row>
    <row r="6528" spans="6:6" x14ac:dyDescent="0.2">
      <c r="F6528"/>
    </row>
    <row r="6529" spans="6:6" x14ac:dyDescent="0.2">
      <c r="F6529"/>
    </row>
    <row r="6530" spans="6:6" x14ac:dyDescent="0.2">
      <c r="F6530"/>
    </row>
    <row r="6531" spans="6:6" x14ac:dyDescent="0.2">
      <c r="F6531"/>
    </row>
    <row r="6532" spans="6:6" x14ac:dyDescent="0.2">
      <c r="F6532"/>
    </row>
    <row r="6533" spans="6:6" x14ac:dyDescent="0.2">
      <c r="F6533"/>
    </row>
    <row r="6534" spans="6:6" x14ac:dyDescent="0.2">
      <c r="F6534"/>
    </row>
    <row r="6535" spans="6:6" x14ac:dyDescent="0.2">
      <c r="F6535"/>
    </row>
    <row r="6536" spans="6:6" x14ac:dyDescent="0.2">
      <c r="F6536"/>
    </row>
    <row r="6537" spans="6:6" x14ac:dyDescent="0.2">
      <c r="F6537"/>
    </row>
    <row r="6538" spans="6:6" x14ac:dyDescent="0.2">
      <c r="F6538"/>
    </row>
    <row r="6539" spans="6:6" x14ac:dyDescent="0.2">
      <c r="F6539"/>
    </row>
    <row r="6540" spans="6:6" x14ac:dyDescent="0.2">
      <c r="F6540"/>
    </row>
    <row r="6541" spans="6:6" x14ac:dyDescent="0.2">
      <c r="F6541"/>
    </row>
    <row r="6542" spans="6:6" x14ac:dyDescent="0.2">
      <c r="F6542"/>
    </row>
    <row r="6543" spans="6:6" x14ac:dyDescent="0.2">
      <c r="F6543"/>
    </row>
    <row r="6544" spans="6:6" x14ac:dyDescent="0.2">
      <c r="F6544"/>
    </row>
    <row r="6545" spans="6:6" x14ac:dyDescent="0.2">
      <c r="F6545"/>
    </row>
    <row r="6546" spans="6:6" x14ac:dyDescent="0.2">
      <c r="F6546"/>
    </row>
    <row r="6547" spans="6:6" x14ac:dyDescent="0.2">
      <c r="F6547"/>
    </row>
    <row r="6548" spans="6:6" x14ac:dyDescent="0.2">
      <c r="F6548"/>
    </row>
    <row r="6549" spans="6:6" x14ac:dyDescent="0.2">
      <c r="F6549"/>
    </row>
    <row r="6550" spans="6:6" x14ac:dyDescent="0.2">
      <c r="F6550"/>
    </row>
    <row r="6551" spans="6:6" x14ac:dyDescent="0.2">
      <c r="F6551"/>
    </row>
    <row r="6552" spans="6:6" x14ac:dyDescent="0.2">
      <c r="F6552"/>
    </row>
    <row r="6553" spans="6:6" x14ac:dyDescent="0.2">
      <c r="F6553"/>
    </row>
    <row r="6554" spans="6:6" x14ac:dyDescent="0.2">
      <c r="F6554"/>
    </row>
    <row r="6555" spans="6:6" x14ac:dyDescent="0.2">
      <c r="F6555"/>
    </row>
    <row r="6556" spans="6:6" x14ac:dyDescent="0.2">
      <c r="F6556"/>
    </row>
    <row r="6557" spans="6:6" x14ac:dyDescent="0.2">
      <c r="F6557"/>
    </row>
    <row r="6558" spans="6:6" x14ac:dyDescent="0.2">
      <c r="F6558"/>
    </row>
    <row r="6559" spans="6:6" x14ac:dyDescent="0.2">
      <c r="F6559"/>
    </row>
    <row r="6560" spans="6:6" x14ac:dyDescent="0.2">
      <c r="F6560"/>
    </row>
    <row r="6561" spans="6:6" x14ac:dyDescent="0.2">
      <c r="F6561"/>
    </row>
    <row r="6562" spans="6:6" x14ac:dyDescent="0.2">
      <c r="F6562"/>
    </row>
    <row r="6563" spans="6:6" x14ac:dyDescent="0.2">
      <c r="F6563"/>
    </row>
    <row r="6564" spans="6:6" x14ac:dyDescent="0.2">
      <c r="F6564"/>
    </row>
    <row r="6565" spans="6:6" x14ac:dyDescent="0.2">
      <c r="F6565"/>
    </row>
    <row r="6566" spans="6:6" x14ac:dyDescent="0.2">
      <c r="F6566"/>
    </row>
    <row r="6567" spans="6:6" x14ac:dyDescent="0.2">
      <c r="F6567"/>
    </row>
    <row r="6568" spans="6:6" x14ac:dyDescent="0.2">
      <c r="F6568"/>
    </row>
    <row r="6569" spans="6:6" x14ac:dyDescent="0.2">
      <c r="F6569"/>
    </row>
    <row r="6570" spans="6:6" x14ac:dyDescent="0.2">
      <c r="F6570"/>
    </row>
    <row r="6571" spans="6:6" x14ac:dyDescent="0.2">
      <c r="F6571"/>
    </row>
    <row r="6572" spans="6:6" x14ac:dyDescent="0.2">
      <c r="F6572"/>
    </row>
    <row r="6573" spans="6:6" x14ac:dyDescent="0.2">
      <c r="F6573"/>
    </row>
    <row r="6574" spans="6:6" x14ac:dyDescent="0.2">
      <c r="F6574"/>
    </row>
    <row r="6575" spans="6:6" x14ac:dyDescent="0.2">
      <c r="F6575"/>
    </row>
    <row r="6576" spans="6:6" x14ac:dyDescent="0.2">
      <c r="F6576"/>
    </row>
    <row r="6577" spans="6:6" x14ac:dyDescent="0.2">
      <c r="F6577"/>
    </row>
    <row r="6578" spans="6:6" x14ac:dyDescent="0.2">
      <c r="F6578"/>
    </row>
    <row r="6579" spans="6:6" x14ac:dyDescent="0.2">
      <c r="F6579"/>
    </row>
    <row r="6580" spans="6:6" x14ac:dyDescent="0.2">
      <c r="F6580"/>
    </row>
    <row r="6581" spans="6:6" x14ac:dyDescent="0.2">
      <c r="F6581"/>
    </row>
    <row r="6582" spans="6:6" x14ac:dyDescent="0.2">
      <c r="F6582"/>
    </row>
    <row r="6583" spans="6:6" x14ac:dyDescent="0.2">
      <c r="F6583"/>
    </row>
    <row r="6584" spans="6:6" x14ac:dyDescent="0.2">
      <c r="F6584"/>
    </row>
    <row r="6585" spans="6:6" x14ac:dyDescent="0.2">
      <c r="F6585"/>
    </row>
    <row r="6586" spans="6:6" x14ac:dyDescent="0.2">
      <c r="F6586"/>
    </row>
    <row r="6587" spans="6:6" x14ac:dyDescent="0.2">
      <c r="F6587"/>
    </row>
    <row r="6588" spans="6:6" x14ac:dyDescent="0.2">
      <c r="F6588"/>
    </row>
    <row r="6589" spans="6:6" x14ac:dyDescent="0.2">
      <c r="F6589"/>
    </row>
    <row r="6590" spans="6:6" x14ac:dyDescent="0.2">
      <c r="F6590"/>
    </row>
    <row r="6591" spans="6:6" x14ac:dyDescent="0.2">
      <c r="F6591"/>
    </row>
    <row r="6592" spans="6:6" x14ac:dyDescent="0.2">
      <c r="F6592"/>
    </row>
    <row r="6593" spans="6:6" x14ac:dyDescent="0.2">
      <c r="F6593"/>
    </row>
    <row r="6594" spans="6:6" x14ac:dyDescent="0.2">
      <c r="F6594"/>
    </row>
    <row r="6595" spans="6:6" x14ac:dyDescent="0.2">
      <c r="F6595"/>
    </row>
    <row r="6596" spans="6:6" x14ac:dyDescent="0.2">
      <c r="F6596"/>
    </row>
    <row r="6597" spans="6:6" x14ac:dyDescent="0.2">
      <c r="F6597"/>
    </row>
    <row r="6598" spans="6:6" x14ac:dyDescent="0.2">
      <c r="F6598"/>
    </row>
    <row r="6599" spans="6:6" x14ac:dyDescent="0.2">
      <c r="F6599"/>
    </row>
    <row r="6600" spans="6:6" x14ac:dyDescent="0.2">
      <c r="F6600"/>
    </row>
    <row r="6601" spans="6:6" x14ac:dyDescent="0.2">
      <c r="F6601"/>
    </row>
    <row r="6602" spans="6:6" x14ac:dyDescent="0.2">
      <c r="F6602"/>
    </row>
    <row r="6603" spans="6:6" x14ac:dyDescent="0.2">
      <c r="F6603"/>
    </row>
    <row r="6604" spans="6:6" x14ac:dyDescent="0.2">
      <c r="F6604"/>
    </row>
    <row r="6605" spans="6:6" x14ac:dyDescent="0.2">
      <c r="F6605"/>
    </row>
    <row r="6606" spans="6:6" x14ac:dyDescent="0.2">
      <c r="F6606"/>
    </row>
    <row r="6607" spans="6:6" x14ac:dyDescent="0.2">
      <c r="F6607"/>
    </row>
    <row r="6608" spans="6:6" x14ac:dyDescent="0.2">
      <c r="F6608"/>
    </row>
    <row r="6609" spans="6:6" x14ac:dyDescent="0.2">
      <c r="F6609"/>
    </row>
    <row r="6610" spans="6:6" x14ac:dyDescent="0.2">
      <c r="F6610"/>
    </row>
    <row r="6611" spans="6:6" x14ac:dyDescent="0.2">
      <c r="F6611"/>
    </row>
    <row r="6612" spans="6:6" x14ac:dyDescent="0.2">
      <c r="F6612"/>
    </row>
    <row r="6613" spans="6:6" x14ac:dyDescent="0.2">
      <c r="F6613"/>
    </row>
    <row r="6614" spans="6:6" x14ac:dyDescent="0.2">
      <c r="F6614"/>
    </row>
    <row r="6615" spans="6:6" x14ac:dyDescent="0.2">
      <c r="F6615"/>
    </row>
    <row r="6616" spans="6:6" x14ac:dyDescent="0.2">
      <c r="F6616"/>
    </row>
    <row r="6617" spans="6:6" x14ac:dyDescent="0.2">
      <c r="F6617"/>
    </row>
    <row r="6618" spans="6:6" x14ac:dyDescent="0.2">
      <c r="F6618"/>
    </row>
    <row r="6619" spans="6:6" x14ac:dyDescent="0.2">
      <c r="F6619"/>
    </row>
    <row r="6620" spans="6:6" x14ac:dyDescent="0.2">
      <c r="F6620"/>
    </row>
    <row r="6621" spans="6:6" x14ac:dyDescent="0.2">
      <c r="F6621"/>
    </row>
    <row r="6622" spans="6:6" x14ac:dyDescent="0.2">
      <c r="F6622"/>
    </row>
    <row r="6623" spans="6:6" x14ac:dyDescent="0.2">
      <c r="F6623"/>
    </row>
    <row r="6624" spans="6:6" x14ac:dyDescent="0.2">
      <c r="F6624"/>
    </row>
    <row r="6625" spans="6:6" x14ac:dyDescent="0.2">
      <c r="F6625"/>
    </row>
    <row r="6626" spans="6:6" x14ac:dyDescent="0.2">
      <c r="F6626"/>
    </row>
    <row r="6627" spans="6:6" x14ac:dyDescent="0.2">
      <c r="F6627"/>
    </row>
    <row r="6628" spans="6:6" x14ac:dyDescent="0.2">
      <c r="F6628"/>
    </row>
    <row r="6629" spans="6:6" x14ac:dyDescent="0.2">
      <c r="F6629"/>
    </row>
    <row r="6630" spans="6:6" x14ac:dyDescent="0.2">
      <c r="F6630"/>
    </row>
    <row r="6631" spans="6:6" x14ac:dyDescent="0.2">
      <c r="F6631"/>
    </row>
    <row r="6632" spans="6:6" x14ac:dyDescent="0.2">
      <c r="F6632"/>
    </row>
    <row r="6633" spans="6:6" x14ac:dyDescent="0.2">
      <c r="F6633"/>
    </row>
    <row r="6634" spans="6:6" x14ac:dyDescent="0.2">
      <c r="F6634"/>
    </row>
    <row r="6635" spans="6:6" x14ac:dyDescent="0.2">
      <c r="F6635"/>
    </row>
    <row r="6636" spans="6:6" x14ac:dyDescent="0.2">
      <c r="F6636"/>
    </row>
    <row r="6637" spans="6:6" x14ac:dyDescent="0.2">
      <c r="F6637"/>
    </row>
    <row r="6638" spans="6:6" x14ac:dyDescent="0.2">
      <c r="F6638"/>
    </row>
    <row r="6639" spans="6:6" x14ac:dyDescent="0.2">
      <c r="F6639"/>
    </row>
    <row r="6640" spans="6:6" x14ac:dyDescent="0.2">
      <c r="F6640"/>
    </row>
    <row r="6641" spans="6:6" x14ac:dyDescent="0.2">
      <c r="F6641"/>
    </row>
    <row r="6642" spans="6:6" x14ac:dyDescent="0.2">
      <c r="F6642"/>
    </row>
    <row r="6643" spans="6:6" x14ac:dyDescent="0.2">
      <c r="F6643"/>
    </row>
    <row r="6644" spans="6:6" x14ac:dyDescent="0.2">
      <c r="F6644"/>
    </row>
    <row r="6645" spans="6:6" x14ac:dyDescent="0.2">
      <c r="F6645"/>
    </row>
    <row r="6646" spans="6:6" x14ac:dyDescent="0.2">
      <c r="F6646"/>
    </row>
    <row r="6647" spans="6:6" x14ac:dyDescent="0.2">
      <c r="F6647"/>
    </row>
    <row r="6648" spans="6:6" x14ac:dyDescent="0.2">
      <c r="F6648"/>
    </row>
    <row r="6649" spans="6:6" x14ac:dyDescent="0.2">
      <c r="F6649"/>
    </row>
    <row r="6650" spans="6:6" x14ac:dyDescent="0.2">
      <c r="F6650"/>
    </row>
    <row r="6651" spans="6:6" x14ac:dyDescent="0.2">
      <c r="F6651"/>
    </row>
    <row r="6652" spans="6:6" x14ac:dyDescent="0.2">
      <c r="F6652"/>
    </row>
    <row r="6653" spans="6:6" x14ac:dyDescent="0.2">
      <c r="F6653"/>
    </row>
    <row r="6654" spans="6:6" x14ac:dyDescent="0.2">
      <c r="F6654"/>
    </row>
    <row r="6655" spans="6:6" x14ac:dyDescent="0.2">
      <c r="F6655"/>
    </row>
    <row r="6656" spans="6:6" x14ac:dyDescent="0.2">
      <c r="F6656"/>
    </row>
    <row r="6657" spans="6:6" x14ac:dyDescent="0.2">
      <c r="F6657"/>
    </row>
    <row r="6658" spans="6:6" x14ac:dyDescent="0.2">
      <c r="F6658"/>
    </row>
    <row r="6659" spans="6:6" x14ac:dyDescent="0.2">
      <c r="F6659"/>
    </row>
    <row r="6660" spans="6:6" x14ac:dyDescent="0.2">
      <c r="F6660"/>
    </row>
    <row r="6661" spans="6:6" x14ac:dyDescent="0.2">
      <c r="F6661"/>
    </row>
    <row r="6662" spans="6:6" x14ac:dyDescent="0.2">
      <c r="F6662"/>
    </row>
    <row r="6663" spans="6:6" x14ac:dyDescent="0.2">
      <c r="F6663"/>
    </row>
    <row r="6664" spans="6:6" x14ac:dyDescent="0.2">
      <c r="F6664"/>
    </row>
    <row r="6665" spans="6:6" x14ac:dyDescent="0.2">
      <c r="F6665"/>
    </row>
    <row r="6666" spans="6:6" x14ac:dyDescent="0.2">
      <c r="F6666"/>
    </row>
    <row r="6667" spans="6:6" x14ac:dyDescent="0.2">
      <c r="F6667"/>
    </row>
    <row r="6668" spans="6:6" x14ac:dyDescent="0.2">
      <c r="F6668"/>
    </row>
    <row r="6669" spans="6:6" x14ac:dyDescent="0.2">
      <c r="F6669"/>
    </row>
    <row r="6670" spans="6:6" x14ac:dyDescent="0.2">
      <c r="F6670"/>
    </row>
    <row r="6671" spans="6:6" x14ac:dyDescent="0.2">
      <c r="F6671"/>
    </row>
    <row r="6672" spans="6:6" x14ac:dyDescent="0.2">
      <c r="F6672"/>
    </row>
    <row r="6673" spans="6:6" x14ac:dyDescent="0.2">
      <c r="F6673"/>
    </row>
    <row r="6674" spans="6:6" x14ac:dyDescent="0.2">
      <c r="F6674"/>
    </row>
    <row r="6675" spans="6:6" x14ac:dyDescent="0.2">
      <c r="F6675"/>
    </row>
    <row r="6676" spans="6:6" x14ac:dyDescent="0.2">
      <c r="F6676"/>
    </row>
    <row r="6677" spans="6:6" x14ac:dyDescent="0.2">
      <c r="F6677"/>
    </row>
    <row r="6678" spans="6:6" x14ac:dyDescent="0.2">
      <c r="F6678"/>
    </row>
    <row r="6679" spans="6:6" x14ac:dyDescent="0.2">
      <c r="F6679"/>
    </row>
    <row r="6680" spans="6:6" x14ac:dyDescent="0.2">
      <c r="F6680"/>
    </row>
    <row r="6681" spans="6:6" x14ac:dyDescent="0.2">
      <c r="F6681"/>
    </row>
    <row r="6682" spans="6:6" x14ac:dyDescent="0.2">
      <c r="F6682"/>
    </row>
    <row r="6683" spans="6:6" x14ac:dyDescent="0.2">
      <c r="F6683"/>
    </row>
    <row r="6684" spans="6:6" x14ac:dyDescent="0.2">
      <c r="F6684"/>
    </row>
    <row r="6685" spans="6:6" x14ac:dyDescent="0.2">
      <c r="F6685"/>
    </row>
    <row r="6686" spans="6:6" x14ac:dyDescent="0.2">
      <c r="F6686"/>
    </row>
    <row r="6687" spans="6:6" x14ac:dyDescent="0.2">
      <c r="F6687"/>
    </row>
    <row r="6688" spans="6:6" x14ac:dyDescent="0.2">
      <c r="F6688"/>
    </row>
    <row r="6689" spans="6:6" x14ac:dyDescent="0.2">
      <c r="F6689"/>
    </row>
    <row r="6690" spans="6:6" x14ac:dyDescent="0.2">
      <c r="F6690"/>
    </row>
    <row r="6691" spans="6:6" x14ac:dyDescent="0.2">
      <c r="F6691"/>
    </row>
    <row r="6692" spans="6:6" x14ac:dyDescent="0.2">
      <c r="F6692"/>
    </row>
    <row r="6693" spans="6:6" x14ac:dyDescent="0.2">
      <c r="F6693"/>
    </row>
    <row r="6694" spans="6:6" x14ac:dyDescent="0.2">
      <c r="F6694"/>
    </row>
    <row r="6695" spans="6:6" x14ac:dyDescent="0.2">
      <c r="F6695"/>
    </row>
    <row r="6696" spans="6:6" x14ac:dyDescent="0.2">
      <c r="F6696"/>
    </row>
    <row r="6697" spans="6:6" x14ac:dyDescent="0.2">
      <c r="F6697"/>
    </row>
    <row r="6698" spans="6:6" x14ac:dyDescent="0.2">
      <c r="F6698"/>
    </row>
    <row r="6699" spans="6:6" x14ac:dyDescent="0.2">
      <c r="F6699"/>
    </row>
    <row r="6700" spans="6:6" x14ac:dyDescent="0.2">
      <c r="F6700"/>
    </row>
    <row r="6701" spans="6:6" x14ac:dyDescent="0.2">
      <c r="F6701"/>
    </row>
    <row r="6702" spans="6:6" x14ac:dyDescent="0.2">
      <c r="F6702"/>
    </row>
    <row r="6703" spans="6:6" x14ac:dyDescent="0.2">
      <c r="F6703"/>
    </row>
    <row r="6704" spans="6:6" x14ac:dyDescent="0.2">
      <c r="F6704"/>
    </row>
    <row r="6705" spans="6:6" x14ac:dyDescent="0.2">
      <c r="F6705"/>
    </row>
    <row r="6706" spans="6:6" x14ac:dyDescent="0.2">
      <c r="F6706"/>
    </row>
    <row r="6707" spans="6:6" x14ac:dyDescent="0.2">
      <c r="F6707"/>
    </row>
    <row r="6708" spans="6:6" x14ac:dyDescent="0.2">
      <c r="F6708"/>
    </row>
    <row r="6709" spans="6:6" x14ac:dyDescent="0.2">
      <c r="F6709"/>
    </row>
    <row r="6710" spans="6:6" x14ac:dyDescent="0.2">
      <c r="F6710"/>
    </row>
    <row r="6711" spans="6:6" x14ac:dyDescent="0.2">
      <c r="F6711"/>
    </row>
    <row r="6712" spans="6:6" x14ac:dyDescent="0.2">
      <c r="F6712"/>
    </row>
    <row r="6713" spans="6:6" x14ac:dyDescent="0.2">
      <c r="F6713"/>
    </row>
    <row r="6714" spans="6:6" x14ac:dyDescent="0.2">
      <c r="F6714"/>
    </row>
    <row r="6715" spans="6:6" x14ac:dyDescent="0.2">
      <c r="F6715"/>
    </row>
    <row r="6716" spans="6:6" x14ac:dyDescent="0.2">
      <c r="F6716"/>
    </row>
    <row r="6717" spans="6:6" x14ac:dyDescent="0.2">
      <c r="F6717"/>
    </row>
    <row r="6718" spans="6:6" x14ac:dyDescent="0.2">
      <c r="F6718"/>
    </row>
    <row r="6719" spans="6:6" x14ac:dyDescent="0.2">
      <c r="F6719"/>
    </row>
    <row r="6720" spans="6:6" x14ac:dyDescent="0.2">
      <c r="F6720"/>
    </row>
    <row r="6721" spans="6:6" x14ac:dyDescent="0.2">
      <c r="F6721"/>
    </row>
    <row r="6722" spans="6:6" x14ac:dyDescent="0.2">
      <c r="F6722"/>
    </row>
    <row r="6723" spans="6:6" x14ac:dyDescent="0.2">
      <c r="F6723"/>
    </row>
    <row r="6724" spans="6:6" x14ac:dyDescent="0.2">
      <c r="F6724"/>
    </row>
    <row r="6725" spans="6:6" x14ac:dyDescent="0.2">
      <c r="F6725"/>
    </row>
    <row r="6726" spans="6:6" x14ac:dyDescent="0.2">
      <c r="F6726"/>
    </row>
    <row r="6727" spans="6:6" x14ac:dyDescent="0.2">
      <c r="F6727"/>
    </row>
    <row r="6728" spans="6:6" x14ac:dyDescent="0.2">
      <c r="F6728"/>
    </row>
    <row r="6729" spans="6:6" x14ac:dyDescent="0.2">
      <c r="F6729"/>
    </row>
    <row r="6730" spans="6:6" x14ac:dyDescent="0.2">
      <c r="F6730"/>
    </row>
    <row r="6731" spans="6:6" x14ac:dyDescent="0.2">
      <c r="F6731"/>
    </row>
    <row r="6732" spans="6:6" x14ac:dyDescent="0.2">
      <c r="F6732"/>
    </row>
    <row r="6733" spans="6:6" x14ac:dyDescent="0.2">
      <c r="F6733"/>
    </row>
    <row r="6734" spans="6:6" x14ac:dyDescent="0.2">
      <c r="F6734"/>
    </row>
    <row r="6735" spans="6:6" x14ac:dyDescent="0.2">
      <c r="F6735"/>
    </row>
    <row r="6736" spans="6:6" x14ac:dyDescent="0.2">
      <c r="F6736"/>
    </row>
    <row r="6737" spans="6:6" x14ac:dyDescent="0.2">
      <c r="F6737"/>
    </row>
    <row r="6738" spans="6:6" x14ac:dyDescent="0.2">
      <c r="F6738"/>
    </row>
    <row r="6739" spans="6:6" x14ac:dyDescent="0.2">
      <c r="F6739"/>
    </row>
    <row r="6740" spans="6:6" x14ac:dyDescent="0.2">
      <c r="F6740"/>
    </row>
    <row r="6741" spans="6:6" x14ac:dyDescent="0.2">
      <c r="F6741"/>
    </row>
    <row r="6742" spans="6:6" x14ac:dyDescent="0.2">
      <c r="F6742"/>
    </row>
    <row r="6743" spans="6:6" x14ac:dyDescent="0.2">
      <c r="F6743"/>
    </row>
    <row r="6744" spans="6:6" x14ac:dyDescent="0.2">
      <c r="F6744"/>
    </row>
    <row r="6745" spans="6:6" x14ac:dyDescent="0.2">
      <c r="F6745"/>
    </row>
    <row r="6746" spans="6:6" x14ac:dyDescent="0.2">
      <c r="F6746"/>
    </row>
    <row r="6747" spans="6:6" x14ac:dyDescent="0.2">
      <c r="F6747"/>
    </row>
    <row r="6748" spans="6:6" x14ac:dyDescent="0.2">
      <c r="F6748"/>
    </row>
    <row r="6749" spans="6:6" x14ac:dyDescent="0.2">
      <c r="F6749"/>
    </row>
    <row r="6750" spans="6:6" x14ac:dyDescent="0.2">
      <c r="F6750"/>
    </row>
    <row r="6751" spans="6:6" x14ac:dyDescent="0.2">
      <c r="F6751"/>
    </row>
    <row r="6752" spans="6:6" x14ac:dyDescent="0.2">
      <c r="F6752"/>
    </row>
    <row r="6753" spans="6:6" x14ac:dyDescent="0.2">
      <c r="F6753"/>
    </row>
    <row r="6754" spans="6:6" x14ac:dyDescent="0.2">
      <c r="F6754"/>
    </row>
    <row r="6755" spans="6:6" x14ac:dyDescent="0.2">
      <c r="F6755"/>
    </row>
    <row r="6756" spans="6:6" x14ac:dyDescent="0.2">
      <c r="F6756"/>
    </row>
    <row r="6757" spans="6:6" x14ac:dyDescent="0.2">
      <c r="F6757"/>
    </row>
    <row r="6758" spans="6:6" x14ac:dyDescent="0.2">
      <c r="F6758"/>
    </row>
    <row r="6759" spans="6:6" x14ac:dyDescent="0.2">
      <c r="F6759"/>
    </row>
    <row r="6760" spans="6:6" x14ac:dyDescent="0.2">
      <c r="F6760"/>
    </row>
    <row r="6761" spans="6:6" x14ac:dyDescent="0.2">
      <c r="F6761"/>
    </row>
    <row r="6762" spans="6:6" x14ac:dyDescent="0.2">
      <c r="F6762"/>
    </row>
    <row r="6763" spans="6:6" x14ac:dyDescent="0.2">
      <c r="F6763"/>
    </row>
    <row r="6764" spans="6:6" x14ac:dyDescent="0.2">
      <c r="F6764"/>
    </row>
    <row r="6765" spans="6:6" x14ac:dyDescent="0.2">
      <c r="F6765"/>
    </row>
    <row r="6766" spans="6:6" x14ac:dyDescent="0.2">
      <c r="F6766"/>
    </row>
    <row r="6767" spans="6:6" x14ac:dyDescent="0.2">
      <c r="F6767"/>
    </row>
    <row r="6768" spans="6:6" x14ac:dyDescent="0.2">
      <c r="F6768"/>
    </row>
    <row r="6769" spans="6:6" x14ac:dyDescent="0.2">
      <c r="F6769"/>
    </row>
    <row r="6770" spans="6:6" x14ac:dyDescent="0.2">
      <c r="F6770"/>
    </row>
    <row r="6771" spans="6:6" x14ac:dyDescent="0.2">
      <c r="F6771"/>
    </row>
    <row r="6772" spans="6:6" x14ac:dyDescent="0.2">
      <c r="F6772"/>
    </row>
    <row r="6773" spans="6:6" x14ac:dyDescent="0.2">
      <c r="F6773"/>
    </row>
    <row r="6774" spans="6:6" x14ac:dyDescent="0.2">
      <c r="F6774"/>
    </row>
    <row r="6775" spans="6:6" x14ac:dyDescent="0.2">
      <c r="F6775"/>
    </row>
    <row r="6776" spans="6:6" x14ac:dyDescent="0.2">
      <c r="F6776"/>
    </row>
    <row r="6777" spans="6:6" x14ac:dyDescent="0.2">
      <c r="F6777"/>
    </row>
    <row r="6778" spans="6:6" x14ac:dyDescent="0.2">
      <c r="F6778"/>
    </row>
    <row r="6779" spans="6:6" x14ac:dyDescent="0.2">
      <c r="F6779"/>
    </row>
    <row r="6780" spans="6:6" x14ac:dyDescent="0.2">
      <c r="F6780"/>
    </row>
    <row r="6781" spans="6:6" x14ac:dyDescent="0.2">
      <c r="F6781"/>
    </row>
    <row r="6782" spans="6:6" x14ac:dyDescent="0.2">
      <c r="F6782"/>
    </row>
    <row r="6783" spans="6:6" x14ac:dyDescent="0.2">
      <c r="F6783"/>
    </row>
    <row r="6784" spans="6:6" x14ac:dyDescent="0.2">
      <c r="F6784"/>
    </row>
    <row r="6785" spans="6:6" x14ac:dyDescent="0.2">
      <c r="F6785"/>
    </row>
    <row r="6786" spans="6:6" x14ac:dyDescent="0.2">
      <c r="F6786"/>
    </row>
    <row r="6787" spans="6:6" x14ac:dyDescent="0.2">
      <c r="F6787"/>
    </row>
    <row r="6788" spans="6:6" x14ac:dyDescent="0.2">
      <c r="F6788"/>
    </row>
    <row r="6789" spans="6:6" x14ac:dyDescent="0.2">
      <c r="F6789"/>
    </row>
    <row r="6790" spans="6:6" x14ac:dyDescent="0.2">
      <c r="F6790"/>
    </row>
    <row r="6791" spans="6:6" x14ac:dyDescent="0.2">
      <c r="F6791"/>
    </row>
    <row r="6792" spans="6:6" x14ac:dyDescent="0.2">
      <c r="F6792"/>
    </row>
    <row r="6793" spans="6:6" x14ac:dyDescent="0.2">
      <c r="F6793"/>
    </row>
    <row r="6794" spans="6:6" x14ac:dyDescent="0.2">
      <c r="F6794"/>
    </row>
    <row r="6795" spans="6:6" x14ac:dyDescent="0.2">
      <c r="F6795"/>
    </row>
    <row r="6796" spans="6:6" x14ac:dyDescent="0.2">
      <c r="F6796"/>
    </row>
    <row r="6797" spans="6:6" x14ac:dyDescent="0.2">
      <c r="F6797"/>
    </row>
    <row r="6798" spans="6:6" x14ac:dyDescent="0.2">
      <c r="F6798"/>
    </row>
    <row r="6799" spans="6:6" x14ac:dyDescent="0.2">
      <c r="F6799"/>
    </row>
    <row r="6800" spans="6:6" x14ac:dyDescent="0.2">
      <c r="F6800"/>
    </row>
    <row r="6801" spans="6:6" x14ac:dyDescent="0.2">
      <c r="F6801"/>
    </row>
    <row r="6802" spans="6:6" x14ac:dyDescent="0.2">
      <c r="F6802"/>
    </row>
    <row r="6803" spans="6:6" x14ac:dyDescent="0.2">
      <c r="F6803"/>
    </row>
    <row r="6804" spans="6:6" x14ac:dyDescent="0.2">
      <c r="F6804"/>
    </row>
    <row r="6805" spans="6:6" x14ac:dyDescent="0.2">
      <c r="F6805"/>
    </row>
    <row r="6806" spans="6:6" x14ac:dyDescent="0.2">
      <c r="F6806"/>
    </row>
    <row r="6807" spans="6:6" x14ac:dyDescent="0.2">
      <c r="F6807"/>
    </row>
    <row r="6808" spans="6:6" x14ac:dyDescent="0.2">
      <c r="F6808"/>
    </row>
    <row r="6809" spans="6:6" x14ac:dyDescent="0.2">
      <c r="F6809"/>
    </row>
    <row r="6810" spans="6:6" x14ac:dyDescent="0.2">
      <c r="F6810"/>
    </row>
    <row r="6811" spans="6:6" x14ac:dyDescent="0.2">
      <c r="F6811"/>
    </row>
    <row r="6812" spans="6:6" x14ac:dyDescent="0.2">
      <c r="F6812"/>
    </row>
    <row r="6813" spans="6:6" x14ac:dyDescent="0.2">
      <c r="F6813"/>
    </row>
    <row r="6814" spans="6:6" x14ac:dyDescent="0.2">
      <c r="F6814"/>
    </row>
    <row r="6815" spans="6:6" x14ac:dyDescent="0.2">
      <c r="F6815"/>
    </row>
    <row r="6816" spans="6:6" x14ac:dyDescent="0.2">
      <c r="F6816"/>
    </row>
    <row r="6817" spans="6:6" x14ac:dyDescent="0.2">
      <c r="F6817"/>
    </row>
    <row r="6818" spans="6:6" x14ac:dyDescent="0.2">
      <c r="F6818"/>
    </row>
    <row r="6819" spans="6:6" x14ac:dyDescent="0.2">
      <c r="F6819"/>
    </row>
    <row r="6820" spans="6:6" x14ac:dyDescent="0.2">
      <c r="F6820"/>
    </row>
    <row r="6821" spans="6:6" x14ac:dyDescent="0.2">
      <c r="F6821"/>
    </row>
    <row r="6822" spans="6:6" x14ac:dyDescent="0.2">
      <c r="F6822"/>
    </row>
    <row r="6823" spans="6:6" x14ac:dyDescent="0.2">
      <c r="F6823"/>
    </row>
    <row r="6824" spans="6:6" x14ac:dyDescent="0.2">
      <c r="F6824"/>
    </row>
    <row r="6825" spans="6:6" x14ac:dyDescent="0.2">
      <c r="F6825"/>
    </row>
    <row r="6826" spans="6:6" x14ac:dyDescent="0.2">
      <c r="F6826"/>
    </row>
    <row r="6827" spans="6:6" x14ac:dyDescent="0.2">
      <c r="F6827"/>
    </row>
    <row r="6828" spans="6:6" x14ac:dyDescent="0.2">
      <c r="F6828"/>
    </row>
    <row r="6829" spans="6:6" x14ac:dyDescent="0.2">
      <c r="F6829"/>
    </row>
    <row r="6830" spans="6:6" x14ac:dyDescent="0.2">
      <c r="F6830"/>
    </row>
    <row r="6831" spans="6:6" x14ac:dyDescent="0.2">
      <c r="F6831"/>
    </row>
    <row r="6832" spans="6:6" x14ac:dyDescent="0.2">
      <c r="F6832"/>
    </row>
    <row r="6833" spans="6:6" x14ac:dyDescent="0.2">
      <c r="F6833"/>
    </row>
    <row r="6834" spans="6:6" x14ac:dyDescent="0.2">
      <c r="F6834"/>
    </row>
    <row r="6835" spans="6:6" x14ac:dyDescent="0.2">
      <c r="F6835"/>
    </row>
    <row r="6836" spans="6:6" x14ac:dyDescent="0.2">
      <c r="F6836"/>
    </row>
    <row r="6837" spans="6:6" x14ac:dyDescent="0.2">
      <c r="F6837"/>
    </row>
    <row r="6838" spans="6:6" x14ac:dyDescent="0.2">
      <c r="F6838"/>
    </row>
    <row r="6839" spans="6:6" x14ac:dyDescent="0.2">
      <c r="F6839"/>
    </row>
    <row r="6840" spans="6:6" x14ac:dyDescent="0.2">
      <c r="F6840"/>
    </row>
    <row r="6841" spans="6:6" x14ac:dyDescent="0.2">
      <c r="F6841"/>
    </row>
    <row r="6842" spans="6:6" x14ac:dyDescent="0.2">
      <c r="F6842"/>
    </row>
    <row r="6843" spans="6:6" x14ac:dyDescent="0.2">
      <c r="F6843"/>
    </row>
    <row r="6844" spans="6:6" x14ac:dyDescent="0.2">
      <c r="F6844"/>
    </row>
    <row r="6845" spans="6:6" x14ac:dyDescent="0.2">
      <c r="F6845"/>
    </row>
    <row r="6846" spans="6:6" x14ac:dyDescent="0.2">
      <c r="F6846"/>
    </row>
    <row r="6847" spans="6:6" x14ac:dyDescent="0.2">
      <c r="F6847"/>
    </row>
    <row r="6848" spans="6:6" x14ac:dyDescent="0.2">
      <c r="F6848"/>
    </row>
    <row r="6849" spans="6:6" x14ac:dyDescent="0.2">
      <c r="F6849"/>
    </row>
    <row r="6850" spans="6:6" x14ac:dyDescent="0.2">
      <c r="F6850"/>
    </row>
    <row r="6851" spans="6:6" x14ac:dyDescent="0.2">
      <c r="F6851"/>
    </row>
    <row r="6852" spans="6:6" x14ac:dyDescent="0.2">
      <c r="F6852"/>
    </row>
    <row r="6853" spans="6:6" x14ac:dyDescent="0.2">
      <c r="F6853"/>
    </row>
    <row r="6854" spans="6:6" x14ac:dyDescent="0.2">
      <c r="F6854"/>
    </row>
    <row r="6855" spans="6:6" x14ac:dyDescent="0.2">
      <c r="F6855"/>
    </row>
    <row r="6856" spans="6:6" x14ac:dyDescent="0.2">
      <c r="F6856"/>
    </row>
    <row r="6857" spans="6:6" x14ac:dyDescent="0.2">
      <c r="F6857"/>
    </row>
    <row r="6858" spans="6:6" x14ac:dyDescent="0.2">
      <c r="F6858"/>
    </row>
    <row r="6859" spans="6:6" x14ac:dyDescent="0.2">
      <c r="F6859"/>
    </row>
    <row r="6860" spans="6:6" x14ac:dyDescent="0.2">
      <c r="F6860"/>
    </row>
    <row r="6861" spans="6:6" x14ac:dyDescent="0.2">
      <c r="F6861"/>
    </row>
    <row r="6862" spans="6:6" x14ac:dyDescent="0.2">
      <c r="F6862"/>
    </row>
    <row r="6863" spans="6:6" x14ac:dyDescent="0.2">
      <c r="F6863"/>
    </row>
    <row r="6864" spans="6:6" x14ac:dyDescent="0.2">
      <c r="F6864"/>
    </row>
    <row r="6865" spans="6:6" x14ac:dyDescent="0.2">
      <c r="F6865"/>
    </row>
    <row r="6866" spans="6:6" x14ac:dyDescent="0.2">
      <c r="F6866"/>
    </row>
    <row r="6867" spans="6:6" x14ac:dyDescent="0.2">
      <c r="F6867"/>
    </row>
    <row r="6868" spans="6:6" x14ac:dyDescent="0.2">
      <c r="F6868"/>
    </row>
    <row r="6869" spans="6:6" x14ac:dyDescent="0.2">
      <c r="F6869"/>
    </row>
    <row r="6870" spans="6:6" x14ac:dyDescent="0.2">
      <c r="F6870"/>
    </row>
    <row r="6871" spans="6:6" x14ac:dyDescent="0.2">
      <c r="F6871"/>
    </row>
    <row r="6872" spans="6:6" x14ac:dyDescent="0.2">
      <c r="F6872"/>
    </row>
    <row r="6873" spans="6:6" x14ac:dyDescent="0.2">
      <c r="F6873"/>
    </row>
    <row r="6874" spans="6:6" x14ac:dyDescent="0.2">
      <c r="F6874"/>
    </row>
    <row r="6875" spans="6:6" x14ac:dyDescent="0.2">
      <c r="F6875"/>
    </row>
    <row r="6876" spans="6:6" x14ac:dyDescent="0.2">
      <c r="F6876"/>
    </row>
    <row r="6877" spans="6:6" x14ac:dyDescent="0.2">
      <c r="F6877"/>
    </row>
    <row r="6878" spans="6:6" x14ac:dyDescent="0.2">
      <c r="F6878"/>
    </row>
    <row r="6879" spans="6:6" x14ac:dyDescent="0.2">
      <c r="F6879"/>
    </row>
    <row r="6880" spans="6:6" x14ac:dyDescent="0.2">
      <c r="F6880"/>
    </row>
    <row r="6881" spans="6:6" x14ac:dyDescent="0.2">
      <c r="F6881"/>
    </row>
    <row r="6882" spans="6:6" x14ac:dyDescent="0.2">
      <c r="F6882"/>
    </row>
    <row r="6883" spans="6:6" x14ac:dyDescent="0.2">
      <c r="F6883"/>
    </row>
    <row r="6884" spans="6:6" x14ac:dyDescent="0.2">
      <c r="F6884"/>
    </row>
    <row r="6885" spans="6:6" x14ac:dyDescent="0.2">
      <c r="F6885"/>
    </row>
    <row r="6886" spans="6:6" x14ac:dyDescent="0.2">
      <c r="F6886"/>
    </row>
    <row r="6887" spans="6:6" x14ac:dyDescent="0.2">
      <c r="F6887"/>
    </row>
    <row r="6888" spans="6:6" x14ac:dyDescent="0.2">
      <c r="F6888"/>
    </row>
    <row r="6889" spans="6:6" x14ac:dyDescent="0.2">
      <c r="F6889"/>
    </row>
    <row r="6890" spans="6:6" x14ac:dyDescent="0.2">
      <c r="F6890"/>
    </row>
    <row r="6891" spans="6:6" x14ac:dyDescent="0.2">
      <c r="F6891"/>
    </row>
    <row r="6892" spans="6:6" x14ac:dyDescent="0.2">
      <c r="F6892"/>
    </row>
    <row r="6893" spans="6:6" x14ac:dyDescent="0.2">
      <c r="F6893"/>
    </row>
    <row r="6894" spans="6:6" x14ac:dyDescent="0.2">
      <c r="F6894"/>
    </row>
    <row r="6895" spans="6:6" x14ac:dyDescent="0.2">
      <c r="F6895"/>
    </row>
    <row r="6896" spans="6:6" x14ac:dyDescent="0.2">
      <c r="F6896"/>
    </row>
    <row r="6897" spans="6:6" x14ac:dyDescent="0.2">
      <c r="F6897"/>
    </row>
    <row r="6898" spans="6:6" x14ac:dyDescent="0.2">
      <c r="F6898"/>
    </row>
    <row r="6899" spans="6:6" x14ac:dyDescent="0.2">
      <c r="F6899"/>
    </row>
    <row r="6900" spans="6:6" x14ac:dyDescent="0.2">
      <c r="F6900"/>
    </row>
    <row r="6901" spans="6:6" x14ac:dyDescent="0.2">
      <c r="F6901"/>
    </row>
    <row r="6902" spans="6:6" x14ac:dyDescent="0.2">
      <c r="F6902"/>
    </row>
    <row r="6903" spans="6:6" x14ac:dyDescent="0.2">
      <c r="F6903"/>
    </row>
    <row r="6904" spans="6:6" x14ac:dyDescent="0.2">
      <c r="F6904"/>
    </row>
    <row r="6905" spans="6:6" x14ac:dyDescent="0.2">
      <c r="F6905"/>
    </row>
    <row r="6906" spans="6:6" x14ac:dyDescent="0.2">
      <c r="F6906"/>
    </row>
    <row r="6907" spans="6:6" x14ac:dyDescent="0.2">
      <c r="F6907"/>
    </row>
    <row r="6908" spans="6:6" x14ac:dyDescent="0.2">
      <c r="F6908"/>
    </row>
    <row r="6909" spans="6:6" x14ac:dyDescent="0.2">
      <c r="F6909"/>
    </row>
    <row r="6910" spans="6:6" x14ac:dyDescent="0.2">
      <c r="F6910"/>
    </row>
    <row r="6911" spans="6:6" x14ac:dyDescent="0.2">
      <c r="F6911"/>
    </row>
    <row r="6912" spans="6:6" x14ac:dyDescent="0.2">
      <c r="F6912"/>
    </row>
    <row r="6913" spans="6:6" x14ac:dyDescent="0.2">
      <c r="F6913"/>
    </row>
    <row r="6914" spans="6:6" x14ac:dyDescent="0.2">
      <c r="F6914"/>
    </row>
    <row r="6915" spans="6:6" x14ac:dyDescent="0.2">
      <c r="F6915"/>
    </row>
    <row r="6916" spans="6:6" x14ac:dyDescent="0.2">
      <c r="F6916"/>
    </row>
    <row r="6917" spans="6:6" x14ac:dyDescent="0.2">
      <c r="F6917"/>
    </row>
    <row r="6918" spans="6:6" x14ac:dyDescent="0.2">
      <c r="F6918"/>
    </row>
    <row r="6919" spans="6:6" x14ac:dyDescent="0.2">
      <c r="F6919"/>
    </row>
    <row r="6920" spans="6:6" x14ac:dyDescent="0.2">
      <c r="F6920"/>
    </row>
    <row r="6921" spans="6:6" x14ac:dyDescent="0.2">
      <c r="F6921"/>
    </row>
    <row r="6922" spans="6:6" x14ac:dyDescent="0.2">
      <c r="F6922"/>
    </row>
    <row r="6923" spans="6:6" x14ac:dyDescent="0.2">
      <c r="F6923"/>
    </row>
    <row r="6924" spans="6:6" x14ac:dyDescent="0.2">
      <c r="F6924"/>
    </row>
    <row r="6925" spans="6:6" x14ac:dyDescent="0.2">
      <c r="F6925"/>
    </row>
    <row r="6926" spans="6:6" x14ac:dyDescent="0.2">
      <c r="F6926"/>
    </row>
    <row r="6927" spans="6:6" x14ac:dyDescent="0.2">
      <c r="F6927"/>
    </row>
    <row r="6928" spans="6:6" x14ac:dyDescent="0.2">
      <c r="F6928"/>
    </row>
    <row r="6929" spans="6:6" x14ac:dyDescent="0.2">
      <c r="F6929"/>
    </row>
    <row r="6930" spans="6:6" x14ac:dyDescent="0.2">
      <c r="F6930"/>
    </row>
    <row r="6931" spans="6:6" x14ac:dyDescent="0.2">
      <c r="F6931"/>
    </row>
    <row r="6932" spans="6:6" x14ac:dyDescent="0.2">
      <c r="F6932"/>
    </row>
    <row r="6933" spans="6:6" x14ac:dyDescent="0.2">
      <c r="F6933"/>
    </row>
    <row r="6934" spans="6:6" x14ac:dyDescent="0.2">
      <c r="F6934"/>
    </row>
    <row r="6935" spans="6:6" x14ac:dyDescent="0.2">
      <c r="F6935"/>
    </row>
    <row r="6936" spans="6:6" x14ac:dyDescent="0.2">
      <c r="F6936"/>
    </row>
    <row r="6937" spans="6:6" x14ac:dyDescent="0.2">
      <c r="F6937"/>
    </row>
    <row r="6938" spans="6:6" x14ac:dyDescent="0.2">
      <c r="F6938"/>
    </row>
    <row r="6939" spans="6:6" x14ac:dyDescent="0.2">
      <c r="F6939"/>
    </row>
    <row r="6940" spans="6:6" x14ac:dyDescent="0.2">
      <c r="F6940"/>
    </row>
    <row r="6941" spans="6:6" x14ac:dyDescent="0.2">
      <c r="F6941"/>
    </row>
    <row r="6942" spans="6:6" x14ac:dyDescent="0.2">
      <c r="F6942"/>
    </row>
    <row r="6943" spans="6:6" x14ac:dyDescent="0.2">
      <c r="F6943"/>
    </row>
    <row r="6944" spans="6:6" x14ac:dyDescent="0.2">
      <c r="F6944"/>
    </row>
    <row r="6945" spans="6:6" x14ac:dyDescent="0.2">
      <c r="F6945"/>
    </row>
    <row r="6946" spans="6:6" x14ac:dyDescent="0.2">
      <c r="F6946"/>
    </row>
    <row r="6947" spans="6:6" x14ac:dyDescent="0.2">
      <c r="F6947"/>
    </row>
    <row r="6948" spans="6:6" x14ac:dyDescent="0.2">
      <c r="F6948"/>
    </row>
    <row r="6949" spans="6:6" x14ac:dyDescent="0.2">
      <c r="F6949"/>
    </row>
    <row r="6950" spans="6:6" x14ac:dyDescent="0.2">
      <c r="F6950"/>
    </row>
    <row r="6951" spans="6:6" x14ac:dyDescent="0.2">
      <c r="F6951"/>
    </row>
    <row r="6952" spans="6:6" x14ac:dyDescent="0.2">
      <c r="F6952"/>
    </row>
    <row r="6953" spans="6:6" x14ac:dyDescent="0.2">
      <c r="F6953"/>
    </row>
    <row r="6954" spans="6:6" x14ac:dyDescent="0.2">
      <c r="F6954"/>
    </row>
    <row r="6955" spans="6:6" x14ac:dyDescent="0.2">
      <c r="F6955"/>
    </row>
    <row r="6956" spans="6:6" x14ac:dyDescent="0.2">
      <c r="F6956"/>
    </row>
    <row r="6957" spans="6:6" x14ac:dyDescent="0.2">
      <c r="F6957"/>
    </row>
    <row r="6958" spans="6:6" x14ac:dyDescent="0.2">
      <c r="F6958"/>
    </row>
    <row r="6959" spans="6:6" x14ac:dyDescent="0.2">
      <c r="F6959"/>
    </row>
    <row r="6960" spans="6:6" x14ac:dyDescent="0.2">
      <c r="F6960"/>
    </row>
    <row r="6961" spans="6:6" x14ac:dyDescent="0.2">
      <c r="F6961"/>
    </row>
    <row r="6962" spans="6:6" x14ac:dyDescent="0.2">
      <c r="F6962"/>
    </row>
    <row r="6963" spans="6:6" x14ac:dyDescent="0.2">
      <c r="F6963"/>
    </row>
    <row r="6964" spans="6:6" x14ac:dyDescent="0.2">
      <c r="F6964"/>
    </row>
    <row r="6965" spans="6:6" x14ac:dyDescent="0.2">
      <c r="F6965"/>
    </row>
    <row r="6966" spans="6:6" x14ac:dyDescent="0.2">
      <c r="F6966"/>
    </row>
    <row r="6967" spans="6:6" x14ac:dyDescent="0.2">
      <c r="F6967"/>
    </row>
    <row r="6968" spans="6:6" x14ac:dyDescent="0.2">
      <c r="F6968"/>
    </row>
    <row r="6969" spans="6:6" x14ac:dyDescent="0.2">
      <c r="F6969"/>
    </row>
    <row r="6970" spans="6:6" x14ac:dyDescent="0.2">
      <c r="F6970"/>
    </row>
    <row r="6971" spans="6:6" x14ac:dyDescent="0.2">
      <c r="F6971"/>
    </row>
    <row r="6972" spans="6:6" x14ac:dyDescent="0.2">
      <c r="F6972"/>
    </row>
    <row r="6973" spans="6:6" x14ac:dyDescent="0.2">
      <c r="F6973"/>
    </row>
    <row r="6974" spans="6:6" x14ac:dyDescent="0.2">
      <c r="F6974"/>
    </row>
    <row r="6975" spans="6:6" x14ac:dyDescent="0.2">
      <c r="F6975"/>
    </row>
    <row r="6976" spans="6:6" x14ac:dyDescent="0.2">
      <c r="F6976"/>
    </row>
    <row r="6977" spans="6:6" x14ac:dyDescent="0.2">
      <c r="F6977"/>
    </row>
    <row r="6978" spans="6:6" x14ac:dyDescent="0.2">
      <c r="F6978"/>
    </row>
    <row r="6979" spans="6:6" x14ac:dyDescent="0.2">
      <c r="F6979"/>
    </row>
    <row r="6980" spans="6:6" x14ac:dyDescent="0.2">
      <c r="F6980"/>
    </row>
    <row r="6981" spans="6:6" x14ac:dyDescent="0.2">
      <c r="F6981"/>
    </row>
    <row r="6982" spans="6:6" x14ac:dyDescent="0.2">
      <c r="F6982"/>
    </row>
    <row r="6983" spans="6:6" x14ac:dyDescent="0.2">
      <c r="F6983"/>
    </row>
    <row r="6984" spans="6:6" x14ac:dyDescent="0.2">
      <c r="F6984"/>
    </row>
    <row r="6985" spans="6:6" x14ac:dyDescent="0.2">
      <c r="F6985"/>
    </row>
    <row r="6986" spans="6:6" x14ac:dyDescent="0.2">
      <c r="F6986"/>
    </row>
    <row r="6987" spans="6:6" x14ac:dyDescent="0.2">
      <c r="F6987"/>
    </row>
    <row r="6988" spans="6:6" x14ac:dyDescent="0.2">
      <c r="F6988"/>
    </row>
    <row r="6989" spans="6:6" x14ac:dyDescent="0.2">
      <c r="F6989"/>
    </row>
    <row r="6990" spans="6:6" x14ac:dyDescent="0.2">
      <c r="F6990"/>
    </row>
    <row r="6991" spans="6:6" x14ac:dyDescent="0.2">
      <c r="F6991"/>
    </row>
    <row r="6992" spans="6:6" x14ac:dyDescent="0.2">
      <c r="F6992"/>
    </row>
    <row r="6993" spans="6:6" x14ac:dyDescent="0.2">
      <c r="F6993"/>
    </row>
    <row r="6994" spans="6:6" x14ac:dyDescent="0.2">
      <c r="F6994"/>
    </row>
    <row r="6995" spans="6:6" x14ac:dyDescent="0.2">
      <c r="F6995"/>
    </row>
    <row r="6996" spans="6:6" x14ac:dyDescent="0.2">
      <c r="F6996"/>
    </row>
    <row r="6997" spans="6:6" x14ac:dyDescent="0.2">
      <c r="F6997"/>
    </row>
    <row r="6998" spans="6:6" x14ac:dyDescent="0.2">
      <c r="F6998"/>
    </row>
    <row r="6999" spans="6:6" x14ac:dyDescent="0.2">
      <c r="F6999"/>
    </row>
    <row r="7000" spans="6:6" x14ac:dyDescent="0.2">
      <c r="F7000"/>
    </row>
    <row r="7001" spans="6:6" x14ac:dyDescent="0.2">
      <c r="F7001"/>
    </row>
    <row r="7002" spans="6:6" x14ac:dyDescent="0.2">
      <c r="F7002"/>
    </row>
    <row r="7003" spans="6:6" x14ac:dyDescent="0.2">
      <c r="F7003"/>
    </row>
    <row r="7004" spans="6:6" x14ac:dyDescent="0.2">
      <c r="F7004"/>
    </row>
    <row r="7005" spans="6:6" x14ac:dyDescent="0.2">
      <c r="F7005"/>
    </row>
    <row r="7006" spans="6:6" x14ac:dyDescent="0.2">
      <c r="F7006"/>
    </row>
    <row r="7007" spans="6:6" x14ac:dyDescent="0.2">
      <c r="F7007"/>
    </row>
    <row r="7008" spans="6:6" x14ac:dyDescent="0.2">
      <c r="F7008"/>
    </row>
    <row r="7009" spans="6:6" x14ac:dyDescent="0.2">
      <c r="F7009"/>
    </row>
    <row r="7010" spans="6:6" x14ac:dyDescent="0.2">
      <c r="F7010"/>
    </row>
    <row r="7011" spans="6:6" x14ac:dyDescent="0.2">
      <c r="F7011"/>
    </row>
    <row r="7012" spans="6:6" x14ac:dyDescent="0.2">
      <c r="F7012"/>
    </row>
    <row r="7013" spans="6:6" x14ac:dyDescent="0.2">
      <c r="F7013"/>
    </row>
    <row r="7014" spans="6:6" x14ac:dyDescent="0.2">
      <c r="F7014"/>
    </row>
    <row r="7015" spans="6:6" x14ac:dyDescent="0.2">
      <c r="F7015"/>
    </row>
    <row r="7016" spans="6:6" x14ac:dyDescent="0.2">
      <c r="F7016"/>
    </row>
    <row r="7017" spans="6:6" x14ac:dyDescent="0.2">
      <c r="F7017"/>
    </row>
    <row r="7018" spans="6:6" x14ac:dyDescent="0.2">
      <c r="F7018"/>
    </row>
    <row r="7019" spans="6:6" x14ac:dyDescent="0.2">
      <c r="F7019"/>
    </row>
    <row r="7020" spans="6:6" x14ac:dyDescent="0.2">
      <c r="F7020"/>
    </row>
    <row r="7021" spans="6:6" x14ac:dyDescent="0.2">
      <c r="F7021"/>
    </row>
    <row r="7022" spans="6:6" x14ac:dyDescent="0.2">
      <c r="F7022"/>
    </row>
    <row r="7023" spans="6:6" x14ac:dyDescent="0.2">
      <c r="F7023"/>
    </row>
    <row r="7024" spans="6:6" x14ac:dyDescent="0.2">
      <c r="F7024"/>
    </row>
    <row r="7025" spans="6:6" x14ac:dyDescent="0.2">
      <c r="F7025"/>
    </row>
    <row r="7026" spans="6:6" x14ac:dyDescent="0.2">
      <c r="F7026"/>
    </row>
    <row r="7027" spans="6:6" x14ac:dyDescent="0.2">
      <c r="F7027"/>
    </row>
    <row r="7028" spans="6:6" x14ac:dyDescent="0.2">
      <c r="F7028"/>
    </row>
    <row r="7029" spans="6:6" x14ac:dyDescent="0.2">
      <c r="F7029"/>
    </row>
    <row r="7030" spans="6:6" x14ac:dyDescent="0.2">
      <c r="F7030"/>
    </row>
    <row r="7031" spans="6:6" x14ac:dyDescent="0.2">
      <c r="F7031"/>
    </row>
    <row r="7032" spans="6:6" x14ac:dyDescent="0.2">
      <c r="F7032"/>
    </row>
    <row r="7033" spans="6:6" x14ac:dyDescent="0.2">
      <c r="F7033"/>
    </row>
    <row r="7034" spans="6:6" x14ac:dyDescent="0.2">
      <c r="F7034"/>
    </row>
    <row r="7035" spans="6:6" x14ac:dyDescent="0.2">
      <c r="F7035"/>
    </row>
    <row r="7036" spans="6:6" x14ac:dyDescent="0.2">
      <c r="F7036"/>
    </row>
    <row r="7037" spans="6:6" x14ac:dyDescent="0.2">
      <c r="F7037"/>
    </row>
    <row r="7038" spans="6:6" x14ac:dyDescent="0.2">
      <c r="F7038"/>
    </row>
    <row r="7039" spans="6:6" x14ac:dyDescent="0.2">
      <c r="F7039"/>
    </row>
    <row r="7040" spans="6:6" x14ac:dyDescent="0.2">
      <c r="F7040"/>
    </row>
    <row r="7041" spans="6:6" x14ac:dyDescent="0.2">
      <c r="F7041"/>
    </row>
    <row r="7042" spans="6:6" x14ac:dyDescent="0.2">
      <c r="F7042"/>
    </row>
    <row r="7043" spans="6:6" x14ac:dyDescent="0.2">
      <c r="F7043"/>
    </row>
    <row r="7044" spans="6:6" x14ac:dyDescent="0.2">
      <c r="F7044"/>
    </row>
    <row r="7045" spans="6:6" x14ac:dyDescent="0.2">
      <c r="F7045"/>
    </row>
    <row r="7046" spans="6:6" x14ac:dyDescent="0.2">
      <c r="F7046"/>
    </row>
    <row r="7047" spans="6:6" x14ac:dyDescent="0.2">
      <c r="F7047"/>
    </row>
    <row r="7048" spans="6:6" x14ac:dyDescent="0.2">
      <c r="F7048"/>
    </row>
    <row r="7049" spans="6:6" x14ac:dyDescent="0.2">
      <c r="F7049"/>
    </row>
    <row r="7050" spans="6:6" x14ac:dyDescent="0.2">
      <c r="F7050"/>
    </row>
    <row r="7051" spans="6:6" x14ac:dyDescent="0.2">
      <c r="F7051"/>
    </row>
    <row r="7052" spans="6:6" x14ac:dyDescent="0.2">
      <c r="F7052"/>
    </row>
    <row r="7053" spans="6:6" x14ac:dyDescent="0.2">
      <c r="F7053"/>
    </row>
    <row r="7054" spans="6:6" x14ac:dyDescent="0.2">
      <c r="F7054"/>
    </row>
    <row r="7055" spans="6:6" x14ac:dyDescent="0.2">
      <c r="F7055"/>
    </row>
    <row r="7056" spans="6:6" x14ac:dyDescent="0.2">
      <c r="F7056"/>
    </row>
    <row r="7057" spans="6:6" x14ac:dyDescent="0.2">
      <c r="F7057"/>
    </row>
    <row r="7058" spans="6:6" x14ac:dyDescent="0.2">
      <c r="F7058"/>
    </row>
    <row r="7059" spans="6:6" x14ac:dyDescent="0.2">
      <c r="F7059"/>
    </row>
    <row r="7060" spans="6:6" x14ac:dyDescent="0.2">
      <c r="F7060"/>
    </row>
    <row r="7061" spans="6:6" x14ac:dyDescent="0.2">
      <c r="F7061"/>
    </row>
    <row r="7062" spans="6:6" x14ac:dyDescent="0.2">
      <c r="F7062"/>
    </row>
    <row r="7063" spans="6:6" x14ac:dyDescent="0.2">
      <c r="F7063"/>
    </row>
    <row r="7064" spans="6:6" x14ac:dyDescent="0.2">
      <c r="F7064"/>
    </row>
    <row r="7065" spans="6:6" x14ac:dyDescent="0.2">
      <c r="F7065"/>
    </row>
    <row r="7066" spans="6:6" x14ac:dyDescent="0.2">
      <c r="F7066"/>
    </row>
    <row r="7067" spans="6:6" x14ac:dyDescent="0.2">
      <c r="F7067"/>
    </row>
    <row r="7068" spans="6:6" x14ac:dyDescent="0.2">
      <c r="F7068"/>
    </row>
    <row r="7069" spans="6:6" x14ac:dyDescent="0.2">
      <c r="F7069"/>
    </row>
    <row r="7070" spans="6:6" x14ac:dyDescent="0.2">
      <c r="F7070"/>
    </row>
    <row r="7071" spans="6:6" x14ac:dyDescent="0.2">
      <c r="F7071"/>
    </row>
    <row r="7072" spans="6:6" x14ac:dyDescent="0.2">
      <c r="F7072"/>
    </row>
    <row r="7073" spans="6:6" x14ac:dyDescent="0.2">
      <c r="F7073"/>
    </row>
    <row r="7074" spans="6:6" x14ac:dyDescent="0.2">
      <c r="F7074"/>
    </row>
    <row r="7075" spans="6:6" x14ac:dyDescent="0.2">
      <c r="F7075"/>
    </row>
    <row r="7076" spans="6:6" x14ac:dyDescent="0.2">
      <c r="F7076"/>
    </row>
    <row r="7077" spans="6:6" x14ac:dyDescent="0.2">
      <c r="F7077"/>
    </row>
    <row r="7078" spans="6:6" x14ac:dyDescent="0.2">
      <c r="F7078"/>
    </row>
    <row r="7079" spans="6:6" x14ac:dyDescent="0.2">
      <c r="F7079"/>
    </row>
    <row r="7080" spans="6:6" x14ac:dyDescent="0.2">
      <c r="F7080"/>
    </row>
    <row r="7081" spans="6:6" x14ac:dyDescent="0.2">
      <c r="F7081"/>
    </row>
    <row r="7082" spans="6:6" x14ac:dyDescent="0.2">
      <c r="F7082"/>
    </row>
    <row r="7083" spans="6:6" x14ac:dyDescent="0.2">
      <c r="F7083"/>
    </row>
    <row r="7084" spans="6:6" x14ac:dyDescent="0.2">
      <c r="F7084"/>
    </row>
    <row r="7085" spans="6:6" x14ac:dyDescent="0.2">
      <c r="F7085"/>
    </row>
    <row r="7086" spans="6:6" x14ac:dyDescent="0.2">
      <c r="F7086"/>
    </row>
    <row r="7087" spans="6:6" x14ac:dyDescent="0.2">
      <c r="F7087"/>
    </row>
    <row r="7088" spans="6:6" x14ac:dyDescent="0.2">
      <c r="F7088"/>
    </row>
    <row r="7089" spans="6:6" x14ac:dyDescent="0.2">
      <c r="F7089"/>
    </row>
    <row r="7090" spans="6:6" x14ac:dyDescent="0.2">
      <c r="F7090"/>
    </row>
    <row r="7091" spans="6:6" x14ac:dyDescent="0.2">
      <c r="F7091"/>
    </row>
    <row r="7092" spans="6:6" x14ac:dyDescent="0.2">
      <c r="F7092"/>
    </row>
    <row r="7093" spans="6:6" x14ac:dyDescent="0.2">
      <c r="F7093"/>
    </row>
    <row r="7094" spans="6:6" x14ac:dyDescent="0.2">
      <c r="F7094"/>
    </row>
    <row r="7095" spans="6:6" x14ac:dyDescent="0.2">
      <c r="F7095"/>
    </row>
    <row r="7096" spans="6:6" x14ac:dyDescent="0.2">
      <c r="F7096"/>
    </row>
    <row r="7097" spans="6:6" x14ac:dyDescent="0.2">
      <c r="F7097"/>
    </row>
    <row r="7098" spans="6:6" x14ac:dyDescent="0.2">
      <c r="F7098"/>
    </row>
    <row r="7099" spans="6:6" x14ac:dyDescent="0.2">
      <c r="F7099"/>
    </row>
    <row r="7100" spans="6:6" x14ac:dyDescent="0.2">
      <c r="F7100"/>
    </row>
    <row r="7101" spans="6:6" x14ac:dyDescent="0.2">
      <c r="F7101"/>
    </row>
    <row r="7102" spans="6:6" x14ac:dyDescent="0.2">
      <c r="F7102"/>
    </row>
    <row r="7103" spans="6:6" x14ac:dyDescent="0.2">
      <c r="F7103"/>
    </row>
    <row r="7104" spans="6:6" x14ac:dyDescent="0.2">
      <c r="F7104"/>
    </row>
    <row r="7105" spans="6:6" x14ac:dyDescent="0.2">
      <c r="F7105"/>
    </row>
    <row r="7106" spans="6:6" x14ac:dyDescent="0.2">
      <c r="F7106"/>
    </row>
    <row r="7107" spans="6:6" x14ac:dyDescent="0.2">
      <c r="F7107"/>
    </row>
    <row r="7108" spans="6:6" x14ac:dyDescent="0.2">
      <c r="F7108"/>
    </row>
    <row r="7109" spans="6:6" x14ac:dyDescent="0.2">
      <c r="F7109"/>
    </row>
    <row r="7110" spans="6:6" x14ac:dyDescent="0.2">
      <c r="F7110"/>
    </row>
    <row r="7111" spans="6:6" x14ac:dyDescent="0.2">
      <c r="F7111"/>
    </row>
    <row r="7112" spans="6:6" x14ac:dyDescent="0.2">
      <c r="F7112"/>
    </row>
    <row r="7113" spans="6:6" x14ac:dyDescent="0.2">
      <c r="F7113"/>
    </row>
    <row r="7114" spans="6:6" x14ac:dyDescent="0.2">
      <c r="F7114"/>
    </row>
    <row r="7115" spans="6:6" x14ac:dyDescent="0.2">
      <c r="F7115"/>
    </row>
    <row r="7116" spans="6:6" x14ac:dyDescent="0.2">
      <c r="F7116"/>
    </row>
    <row r="7117" spans="6:6" x14ac:dyDescent="0.2">
      <c r="F7117"/>
    </row>
    <row r="7118" spans="6:6" x14ac:dyDescent="0.2">
      <c r="F7118"/>
    </row>
    <row r="7119" spans="6:6" x14ac:dyDescent="0.2">
      <c r="F7119"/>
    </row>
    <row r="7120" spans="6:6" x14ac:dyDescent="0.2">
      <c r="F7120"/>
    </row>
    <row r="7121" spans="6:6" x14ac:dyDescent="0.2">
      <c r="F7121"/>
    </row>
    <row r="7122" spans="6:6" x14ac:dyDescent="0.2">
      <c r="F7122"/>
    </row>
    <row r="7123" spans="6:6" x14ac:dyDescent="0.2">
      <c r="F7123"/>
    </row>
    <row r="7124" spans="6:6" x14ac:dyDescent="0.2">
      <c r="F7124"/>
    </row>
    <row r="7125" spans="6:6" x14ac:dyDescent="0.2">
      <c r="F7125"/>
    </row>
    <row r="7126" spans="6:6" x14ac:dyDescent="0.2">
      <c r="F7126"/>
    </row>
    <row r="7127" spans="6:6" x14ac:dyDescent="0.2">
      <c r="F7127"/>
    </row>
    <row r="7128" spans="6:6" x14ac:dyDescent="0.2">
      <c r="F7128"/>
    </row>
    <row r="7129" spans="6:6" x14ac:dyDescent="0.2">
      <c r="F7129"/>
    </row>
    <row r="7130" spans="6:6" x14ac:dyDescent="0.2">
      <c r="F7130"/>
    </row>
    <row r="7131" spans="6:6" x14ac:dyDescent="0.2">
      <c r="F7131"/>
    </row>
    <row r="7132" spans="6:6" x14ac:dyDescent="0.2">
      <c r="F7132"/>
    </row>
    <row r="7133" spans="6:6" x14ac:dyDescent="0.2">
      <c r="F7133"/>
    </row>
    <row r="7134" spans="6:6" x14ac:dyDescent="0.2">
      <c r="F7134"/>
    </row>
    <row r="7135" spans="6:6" x14ac:dyDescent="0.2">
      <c r="F7135"/>
    </row>
    <row r="7136" spans="6:6" x14ac:dyDescent="0.2">
      <c r="F7136"/>
    </row>
    <row r="7137" spans="6:6" x14ac:dyDescent="0.2">
      <c r="F7137"/>
    </row>
    <row r="7138" spans="6:6" x14ac:dyDescent="0.2">
      <c r="F7138"/>
    </row>
    <row r="7139" spans="6:6" x14ac:dyDescent="0.2">
      <c r="F7139"/>
    </row>
    <row r="7140" spans="6:6" x14ac:dyDescent="0.2">
      <c r="F7140"/>
    </row>
    <row r="7141" spans="6:6" x14ac:dyDescent="0.2">
      <c r="F7141"/>
    </row>
    <row r="7142" spans="6:6" x14ac:dyDescent="0.2">
      <c r="F7142"/>
    </row>
    <row r="7143" spans="6:6" x14ac:dyDescent="0.2">
      <c r="F7143"/>
    </row>
    <row r="7144" spans="6:6" x14ac:dyDescent="0.2">
      <c r="F7144"/>
    </row>
    <row r="7145" spans="6:6" x14ac:dyDescent="0.2">
      <c r="F7145"/>
    </row>
    <row r="7146" spans="6:6" x14ac:dyDescent="0.2">
      <c r="F7146"/>
    </row>
    <row r="7147" spans="6:6" x14ac:dyDescent="0.2">
      <c r="F7147"/>
    </row>
    <row r="7148" spans="6:6" x14ac:dyDescent="0.2">
      <c r="F7148"/>
    </row>
    <row r="7149" spans="6:6" x14ac:dyDescent="0.2">
      <c r="F7149"/>
    </row>
    <row r="7150" spans="6:6" x14ac:dyDescent="0.2">
      <c r="F7150"/>
    </row>
    <row r="7151" spans="6:6" x14ac:dyDescent="0.2">
      <c r="F7151"/>
    </row>
    <row r="7152" spans="6:6" x14ac:dyDescent="0.2">
      <c r="F7152"/>
    </row>
    <row r="7153" spans="6:6" x14ac:dyDescent="0.2">
      <c r="F7153"/>
    </row>
    <row r="7154" spans="6:6" x14ac:dyDescent="0.2">
      <c r="F7154"/>
    </row>
    <row r="7155" spans="6:6" x14ac:dyDescent="0.2">
      <c r="F7155"/>
    </row>
    <row r="7156" spans="6:6" x14ac:dyDescent="0.2">
      <c r="F7156"/>
    </row>
    <row r="7157" spans="6:6" x14ac:dyDescent="0.2">
      <c r="F7157"/>
    </row>
    <row r="7158" spans="6:6" x14ac:dyDescent="0.2">
      <c r="F7158"/>
    </row>
    <row r="7159" spans="6:6" x14ac:dyDescent="0.2">
      <c r="F7159"/>
    </row>
    <row r="7160" spans="6:6" x14ac:dyDescent="0.2">
      <c r="F7160"/>
    </row>
    <row r="7161" spans="6:6" x14ac:dyDescent="0.2">
      <c r="F7161"/>
    </row>
    <row r="7162" spans="6:6" x14ac:dyDescent="0.2">
      <c r="F7162"/>
    </row>
    <row r="7163" spans="6:6" x14ac:dyDescent="0.2">
      <c r="F7163"/>
    </row>
    <row r="7164" spans="6:6" x14ac:dyDescent="0.2">
      <c r="F7164"/>
    </row>
    <row r="7165" spans="6:6" x14ac:dyDescent="0.2">
      <c r="F7165"/>
    </row>
    <row r="7166" spans="6:6" x14ac:dyDescent="0.2">
      <c r="F7166"/>
    </row>
    <row r="7167" spans="6:6" x14ac:dyDescent="0.2">
      <c r="F7167"/>
    </row>
    <row r="7168" spans="6:6" x14ac:dyDescent="0.2">
      <c r="F7168"/>
    </row>
    <row r="7169" spans="6:6" x14ac:dyDescent="0.2">
      <c r="F7169"/>
    </row>
    <row r="7170" spans="6:6" x14ac:dyDescent="0.2">
      <c r="F7170"/>
    </row>
    <row r="7171" spans="6:6" x14ac:dyDescent="0.2">
      <c r="F7171"/>
    </row>
    <row r="7172" spans="6:6" x14ac:dyDescent="0.2">
      <c r="F7172"/>
    </row>
    <row r="7173" spans="6:6" x14ac:dyDescent="0.2">
      <c r="F7173"/>
    </row>
    <row r="7174" spans="6:6" x14ac:dyDescent="0.2">
      <c r="F7174"/>
    </row>
    <row r="7175" spans="6:6" x14ac:dyDescent="0.2">
      <c r="F7175"/>
    </row>
    <row r="7176" spans="6:6" x14ac:dyDescent="0.2">
      <c r="F7176"/>
    </row>
    <row r="7177" spans="6:6" x14ac:dyDescent="0.2">
      <c r="F7177"/>
    </row>
    <row r="7178" spans="6:6" x14ac:dyDescent="0.2">
      <c r="F7178"/>
    </row>
    <row r="7179" spans="6:6" x14ac:dyDescent="0.2">
      <c r="F7179"/>
    </row>
    <row r="7180" spans="6:6" x14ac:dyDescent="0.2">
      <c r="F7180"/>
    </row>
    <row r="7181" spans="6:6" x14ac:dyDescent="0.2">
      <c r="F7181"/>
    </row>
    <row r="7182" spans="6:6" x14ac:dyDescent="0.2">
      <c r="F7182"/>
    </row>
    <row r="7183" spans="6:6" x14ac:dyDescent="0.2">
      <c r="F7183"/>
    </row>
    <row r="7184" spans="6:6" x14ac:dyDescent="0.2">
      <c r="F7184"/>
    </row>
    <row r="7185" spans="6:6" x14ac:dyDescent="0.2">
      <c r="F7185"/>
    </row>
    <row r="7186" spans="6:6" x14ac:dyDescent="0.2">
      <c r="F7186"/>
    </row>
    <row r="7187" spans="6:6" x14ac:dyDescent="0.2">
      <c r="F7187"/>
    </row>
    <row r="7188" spans="6:6" x14ac:dyDescent="0.2">
      <c r="F7188"/>
    </row>
    <row r="7189" spans="6:6" x14ac:dyDescent="0.2">
      <c r="F7189"/>
    </row>
    <row r="7190" spans="6:6" x14ac:dyDescent="0.2">
      <c r="F7190"/>
    </row>
    <row r="7191" spans="6:6" x14ac:dyDescent="0.2">
      <c r="F7191"/>
    </row>
    <row r="7192" spans="6:6" x14ac:dyDescent="0.2">
      <c r="F7192"/>
    </row>
    <row r="7193" spans="6:6" x14ac:dyDescent="0.2">
      <c r="F7193"/>
    </row>
    <row r="7194" spans="6:6" x14ac:dyDescent="0.2">
      <c r="F7194"/>
    </row>
    <row r="7195" spans="6:6" x14ac:dyDescent="0.2">
      <c r="F7195"/>
    </row>
    <row r="7196" spans="6:6" x14ac:dyDescent="0.2">
      <c r="F7196"/>
    </row>
    <row r="7197" spans="6:6" x14ac:dyDescent="0.2">
      <c r="F7197"/>
    </row>
    <row r="7198" spans="6:6" x14ac:dyDescent="0.2">
      <c r="F7198"/>
    </row>
    <row r="7199" spans="6:6" x14ac:dyDescent="0.2">
      <c r="F7199"/>
    </row>
    <row r="7200" spans="6:6" x14ac:dyDescent="0.2">
      <c r="F7200"/>
    </row>
    <row r="7201" spans="6:6" x14ac:dyDescent="0.2">
      <c r="F7201"/>
    </row>
    <row r="7202" spans="6:6" x14ac:dyDescent="0.2">
      <c r="F7202"/>
    </row>
    <row r="7203" spans="6:6" x14ac:dyDescent="0.2">
      <c r="F7203"/>
    </row>
    <row r="7204" spans="6:6" x14ac:dyDescent="0.2">
      <c r="F7204"/>
    </row>
    <row r="7205" spans="6:6" x14ac:dyDescent="0.2">
      <c r="F7205"/>
    </row>
    <row r="7206" spans="6:6" x14ac:dyDescent="0.2">
      <c r="F7206"/>
    </row>
    <row r="7207" spans="6:6" x14ac:dyDescent="0.2">
      <c r="F7207"/>
    </row>
    <row r="7208" spans="6:6" x14ac:dyDescent="0.2">
      <c r="F7208"/>
    </row>
    <row r="7209" spans="6:6" x14ac:dyDescent="0.2">
      <c r="F7209"/>
    </row>
    <row r="7210" spans="6:6" x14ac:dyDescent="0.2">
      <c r="F7210"/>
    </row>
    <row r="7211" spans="6:6" x14ac:dyDescent="0.2">
      <c r="F7211"/>
    </row>
    <row r="7212" spans="6:6" x14ac:dyDescent="0.2">
      <c r="F7212"/>
    </row>
    <row r="7213" spans="6:6" x14ac:dyDescent="0.2">
      <c r="F7213"/>
    </row>
    <row r="7214" spans="6:6" x14ac:dyDescent="0.2">
      <c r="F7214"/>
    </row>
    <row r="7215" spans="6:6" x14ac:dyDescent="0.2">
      <c r="F7215"/>
    </row>
    <row r="7216" spans="6:6" x14ac:dyDescent="0.2">
      <c r="F7216"/>
    </row>
    <row r="7217" spans="6:6" x14ac:dyDescent="0.2">
      <c r="F7217"/>
    </row>
    <row r="7218" spans="6:6" x14ac:dyDescent="0.2">
      <c r="F7218"/>
    </row>
    <row r="7219" spans="6:6" x14ac:dyDescent="0.2">
      <c r="F7219"/>
    </row>
    <row r="7220" spans="6:6" x14ac:dyDescent="0.2">
      <c r="F7220"/>
    </row>
    <row r="7221" spans="6:6" x14ac:dyDescent="0.2">
      <c r="F7221"/>
    </row>
    <row r="7222" spans="6:6" x14ac:dyDescent="0.2">
      <c r="F7222"/>
    </row>
    <row r="7223" spans="6:6" x14ac:dyDescent="0.2">
      <c r="F7223"/>
    </row>
    <row r="7224" spans="6:6" x14ac:dyDescent="0.2">
      <c r="F7224"/>
    </row>
    <row r="7225" spans="6:6" x14ac:dyDescent="0.2">
      <c r="F7225"/>
    </row>
    <row r="7226" spans="6:6" x14ac:dyDescent="0.2">
      <c r="F7226"/>
    </row>
    <row r="7227" spans="6:6" x14ac:dyDescent="0.2">
      <c r="F7227"/>
    </row>
    <row r="7228" spans="6:6" x14ac:dyDescent="0.2">
      <c r="F7228"/>
    </row>
    <row r="7229" spans="6:6" x14ac:dyDescent="0.2">
      <c r="F7229"/>
    </row>
    <row r="7230" spans="6:6" x14ac:dyDescent="0.2">
      <c r="F7230"/>
    </row>
    <row r="7231" spans="6:6" x14ac:dyDescent="0.2">
      <c r="F7231"/>
    </row>
    <row r="7232" spans="6:6" x14ac:dyDescent="0.2">
      <c r="F7232"/>
    </row>
    <row r="7233" spans="6:6" x14ac:dyDescent="0.2">
      <c r="F7233"/>
    </row>
    <row r="7234" spans="6:6" x14ac:dyDescent="0.2">
      <c r="F7234"/>
    </row>
    <row r="7235" spans="6:6" x14ac:dyDescent="0.2">
      <c r="F7235"/>
    </row>
    <row r="7236" spans="6:6" x14ac:dyDescent="0.2">
      <c r="F7236"/>
    </row>
    <row r="7237" spans="6:6" x14ac:dyDescent="0.2">
      <c r="F7237"/>
    </row>
    <row r="7238" spans="6:6" x14ac:dyDescent="0.2">
      <c r="F7238"/>
    </row>
    <row r="7239" spans="6:6" x14ac:dyDescent="0.2">
      <c r="F7239"/>
    </row>
    <row r="7240" spans="6:6" x14ac:dyDescent="0.2">
      <c r="F7240"/>
    </row>
    <row r="7241" spans="6:6" x14ac:dyDescent="0.2">
      <c r="F7241"/>
    </row>
    <row r="7242" spans="6:6" x14ac:dyDescent="0.2">
      <c r="F7242"/>
    </row>
    <row r="7243" spans="6:6" x14ac:dyDescent="0.2">
      <c r="F7243"/>
    </row>
    <row r="7244" spans="6:6" x14ac:dyDescent="0.2">
      <c r="F7244"/>
    </row>
    <row r="7245" spans="6:6" x14ac:dyDescent="0.2">
      <c r="F7245"/>
    </row>
    <row r="7246" spans="6:6" x14ac:dyDescent="0.2">
      <c r="F7246"/>
    </row>
    <row r="7247" spans="6:6" x14ac:dyDescent="0.2">
      <c r="F7247"/>
    </row>
    <row r="7248" spans="6:6" x14ac:dyDescent="0.2">
      <c r="F7248"/>
    </row>
    <row r="7249" spans="6:6" x14ac:dyDescent="0.2">
      <c r="F7249"/>
    </row>
    <row r="7250" spans="6:6" x14ac:dyDescent="0.2">
      <c r="F7250"/>
    </row>
    <row r="7251" spans="6:6" x14ac:dyDescent="0.2">
      <c r="F7251"/>
    </row>
    <row r="7252" spans="6:6" x14ac:dyDescent="0.2">
      <c r="F7252"/>
    </row>
    <row r="7253" spans="6:6" x14ac:dyDescent="0.2">
      <c r="F7253"/>
    </row>
    <row r="7254" spans="6:6" x14ac:dyDescent="0.2">
      <c r="F7254"/>
    </row>
    <row r="7255" spans="6:6" x14ac:dyDescent="0.2">
      <c r="F7255"/>
    </row>
    <row r="7256" spans="6:6" x14ac:dyDescent="0.2">
      <c r="F7256"/>
    </row>
    <row r="7257" spans="6:6" x14ac:dyDescent="0.2">
      <c r="F7257"/>
    </row>
    <row r="7258" spans="6:6" x14ac:dyDescent="0.2">
      <c r="F7258"/>
    </row>
    <row r="7259" spans="6:6" x14ac:dyDescent="0.2">
      <c r="F7259"/>
    </row>
    <row r="7260" spans="6:6" x14ac:dyDescent="0.2">
      <c r="F7260"/>
    </row>
    <row r="7261" spans="6:6" x14ac:dyDescent="0.2">
      <c r="F7261"/>
    </row>
    <row r="7262" spans="6:6" x14ac:dyDescent="0.2">
      <c r="F7262"/>
    </row>
    <row r="7263" spans="6:6" x14ac:dyDescent="0.2">
      <c r="F7263"/>
    </row>
    <row r="7264" spans="6:6" x14ac:dyDescent="0.2">
      <c r="F7264"/>
    </row>
    <row r="7265" spans="6:6" x14ac:dyDescent="0.2">
      <c r="F7265"/>
    </row>
    <row r="7266" spans="6:6" x14ac:dyDescent="0.2">
      <c r="F7266"/>
    </row>
    <row r="7267" spans="6:6" x14ac:dyDescent="0.2">
      <c r="F7267"/>
    </row>
    <row r="7268" spans="6:6" x14ac:dyDescent="0.2">
      <c r="F7268"/>
    </row>
    <row r="7269" spans="6:6" x14ac:dyDescent="0.2">
      <c r="F7269"/>
    </row>
    <row r="7270" spans="6:6" x14ac:dyDescent="0.2">
      <c r="F7270"/>
    </row>
    <row r="7271" spans="6:6" x14ac:dyDescent="0.2">
      <c r="F7271"/>
    </row>
    <row r="7272" spans="6:6" x14ac:dyDescent="0.2">
      <c r="F7272"/>
    </row>
    <row r="7273" spans="6:6" x14ac:dyDescent="0.2">
      <c r="F7273"/>
    </row>
    <row r="7274" spans="6:6" x14ac:dyDescent="0.2">
      <c r="F7274"/>
    </row>
    <row r="7275" spans="6:6" x14ac:dyDescent="0.2">
      <c r="F7275"/>
    </row>
    <row r="7276" spans="6:6" x14ac:dyDescent="0.2">
      <c r="F7276"/>
    </row>
    <row r="7277" spans="6:6" x14ac:dyDescent="0.2">
      <c r="F7277"/>
    </row>
    <row r="7278" spans="6:6" x14ac:dyDescent="0.2">
      <c r="F7278"/>
    </row>
    <row r="7279" spans="6:6" x14ac:dyDescent="0.2">
      <c r="F7279"/>
    </row>
    <row r="7280" spans="6:6" x14ac:dyDescent="0.2">
      <c r="F7280"/>
    </row>
    <row r="7281" spans="6:6" x14ac:dyDescent="0.2">
      <c r="F7281"/>
    </row>
    <row r="7282" spans="6:6" x14ac:dyDescent="0.2">
      <c r="F7282"/>
    </row>
    <row r="7283" spans="6:6" x14ac:dyDescent="0.2">
      <c r="F7283"/>
    </row>
    <row r="7284" spans="6:6" x14ac:dyDescent="0.2">
      <c r="F7284"/>
    </row>
    <row r="7285" spans="6:6" x14ac:dyDescent="0.2">
      <c r="F7285"/>
    </row>
    <row r="7286" spans="6:6" x14ac:dyDescent="0.2">
      <c r="F7286"/>
    </row>
    <row r="7287" spans="6:6" x14ac:dyDescent="0.2">
      <c r="F7287"/>
    </row>
    <row r="7288" spans="6:6" x14ac:dyDescent="0.2">
      <c r="F7288"/>
    </row>
    <row r="7289" spans="6:6" x14ac:dyDescent="0.2">
      <c r="F7289"/>
    </row>
    <row r="7290" spans="6:6" x14ac:dyDescent="0.2">
      <c r="F7290"/>
    </row>
    <row r="7291" spans="6:6" x14ac:dyDescent="0.2">
      <c r="F7291"/>
    </row>
    <row r="7292" spans="6:6" x14ac:dyDescent="0.2">
      <c r="F7292"/>
    </row>
    <row r="7293" spans="6:6" x14ac:dyDescent="0.2">
      <c r="F7293"/>
    </row>
    <row r="7294" spans="6:6" x14ac:dyDescent="0.2">
      <c r="F7294"/>
    </row>
    <row r="7295" spans="6:6" x14ac:dyDescent="0.2">
      <c r="F7295"/>
    </row>
    <row r="7296" spans="6:6" x14ac:dyDescent="0.2">
      <c r="F7296"/>
    </row>
    <row r="7297" spans="6:6" x14ac:dyDescent="0.2">
      <c r="F7297"/>
    </row>
    <row r="7298" spans="6:6" x14ac:dyDescent="0.2">
      <c r="F7298"/>
    </row>
    <row r="7299" spans="6:6" x14ac:dyDescent="0.2">
      <c r="F7299"/>
    </row>
    <row r="7300" spans="6:6" x14ac:dyDescent="0.2">
      <c r="F7300"/>
    </row>
    <row r="7301" spans="6:6" x14ac:dyDescent="0.2">
      <c r="F7301"/>
    </row>
    <row r="7302" spans="6:6" x14ac:dyDescent="0.2">
      <c r="F7302"/>
    </row>
    <row r="7303" spans="6:6" x14ac:dyDescent="0.2">
      <c r="F7303"/>
    </row>
    <row r="7304" spans="6:6" x14ac:dyDescent="0.2">
      <c r="F7304"/>
    </row>
    <row r="7305" spans="6:6" x14ac:dyDescent="0.2">
      <c r="F7305"/>
    </row>
    <row r="7306" spans="6:6" x14ac:dyDescent="0.2">
      <c r="F7306"/>
    </row>
    <row r="7307" spans="6:6" x14ac:dyDescent="0.2">
      <c r="F7307"/>
    </row>
    <row r="7308" spans="6:6" x14ac:dyDescent="0.2">
      <c r="F7308"/>
    </row>
    <row r="7309" spans="6:6" x14ac:dyDescent="0.2">
      <c r="F7309"/>
    </row>
    <row r="7310" spans="6:6" x14ac:dyDescent="0.2">
      <c r="F7310"/>
    </row>
    <row r="7311" spans="6:6" x14ac:dyDescent="0.2">
      <c r="F7311"/>
    </row>
    <row r="7312" spans="6:6" x14ac:dyDescent="0.2">
      <c r="F7312"/>
    </row>
    <row r="7313" spans="6:6" x14ac:dyDescent="0.2">
      <c r="F7313"/>
    </row>
    <row r="7314" spans="6:6" x14ac:dyDescent="0.2">
      <c r="F7314"/>
    </row>
    <row r="7315" spans="6:6" x14ac:dyDescent="0.2">
      <c r="F7315"/>
    </row>
    <row r="7316" spans="6:6" x14ac:dyDescent="0.2">
      <c r="F7316"/>
    </row>
    <row r="7317" spans="6:6" x14ac:dyDescent="0.2">
      <c r="F7317"/>
    </row>
    <row r="7318" spans="6:6" x14ac:dyDescent="0.2">
      <c r="F7318"/>
    </row>
    <row r="7319" spans="6:6" x14ac:dyDescent="0.2">
      <c r="F7319"/>
    </row>
    <row r="7320" spans="6:6" x14ac:dyDescent="0.2">
      <c r="F7320"/>
    </row>
    <row r="7321" spans="6:6" x14ac:dyDescent="0.2">
      <c r="F7321"/>
    </row>
    <row r="7322" spans="6:6" x14ac:dyDescent="0.2">
      <c r="F7322"/>
    </row>
    <row r="7323" spans="6:6" x14ac:dyDescent="0.2">
      <c r="F7323"/>
    </row>
    <row r="7324" spans="6:6" x14ac:dyDescent="0.2">
      <c r="F7324"/>
    </row>
    <row r="7325" spans="6:6" x14ac:dyDescent="0.2">
      <c r="F7325"/>
    </row>
    <row r="7326" spans="6:6" x14ac:dyDescent="0.2">
      <c r="F7326"/>
    </row>
    <row r="7327" spans="6:6" x14ac:dyDescent="0.2">
      <c r="F7327"/>
    </row>
    <row r="7328" spans="6:6" x14ac:dyDescent="0.2">
      <c r="F7328"/>
    </row>
    <row r="7329" spans="6:6" x14ac:dyDescent="0.2">
      <c r="F7329"/>
    </row>
    <row r="7330" spans="6:6" x14ac:dyDescent="0.2">
      <c r="F7330"/>
    </row>
    <row r="7331" spans="6:6" x14ac:dyDescent="0.2">
      <c r="F7331"/>
    </row>
    <row r="7332" spans="6:6" x14ac:dyDescent="0.2">
      <c r="F7332"/>
    </row>
    <row r="7333" spans="6:6" x14ac:dyDescent="0.2">
      <c r="F7333"/>
    </row>
    <row r="7334" spans="6:6" x14ac:dyDescent="0.2">
      <c r="F7334"/>
    </row>
    <row r="7335" spans="6:6" x14ac:dyDescent="0.2">
      <c r="F7335"/>
    </row>
    <row r="7336" spans="6:6" x14ac:dyDescent="0.2">
      <c r="F7336"/>
    </row>
    <row r="7337" spans="6:6" x14ac:dyDescent="0.2">
      <c r="F7337"/>
    </row>
    <row r="7338" spans="6:6" x14ac:dyDescent="0.2">
      <c r="F7338"/>
    </row>
    <row r="7339" spans="6:6" x14ac:dyDescent="0.2">
      <c r="F7339"/>
    </row>
    <row r="7340" spans="6:6" x14ac:dyDescent="0.2">
      <c r="F7340"/>
    </row>
    <row r="7341" spans="6:6" x14ac:dyDescent="0.2">
      <c r="F7341"/>
    </row>
    <row r="7342" spans="6:6" x14ac:dyDescent="0.2">
      <c r="F7342"/>
    </row>
    <row r="7343" spans="6:6" x14ac:dyDescent="0.2">
      <c r="F7343"/>
    </row>
    <row r="7344" spans="6:6" x14ac:dyDescent="0.2">
      <c r="F7344"/>
    </row>
    <row r="7345" spans="6:6" x14ac:dyDescent="0.2">
      <c r="F7345"/>
    </row>
    <row r="7346" spans="6:6" x14ac:dyDescent="0.2">
      <c r="F7346"/>
    </row>
    <row r="7347" spans="6:6" x14ac:dyDescent="0.2">
      <c r="F7347"/>
    </row>
    <row r="7348" spans="6:6" x14ac:dyDescent="0.2">
      <c r="F7348"/>
    </row>
    <row r="7349" spans="6:6" x14ac:dyDescent="0.2">
      <c r="F7349"/>
    </row>
    <row r="7350" spans="6:6" x14ac:dyDescent="0.2">
      <c r="F7350"/>
    </row>
    <row r="7351" spans="6:6" x14ac:dyDescent="0.2">
      <c r="F7351"/>
    </row>
    <row r="7352" spans="6:6" x14ac:dyDescent="0.2">
      <c r="F7352"/>
    </row>
    <row r="7353" spans="6:6" x14ac:dyDescent="0.2">
      <c r="F7353"/>
    </row>
    <row r="7354" spans="6:6" x14ac:dyDescent="0.2">
      <c r="F7354"/>
    </row>
    <row r="7355" spans="6:6" x14ac:dyDescent="0.2">
      <c r="F7355"/>
    </row>
    <row r="7356" spans="6:6" x14ac:dyDescent="0.2">
      <c r="F7356"/>
    </row>
    <row r="7357" spans="6:6" x14ac:dyDescent="0.2">
      <c r="F7357"/>
    </row>
    <row r="7358" spans="6:6" x14ac:dyDescent="0.2">
      <c r="F7358"/>
    </row>
    <row r="7359" spans="6:6" x14ac:dyDescent="0.2">
      <c r="F7359"/>
    </row>
    <row r="7360" spans="6:6" x14ac:dyDescent="0.2">
      <c r="F7360"/>
    </row>
    <row r="7361" spans="6:6" x14ac:dyDescent="0.2">
      <c r="F7361"/>
    </row>
    <row r="7362" spans="6:6" x14ac:dyDescent="0.2">
      <c r="F7362"/>
    </row>
    <row r="7363" spans="6:6" x14ac:dyDescent="0.2">
      <c r="F7363"/>
    </row>
    <row r="7364" spans="6:6" x14ac:dyDescent="0.2">
      <c r="F7364"/>
    </row>
    <row r="7365" spans="6:6" x14ac:dyDescent="0.2">
      <c r="F7365"/>
    </row>
    <row r="7366" spans="6:6" x14ac:dyDescent="0.2">
      <c r="F7366"/>
    </row>
    <row r="7367" spans="6:6" x14ac:dyDescent="0.2">
      <c r="F7367"/>
    </row>
    <row r="7368" spans="6:6" x14ac:dyDescent="0.2">
      <c r="F7368"/>
    </row>
    <row r="7369" spans="6:6" x14ac:dyDescent="0.2">
      <c r="F7369"/>
    </row>
    <row r="7370" spans="6:6" x14ac:dyDescent="0.2">
      <c r="F7370"/>
    </row>
    <row r="7371" spans="6:6" x14ac:dyDescent="0.2">
      <c r="F7371"/>
    </row>
    <row r="7372" spans="6:6" x14ac:dyDescent="0.2">
      <c r="F7372"/>
    </row>
    <row r="7373" spans="6:6" x14ac:dyDescent="0.2">
      <c r="F7373"/>
    </row>
    <row r="7374" spans="6:6" x14ac:dyDescent="0.2">
      <c r="F7374"/>
    </row>
    <row r="7375" spans="6:6" x14ac:dyDescent="0.2">
      <c r="F7375"/>
    </row>
    <row r="7376" spans="6:6" x14ac:dyDescent="0.2">
      <c r="F7376"/>
    </row>
    <row r="7377" spans="6:6" x14ac:dyDescent="0.2">
      <c r="F7377"/>
    </row>
    <row r="7378" spans="6:6" x14ac:dyDescent="0.2">
      <c r="F7378"/>
    </row>
    <row r="7379" spans="6:6" x14ac:dyDescent="0.2">
      <c r="F7379"/>
    </row>
    <row r="7380" spans="6:6" x14ac:dyDescent="0.2">
      <c r="F7380"/>
    </row>
    <row r="7381" spans="6:6" x14ac:dyDescent="0.2">
      <c r="F7381"/>
    </row>
    <row r="7382" spans="6:6" x14ac:dyDescent="0.2">
      <c r="F7382"/>
    </row>
    <row r="7383" spans="6:6" x14ac:dyDescent="0.2">
      <c r="F7383"/>
    </row>
    <row r="7384" spans="6:6" x14ac:dyDescent="0.2">
      <c r="F7384"/>
    </row>
    <row r="7385" spans="6:6" x14ac:dyDescent="0.2">
      <c r="F7385"/>
    </row>
    <row r="7386" spans="6:6" x14ac:dyDescent="0.2">
      <c r="F7386"/>
    </row>
    <row r="7387" spans="6:6" x14ac:dyDescent="0.2">
      <c r="F7387"/>
    </row>
    <row r="7388" spans="6:6" x14ac:dyDescent="0.2">
      <c r="F7388"/>
    </row>
    <row r="7389" spans="6:6" x14ac:dyDescent="0.2">
      <c r="F7389"/>
    </row>
    <row r="7390" spans="6:6" x14ac:dyDescent="0.2">
      <c r="F7390"/>
    </row>
    <row r="7391" spans="6:6" x14ac:dyDescent="0.2">
      <c r="F7391"/>
    </row>
    <row r="7392" spans="6:6" x14ac:dyDescent="0.2">
      <c r="F7392"/>
    </row>
    <row r="7393" spans="6:6" x14ac:dyDescent="0.2">
      <c r="F7393"/>
    </row>
    <row r="7394" spans="6:6" x14ac:dyDescent="0.2">
      <c r="F7394"/>
    </row>
    <row r="7395" spans="6:6" x14ac:dyDescent="0.2">
      <c r="F7395"/>
    </row>
    <row r="7396" spans="6:6" x14ac:dyDescent="0.2">
      <c r="F7396"/>
    </row>
    <row r="7397" spans="6:6" x14ac:dyDescent="0.2">
      <c r="F7397"/>
    </row>
    <row r="7398" spans="6:6" x14ac:dyDescent="0.2">
      <c r="F7398"/>
    </row>
    <row r="7399" spans="6:6" x14ac:dyDescent="0.2">
      <c r="F7399"/>
    </row>
    <row r="7400" spans="6:6" x14ac:dyDescent="0.2">
      <c r="F7400"/>
    </row>
    <row r="7401" spans="6:6" x14ac:dyDescent="0.2">
      <c r="F7401"/>
    </row>
    <row r="7402" spans="6:6" x14ac:dyDescent="0.2">
      <c r="F7402"/>
    </row>
    <row r="7403" spans="6:6" x14ac:dyDescent="0.2">
      <c r="F7403"/>
    </row>
    <row r="7404" spans="6:6" x14ac:dyDescent="0.2">
      <c r="F7404"/>
    </row>
    <row r="7405" spans="6:6" x14ac:dyDescent="0.2">
      <c r="F7405"/>
    </row>
    <row r="7406" spans="6:6" x14ac:dyDescent="0.2">
      <c r="F7406"/>
    </row>
    <row r="7407" spans="6:6" x14ac:dyDescent="0.2">
      <c r="F7407"/>
    </row>
    <row r="7408" spans="6:6" x14ac:dyDescent="0.2">
      <c r="F7408"/>
    </row>
    <row r="7409" spans="6:6" x14ac:dyDescent="0.2">
      <c r="F7409"/>
    </row>
    <row r="7410" spans="6:6" x14ac:dyDescent="0.2">
      <c r="F7410"/>
    </row>
    <row r="7411" spans="6:6" x14ac:dyDescent="0.2">
      <c r="F7411"/>
    </row>
    <row r="7412" spans="6:6" x14ac:dyDescent="0.2">
      <c r="F7412"/>
    </row>
    <row r="7413" spans="6:6" x14ac:dyDescent="0.2">
      <c r="F7413"/>
    </row>
    <row r="7414" spans="6:6" x14ac:dyDescent="0.2">
      <c r="F7414"/>
    </row>
    <row r="7415" spans="6:6" x14ac:dyDescent="0.2">
      <c r="F7415"/>
    </row>
    <row r="7416" spans="6:6" x14ac:dyDescent="0.2">
      <c r="F7416"/>
    </row>
    <row r="7417" spans="6:6" x14ac:dyDescent="0.2">
      <c r="F7417"/>
    </row>
    <row r="7418" spans="6:6" x14ac:dyDescent="0.2">
      <c r="F7418"/>
    </row>
    <row r="7419" spans="6:6" x14ac:dyDescent="0.2">
      <c r="F7419"/>
    </row>
    <row r="7420" spans="6:6" x14ac:dyDescent="0.2">
      <c r="F7420"/>
    </row>
    <row r="7421" spans="6:6" x14ac:dyDescent="0.2">
      <c r="F7421"/>
    </row>
    <row r="7422" spans="6:6" x14ac:dyDescent="0.2">
      <c r="F7422"/>
    </row>
    <row r="7423" spans="6:6" x14ac:dyDescent="0.2">
      <c r="F7423"/>
    </row>
    <row r="7424" spans="6:6" x14ac:dyDescent="0.2">
      <c r="F7424"/>
    </row>
    <row r="7425" spans="6:6" x14ac:dyDescent="0.2">
      <c r="F7425"/>
    </row>
    <row r="7426" spans="6:6" x14ac:dyDescent="0.2">
      <c r="F7426"/>
    </row>
    <row r="7427" spans="6:6" x14ac:dyDescent="0.2">
      <c r="F7427"/>
    </row>
    <row r="7428" spans="6:6" x14ac:dyDescent="0.2">
      <c r="F7428"/>
    </row>
    <row r="7429" spans="6:6" x14ac:dyDescent="0.2">
      <c r="F7429"/>
    </row>
    <row r="7430" spans="6:6" x14ac:dyDescent="0.2">
      <c r="F7430"/>
    </row>
    <row r="7431" spans="6:6" x14ac:dyDescent="0.2">
      <c r="F7431"/>
    </row>
    <row r="7432" spans="6:6" x14ac:dyDescent="0.2">
      <c r="F7432"/>
    </row>
    <row r="7433" spans="6:6" x14ac:dyDescent="0.2">
      <c r="F7433"/>
    </row>
    <row r="7434" spans="6:6" x14ac:dyDescent="0.2">
      <c r="F7434"/>
    </row>
    <row r="7435" spans="6:6" x14ac:dyDescent="0.2">
      <c r="F7435"/>
    </row>
    <row r="7436" spans="6:6" x14ac:dyDescent="0.2">
      <c r="F7436"/>
    </row>
    <row r="7437" spans="6:6" x14ac:dyDescent="0.2">
      <c r="F7437"/>
    </row>
    <row r="7438" spans="6:6" x14ac:dyDescent="0.2">
      <c r="F7438"/>
    </row>
    <row r="7439" spans="6:6" x14ac:dyDescent="0.2">
      <c r="F7439"/>
    </row>
    <row r="7440" spans="6:6" x14ac:dyDescent="0.2">
      <c r="F7440"/>
    </row>
    <row r="7441" spans="6:6" x14ac:dyDescent="0.2">
      <c r="F7441"/>
    </row>
    <row r="7442" spans="6:6" x14ac:dyDescent="0.2">
      <c r="F7442"/>
    </row>
    <row r="7443" spans="6:6" x14ac:dyDescent="0.2">
      <c r="F7443"/>
    </row>
    <row r="7444" spans="6:6" x14ac:dyDescent="0.2">
      <c r="F7444"/>
    </row>
    <row r="7445" spans="6:6" x14ac:dyDescent="0.2">
      <c r="F7445"/>
    </row>
    <row r="7446" spans="6:6" x14ac:dyDescent="0.2">
      <c r="F7446"/>
    </row>
    <row r="7447" spans="6:6" x14ac:dyDescent="0.2">
      <c r="F7447"/>
    </row>
    <row r="7448" spans="6:6" x14ac:dyDescent="0.2">
      <c r="F7448"/>
    </row>
    <row r="7449" spans="6:6" x14ac:dyDescent="0.2">
      <c r="F7449"/>
    </row>
    <row r="7450" spans="6:6" x14ac:dyDescent="0.2">
      <c r="F7450"/>
    </row>
    <row r="7451" spans="6:6" x14ac:dyDescent="0.2">
      <c r="F7451"/>
    </row>
    <row r="7452" spans="6:6" x14ac:dyDescent="0.2">
      <c r="F7452"/>
    </row>
    <row r="7453" spans="6:6" x14ac:dyDescent="0.2">
      <c r="F7453"/>
    </row>
    <row r="7454" spans="6:6" x14ac:dyDescent="0.2">
      <c r="F7454"/>
    </row>
    <row r="7455" spans="6:6" x14ac:dyDescent="0.2">
      <c r="F7455"/>
    </row>
    <row r="7456" spans="6:6" x14ac:dyDescent="0.2">
      <c r="F7456"/>
    </row>
    <row r="7457" spans="6:6" x14ac:dyDescent="0.2">
      <c r="F7457"/>
    </row>
    <row r="7458" spans="6:6" x14ac:dyDescent="0.2">
      <c r="F7458"/>
    </row>
    <row r="7459" spans="6:6" x14ac:dyDescent="0.2">
      <c r="F7459"/>
    </row>
    <row r="7460" spans="6:6" x14ac:dyDescent="0.2">
      <c r="F7460"/>
    </row>
    <row r="7461" spans="6:6" x14ac:dyDescent="0.2">
      <c r="F7461"/>
    </row>
    <row r="7462" spans="6:6" x14ac:dyDescent="0.2">
      <c r="F7462"/>
    </row>
    <row r="7463" spans="6:6" x14ac:dyDescent="0.2">
      <c r="F7463"/>
    </row>
    <row r="7464" spans="6:6" x14ac:dyDescent="0.2">
      <c r="F7464"/>
    </row>
    <row r="7465" spans="6:6" x14ac:dyDescent="0.2">
      <c r="F7465"/>
    </row>
    <row r="7466" spans="6:6" x14ac:dyDescent="0.2">
      <c r="F7466"/>
    </row>
    <row r="7467" spans="6:6" x14ac:dyDescent="0.2">
      <c r="F7467"/>
    </row>
    <row r="7468" spans="6:6" x14ac:dyDescent="0.2">
      <c r="F7468"/>
    </row>
    <row r="7469" spans="6:6" x14ac:dyDescent="0.2">
      <c r="F7469"/>
    </row>
    <row r="7470" spans="6:6" x14ac:dyDescent="0.2">
      <c r="F7470"/>
    </row>
    <row r="7471" spans="6:6" x14ac:dyDescent="0.2">
      <c r="F7471"/>
    </row>
    <row r="7472" spans="6:6" x14ac:dyDescent="0.2">
      <c r="F7472"/>
    </row>
    <row r="7473" spans="6:6" x14ac:dyDescent="0.2">
      <c r="F7473"/>
    </row>
    <row r="7474" spans="6:6" x14ac:dyDescent="0.2">
      <c r="F7474"/>
    </row>
    <row r="7475" spans="6:6" x14ac:dyDescent="0.2">
      <c r="F7475"/>
    </row>
    <row r="7476" spans="6:6" x14ac:dyDescent="0.2">
      <c r="F7476"/>
    </row>
    <row r="7477" spans="6:6" x14ac:dyDescent="0.2">
      <c r="F7477"/>
    </row>
    <row r="7478" spans="6:6" x14ac:dyDescent="0.2">
      <c r="F7478"/>
    </row>
    <row r="7479" spans="6:6" x14ac:dyDescent="0.2">
      <c r="F7479"/>
    </row>
    <row r="7480" spans="6:6" x14ac:dyDescent="0.2">
      <c r="F7480"/>
    </row>
    <row r="7481" spans="6:6" x14ac:dyDescent="0.2">
      <c r="F7481"/>
    </row>
    <row r="7482" spans="6:6" x14ac:dyDescent="0.2">
      <c r="F7482"/>
    </row>
    <row r="7483" spans="6:6" x14ac:dyDescent="0.2">
      <c r="F7483"/>
    </row>
    <row r="7484" spans="6:6" x14ac:dyDescent="0.2">
      <c r="F7484"/>
    </row>
    <row r="7485" spans="6:6" x14ac:dyDescent="0.2">
      <c r="F7485"/>
    </row>
    <row r="7486" spans="6:6" x14ac:dyDescent="0.2">
      <c r="F7486"/>
    </row>
    <row r="7487" spans="6:6" x14ac:dyDescent="0.2">
      <c r="F7487"/>
    </row>
    <row r="7488" spans="6:6" x14ac:dyDescent="0.2">
      <c r="F7488"/>
    </row>
    <row r="7489" spans="6:6" x14ac:dyDescent="0.2">
      <c r="F7489"/>
    </row>
    <row r="7490" spans="6:6" x14ac:dyDescent="0.2">
      <c r="F7490"/>
    </row>
    <row r="7491" spans="6:6" x14ac:dyDescent="0.2">
      <c r="F7491"/>
    </row>
    <row r="7492" spans="6:6" x14ac:dyDescent="0.2">
      <c r="F7492"/>
    </row>
    <row r="7493" spans="6:6" x14ac:dyDescent="0.2">
      <c r="F7493"/>
    </row>
    <row r="7494" spans="6:6" x14ac:dyDescent="0.2">
      <c r="F7494"/>
    </row>
    <row r="7495" spans="6:6" x14ac:dyDescent="0.2">
      <c r="F7495"/>
    </row>
    <row r="7496" spans="6:6" x14ac:dyDescent="0.2">
      <c r="F7496"/>
    </row>
    <row r="7497" spans="6:6" x14ac:dyDescent="0.2">
      <c r="F7497"/>
    </row>
    <row r="7498" spans="6:6" x14ac:dyDescent="0.2">
      <c r="F7498"/>
    </row>
    <row r="7499" spans="6:6" x14ac:dyDescent="0.2">
      <c r="F7499"/>
    </row>
    <row r="7500" spans="6:6" x14ac:dyDescent="0.2">
      <c r="F7500"/>
    </row>
    <row r="7501" spans="6:6" x14ac:dyDescent="0.2">
      <c r="F7501"/>
    </row>
    <row r="7502" spans="6:6" x14ac:dyDescent="0.2">
      <c r="F7502"/>
    </row>
    <row r="7503" spans="6:6" x14ac:dyDescent="0.2">
      <c r="F7503"/>
    </row>
    <row r="7504" spans="6:6" x14ac:dyDescent="0.2">
      <c r="F7504"/>
    </row>
    <row r="7505" spans="6:6" x14ac:dyDescent="0.2">
      <c r="F7505"/>
    </row>
    <row r="7506" spans="6:6" x14ac:dyDescent="0.2">
      <c r="F7506"/>
    </row>
    <row r="7507" spans="6:6" x14ac:dyDescent="0.2">
      <c r="F7507"/>
    </row>
    <row r="7508" spans="6:6" x14ac:dyDescent="0.2">
      <c r="F7508"/>
    </row>
    <row r="7509" spans="6:6" x14ac:dyDescent="0.2">
      <c r="F7509"/>
    </row>
    <row r="7510" spans="6:6" x14ac:dyDescent="0.2">
      <c r="F7510"/>
    </row>
    <row r="7511" spans="6:6" x14ac:dyDescent="0.2">
      <c r="F7511"/>
    </row>
    <row r="7512" spans="6:6" x14ac:dyDescent="0.2">
      <c r="F7512"/>
    </row>
    <row r="7513" spans="6:6" x14ac:dyDescent="0.2">
      <c r="F7513"/>
    </row>
    <row r="7514" spans="6:6" x14ac:dyDescent="0.2">
      <c r="F7514"/>
    </row>
    <row r="7515" spans="6:6" x14ac:dyDescent="0.2">
      <c r="F7515"/>
    </row>
    <row r="7516" spans="6:6" x14ac:dyDescent="0.2">
      <c r="F7516"/>
    </row>
    <row r="7517" spans="6:6" x14ac:dyDescent="0.2">
      <c r="F7517"/>
    </row>
    <row r="7518" spans="6:6" x14ac:dyDescent="0.2">
      <c r="F7518"/>
    </row>
    <row r="7519" spans="6:6" x14ac:dyDescent="0.2">
      <c r="F7519"/>
    </row>
    <row r="7520" spans="6:6" x14ac:dyDescent="0.2">
      <c r="F7520"/>
    </row>
    <row r="7521" spans="6:6" x14ac:dyDescent="0.2">
      <c r="F7521"/>
    </row>
    <row r="7522" spans="6:6" x14ac:dyDescent="0.2">
      <c r="F7522"/>
    </row>
    <row r="7523" spans="6:6" x14ac:dyDescent="0.2">
      <c r="F7523"/>
    </row>
    <row r="7524" spans="6:6" x14ac:dyDescent="0.2">
      <c r="F7524"/>
    </row>
    <row r="7525" spans="6:6" x14ac:dyDescent="0.2">
      <c r="F7525"/>
    </row>
    <row r="7526" spans="6:6" x14ac:dyDescent="0.2">
      <c r="F7526"/>
    </row>
    <row r="7527" spans="6:6" x14ac:dyDescent="0.2">
      <c r="F7527"/>
    </row>
    <row r="7528" spans="6:6" x14ac:dyDescent="0.2">
      <c r="F7528"/>
    </row>
    <row r="7529" spans="6:6" x14ac:dyDescent="0.2">
      <c r="F7529"/>
    </row>
    <row r="7530" spans="6:6" x14ac:dyDescent="0.2">
      <c r="F7530"/>
    </row>
    <row r="7531" spans="6:6" x14ac:dyDescent="0.2">
      <c r="F7531"/>
    </row>
    <row r="7532" spans="6:6" x14ac:dyDescent="0.2">
      <c r="F7532"/>
    </row>
    <row r="7533" spans="6:6" x14ac:dyDescent="0.2">
      <c r="F7533"/>
    </row>
    <row r="7534" spans="6:6" x14ac:dyDescent="0.2">
      <c r="F7534"/>
    </row>
    <row r="7535" spans="6:6" x14ac:dyDescent="0.2">
      <c r="F7535"/>
    </row>
    <row r="7536" spans="6:6" x14ac:dyDescent="0.2">
      <c r="F7536"/>
    </row>
    <row r="7537" spans="6:6" x14ac:dyDescent="0.2">
      <c r="F7537"/>
    </row>
    <row r="7538" spans="6:6" x14ac:dyDescent="0.2">
      <c r="F7538"/>
    </row>
    <row r="7539" spans="6:6" x14ac:dyDescent="0.2">
      <c r="F7539"/>
    </row>
    <row r="7540" spans="6:6" x14ac:dyDescent="0.2">
      <c r="F7540"/>
    </row>
    <row r="7541" spans="6:6" x14ac:dyDescent="0.2">
      <c r="F7541"/>
    </row>
    <row r="7542" spans="6:6" x14ac:dyDescent="0.2">
      <c r="F7542"/>
    </row>
    <row r="7543" spans="6:6" x14ac:dyDescent="0.2">
      <c r="F7543"/>
    </row>
    <row r="7544" spans="6:6" x14ac:dyDescent="0.2">
      <c r="F7544"/>
    </row>
    <row r="7545" spans="6:6" x14ac:dyDescent="0.2">
      <c r="F7545"/>
    </row>
    <row r="7546" spans="6:6" x14ac:dyDescent="0.2">
      <c r="F7546"/>
    </row>
    <row r="7547" spans="6:6" x14ac:dyDescent="0.2">
      <c r="F7547"/>
    </row>
    <row r="7548" spans="6:6" x14ac:dyDescent="0.2">
      <c r="F7548"/>
    </row>
    <row r="7549" spans="6:6" x14ac:dyDescent="0.2">
      <c r="F7549"/>
    </row>
    <row r="7550" spans="6:6" x14ac:dyDescent="0.2">
      <c r="F7550"/>
    </row>
    <row r="7551" spans="6:6" x14ac:dyDescent="0.2">
      <c r="F7551"/>
    </row>
    <row r="7552" spans="6:6" x14ac:dyDescent="0.2">
      <c r="F7552"/>
    </row>
    <row r="7553" spans="6:6" x14ac:dyDescent="0.2">
      <c r="F7553"/>
    </row>
    <row r="7554" spans="6:6" x14ac:dyDescent="0.2">
      <c r="F7554"/>
    </row>
    <row r="7555" spans="6:6" x14ac:dyDescent="0.2">
      <c r="F7555"/>
    </row>
    <row r="7556" spans="6:6" x14ac:dyDescent="0.2">
      <c r="F7556"/>
    </row>
    <row r="7557" spans="6:6" x14ac:dyDescent="0.2">
      <c r="F7557"/>
    </row>
    <row r="7558" spans="6:6" x14ac:dyDescent="0.2">
      <c r="F7558"/>
    </row>
    <row r="7559" spans="6:6" x14ac:dyDescent="0.2">
      <c r="F7559"/>
    </row>
    <row r="7560" spans="6:6" x14ac:dyDescent="0.2">
      <c r="F7560"/>
    </row>
    <row r="7561" spans="6:6" x14ac:dyDescent="0.2">
      <c r="F7561"/>
    </row>
    <row r="7562" spans="6:6" x14ac:dyDescent="0.2">
      <c r="F7562"/>
    </row>
    <row r="7563" spans="6:6" x14ac:dyDescent="0.2">
      <c r="F7563"/>
    </row>
    <row r="7564" spans="6:6" x14ac:dyDescent="0.2">
      <c r="F7564"/>
    </row>
    <row r="7565" spans="6:6" x14ac:dyDescent="0.2">
      <c r="F7565"/>
    </row>
    <row r="7566" spans="6:6" x14ac:dyDescent="0.2">
      <c r="F7566"/>
    </row>
    <row r="7567" spans="6:6" x14ac:dyDescent="0.2">
      <c r="F7567"/>
    </row>
    <row r="7568" spans="6:6" x14ac:dyDescent="0.2">
      <c r="F7568"/>
    </row>
    <row r="7569" spans="6:6" x14ac:dyDescent="0.2">
      <c r="F7569"/>
    </row>
    <row r="7570" spans="6:6" x14ac:dyDescent="0.2">
      <c r="F7570"/>
    </row>
    <row r="7571" spans="6:6" x14ac:dyDescent="0.2">
      <c r="F7571"/>
    </row>
    <row r="7572" spans="6:6" x14ac:dyDescent="0.2">
      <c r="F7572"/>
    </row>
    <row r="7573" spans="6:6" x14ac:dyDescent="0.2">
      <c r="F7573"/>
    </row>
    <row r="7574" spans="6:6" x14ac:dyDescent="0.2">
      <c r="F7574"/>
    </row>
    <row r="7575" spans="6:6" x14ac:dyDescent="0.2">
      <c r="F7575"/>
    </row>
    <row r="7576" spans="6:6" x14ac:dyDescent="0.2">
      <c r="F7576"/>
    </row>
    <row r="7577" spans="6:6" x14ac:dyDescent="0.2">
      <c r="F7577"/>
    </row>
    <row r="7578" spans="6:6" x14ac:dyDescent="0.2">
      <c r="F7578"/>
    </row>
    <row r="7579" spans="6:6" x14ac:dyDescent="0.2">
      <c r="F7579"/>
    </row>
    <row r="7580" spans="6:6" x14ac:dyDescent="0.2">
      <c r="F7580"/>
    </row>
    <row r="7581" spans="6:6" x14ac:dyDescent="0.2">
      <c r="F7581"/>
    </row>
    <row r="7582" spans="6:6" x14ac:dyDescent="0.2">
      <c r="F7582"/>
    </row>
    <row r="7583" spans="6:6" x14ac:dyDescent="0.2">
      <c r="F7583"/>
    </row>
    <row r="7584" spans="6:6" x14ac:dyDescent="0.2">
      <c r="F7584"/>
    </row>
    <row r="7585" spans="6:6" x14ac:dyDescent="0.2">
      <c r="F7585"/>
    </row>
    <row r="7586" spans="6:6" x14ac:dyDescent="0.2">
      <c r="F7586"/>
    </row>
    <row r="7587" spans="6:6" x14ac:dyDescent="0.2">
      <c r="F7587"/>
    </row>
    <row r="7588" spans="6:6" x14ac:dyDescent="0.2">
      <c r="F7588"/>
    </row>
    <row r="7589" spans="6:6" x14ac:dyDescent="0.2">
      <c r="F7589"/>
    </row>
    <row r="7590" spans="6:6" x14ac:dyDescent="0.2">
      <c r="F7590"/>
    </row>
    <row r="7591" spans="6:6" x14ac:dyDescent="0.2">
      <c r="F7591"/>
    </row>
    <row r="7592" spans="6:6" x14ac:dyDescent="0.2">
      <c r="F7592"/>
    </row>
    <row r="7593" spans="6:6" x14ac:dyDescent="0.2">
      <c r="F7593"/>
    </row>
    <row r="7594" spans="6:6" x14ac:dyDescent="0.2">
      <c r="F7594"/>
    </row>
    <row r="7595" spans="6:6" x14ac:dyDescent="0.2">
      <c r="F7595"/>
    </row>
    <row r="7596" spans="6:6" x14ac:dyDescent="0.2">
      <c r="F7596"/>
    </row>
    <row r="7597" spans="6:6" x14ac:dyDescent="0.2">
      <c r="F7597"/>
    </row>
    <row r="7598" spans="6:6" x14ac:dyDescent="0.2">
      <c r="F7598"/>
    </row>
    <row r="7599" spans="6:6" x14ac:dyDescent="0.2">
      <c r="F7599"/>
    </row>
    <row r="7600" spans="6:6" x14ac:dyDescent="0.2">
      <c r="F7600"/>
    </row>
    <row r="7601" spans="6:6" x14ac:dyDescent="0.2">
      <c r="F7601"/>
    </row>
    <row r="7602" spans="6:6" x14ac:dyDescent="0.2">
      <c r="F7602"/>
    </row>
    <row r="7603" spans="6:6" x14ac:dyDescent="0.2">
      <c r="F7603"/>
    </row>
    <row r="7604" spans="6:6" x14ac:dyDescent="0.2">
      <c r="F7604"/>
    </row>
    <row r="7605" spans="6:6" x14ac:dyDescent="0.2">
      <c r="F7605"/>
    </row>
    <row r="7606" spans="6:6" x14ac:dyDescent="0.2">
      <c r="F7606"/>
    </row>
    <row r="7607" spans="6:6" x14ac:dyDescent="0.2">
      <c r="F7607"/>
    </row>
    <row r="7608" spans="6:6" x14ac:dyDescent="0.2">
      <c r="F7608"/>
    </row>
    <row r="7609" spans="6:6" x14ac:dyDescent="0.2">
      <c r="F7609"/>
    </row>
    <row r="7610" spans="6:6" x14ac:dyDescent="0.2">
      <c r="F7610"/>
    </row>
    <row r="7611" spans="6:6" x14ac:dyDescent="0.2">
      <c r="F7611"/>
    </row>
    <row r="7612" spans="6:6" x14ac:dyDescent="0.2">
      <c r="F7612"/>
    </row>
    <row r="7613" spans="6:6" x14ac:dyDescent="0.2">
      <c r="F7613"/>
    </row>
    <row r="7614" spans="6:6" x14ac:dyDescent="0.2">
      <c r="F7614"/>
    </row>
    <row r="7615" spans="6:6" x14ac:dyDescent="0.2">
      <c r="F7615"/>
    </row>
    <row r="7616" spans="6:6" x14ac:dyDescent="0.2">
      <c r="F7616"/>
    </row>
    <row r="7617" spans="6:6" x14ac:dyDescent="0.2">
      <c r="F7617"/>
    </row>
    <row r="7618" spans="6:6" x14ac:dyDescent="0.2">
      <c r="F7618"/>
    </row>
    <row r="7619" spans="6:6" x14ac:dyDescent="0.2">
      <c r="F7619"/>
    </row>
    <row r="7620" spans="6:6" x14ac:dyDescent="0.2">
      <c r="F7620"/>
    </row>
    <row r="7621" spans="6:6" x14ac:dyDescent="0.2">
      <c r="F7621"/>
    </row>
    <row r="7622" spans="6:6" x14ac:dyDescent="0.2">
      <c r="F7622"/>
    </row>
    <row r="7623" spans="6:6" x14ac:dyDescent="0.2">
      <c r="F7623"/>
    </row>
    <row r="7624" spans="6:6" x14ac:dyDescent="0.2">
      <c r="F7624"/>
    </row>
    <row r="7625" spans="6:6" x14ac:dyDescent="0.2">
      <c r="F7625"/>
    </row>
    <row r="7626" spans="6:6" x14ac:dyDescent="0.2">
      <c r="F7626"/>
    </row>
    <row r="7627" spans="6:6" x14ac:dyDescent="0.2">
      <c r="F7627"/>
    </row>
    <row r="7628" spans="6:6" x14ac:dyDescent="0.2">
      <c r="F7628"/>
    </row>
    <row r="7629" spans="6:6" x14ac:dyDescent="0.2">
      <c r="F7629"/>
    </row>
    <row r="7630" spans="6:6" x14ac:dyDescent="0.2">
      <c r="F7630"/>
    </row>
    <row r="7631" spans="6:6" x14ac:dyDescent="0.2">
      <c r="F7631"/>
    </row>
    <row r="7632" spans="6:6" x14ac:dyDescent="0.2">
      <c r="F7632"/>
    </row>
    <row r="7633" spans="6:6" x14ac:dyDescent="0.2">
      <c r="F7633"/>
    </row>
    <row r="7634" spans="6:6" x14ac:dyDescent="0.2">
      <c r="F7634"/>
    </row>
    <row r="7635" spans="6:6" x14ac:dyDescent="0.2">
      <c r="F7635"/>
    </row>
    <row r="7636" spans="6:6" x14ac:dyDescent="0.2">
      <c r="F7636"/>
    </row>
    <row r="7637" spans="6:6" x14ac:dyDescent="0.2">
      <c r="F7637"/>
    </row>
    <row r="7638" spans="6:6" x14ac:dyDescent="0.2">
      <c r="F7638"/>
    </row>
    <row r="7639" spans="6:6" x14ac:dyDescent="0.2">
      <c r="F7639"/>
    </row>
    <row r="7640" spans="6:6" x14ac:dyDescent="0.2">
      <c r="F7640"/>
    </row>
    <row r="7641" spans="6:6" x14ac:dyDescent="0.2">
      <c r="F7641"/>
    </row>
    <row r="7642" spans="6:6" x14ac:dyDescent="0.2">
      <c r="F7642"/>
    </row>
    <row r="7643" spans="6:6" x14ac:dyDescent="0.2">
      <c r="F7643"/>
    </row>
    <row r="7644" spans="6:6" x14ac:dyDescent="0.2">
      <c r="F7644"/>
    </row>
    <row r="7645" spans="6:6" x14ac:dyDescent="0.2">
      <c r="F7645"/>
    </row>
    <row r="7646" spans="6:6" x14ac:dyDescent="0.2">
      <c r="F7646"/>
    </row>
    <row r="7647" spans="6:6" x14ac:dyDescent="0.2">
      <c r="F7647"/>
    </row>
    <row r="7648" spans="6:6" x14ac:dyDescent="0.2">
      <c r="F7648"/>
    </row>
    <row r="7649" spans="6:6" x14ac:dyDescent="0.2">
      <c r="F7649"/>
    </row>
    <row r="7650" spans="6:6" x14ac:dyDescent="0.2">
      <c r="F7650"/>
    </row>
    <row r="7651" spans="6:6" x14ac:dyDescent="0.2">
      <c r="F7651"/>
    </row>
    <row r="7652" spans="6:6" x14ac:dyDescent="0.2">
      <c r="F7652"/>
    </row>
    <row r="7653" spans="6:6" x14ac:dyDescent="0.2">
      <c r="F7653"/>
    </row>
    <row r="7654" spans="6:6" x14ac:dyDescent="0.2">
      <c r="F7654"/>
    </row>
    <row r="7655" spans="6:6" x14ac:dyDescent="0.2">
      <c r="F7655"/>
    </row>
    <row r="7656" spans="6:6" x14ac:dyDescent="0.2">
      <c r="F7656"/>
    </row>
    <row r="7657" spans="6:6" x14ac:dyDescent="0.2">
      <c r="F7657"/>
    </row>
    <row r="7658" spans="6:6" x14ac:dyDescent="0.2">
      <c r="F7658"/>
    </row>
    <row r="7659" spans="6:6" x14ac:dyDescent="0.2">
      <c r="F7659"/>
    </row>
    <row r="7660" spans="6:6" x14ac:dyDescent="0.2">
      <c r="F7660"/>
    </row>
    <row r="7661" spans="6:6" x14ac:dyDescent="0.2">
      <c r="F7661"/>
    </row>
    <row r="7662" spans="6:6" x14ac:dyDescent="0.2">
      <c r="F7662"/>
    </row>
    <row r="7663" spans="6:6" x14ac:dyDescent="0.2">
      <c r="F7663"/>
    </row>
    <row r="7664" spans="6:6" x14ac:dyDescent="0.2">
      <c r="F7664"/>
    </row>
    <row r="7665" spans="6:6" x14ac:dyDescent="0.2">
      <c r="F7665"/>
    </row>
    <row r="7666" spans="6:6" x14ac:dyDescent="0.2">
      <c r="F7666"/>
    </row>
    <row r="7667" spans="6:6" x14ac:dyDescent="0.2">
      <c r="F7667"/>
    </row>
    <row r="7668" spans="6:6" x14ac:dyDescent="0.2">
      <c r="F7668"/>
    </row>
    <row r="7669" spans="6:6" x14ac:dyDescent="0.2">
      <c r="F7669"/>
    </row>
    <row r="7670" spans="6:6" x14ac:dyDescent="0.2">
      <c r="F7670"/>
    </row>
    <row r="7671" spans="6:6" x14ac:dyDescent="0.2">
      <c r="F7671"/>
    </row>
    <row r="7672" spans="6:6" x14ac:dyDescent="0.2">
      <c r="F7672"/>
    </row>
    <row r="7673" spans="6:6" x14ac:dyDescent="0.2">
      <c r="F7673"/>
    </row>
    <row r="7674" spans="6:6" x14ac:dyDescent="0.2">
      <c r="F7674"/>
    </row>
    <row r="7675" spans="6:6" x14ac:dyDescent="0.2">
      <c r="F7675"/>
    </row>
    <row r="7676" spans="6:6" x14ac:dyDescent="0.2">
      <c r="F7676"/>
    </row>
    <row r="7677" spans="6:6" x14ac:dyDescent="0.2">
      <c r="F7677"/>
    </row>
    <row r="7678" spans="6:6" x14ac:dyDescent="0.2">
      <c r="F7678"/>
    </row>
    <row r="7679" spans="6:6" x14ac:dyDescent="0.2">
      <c r="F7679"/>
    </row>
    <row r="7680" spans="6:6" x14ac:dyDescent="0.2">
      <c r="F7680"/>
    </row>
    <row r="7681" spans="6:6" x14ac:dyDescent="0.2">
      <c r="F7681"/>
    </row>
    <row r="7682" spans="6:6" x14ac:dyDescent="0.2">
      <c r="F7682"/>
    </row>
    <row r="7683" spans="6:6" x14ac:dyDescent="0.2">
      <c r="F7683"/>
    </row>
    <row r="7684" spans="6:6" x14ac:dyDescent="0.2">
      <c r="F7684"/>
    </row>
    <row r="7685" spans="6:6" x14ac:dyDescent="0.2">
      <c r="F7685"/>
    </row>
    <row r="7686" spans="6:6" x14ac:dyDescent="0.2">
      <c r="F7686"/>
    </row>
    <row r="7687" spans="6:6" x14ac:dyDescent="0.2">
      <c r="F7687"/>
    </row>
    <row r="7688" spans="6:6" x14ac:dyDescent="0.2">
      <c r="F7688"/>
    </row>
    <row r="7689" spans="6:6" x14ac:dyDescent="0.2">
      <c r="F7689"/>
    </row>
    <row r="7690" spans="6:6" x14ac:dyDescent="0.2">
      <c r="F7690"/>
    </row>
    <row r="7691" spans="6:6" x14ac:dyDescent="0.2">
      <c r="F7691"/>
    </row>
    <row r="7692" spans="6:6" x14ac:dyDescent="0.2">
      <c r="F7692"/>
    </row>
    <row r="7693" spans="6:6" x14ac:dyDescent="0.2">
      <c r="F7693"/>
    </row>
    <row r="7694" spans="6:6" x14ac:dyDescent="0.2">
      <c r="F7694"/>
    </row>
    <row r="7695" spans="6:6" x14ac:dyDescent="0.2">
      <c r="F7695"/>
    </row>
    <row r="7696" spans="6:6" x14ac:dyDescent="0.2">
      <c r="F7696"/>
    </row>
    <row r="7697" spans="6:6" x14ac:dyDescent="0.2">
      <c r="F7697"/>
    </row>
    <row r="7698" spans="6:6" x14ac:dyDescent="0.2">
      <c r="F7698"/>
    </row>
    <row r="7699" spans="6:6" x14ac:dyDescent="0.2">
      <c r="F7699"/>
    </row>
    <row r="7700" spans="6:6" x14ac:dyDescent="0.2">
      <c r="F7700"/>
    </row>
    <row r="7701" spans="6:6" x14ac:dyDescent="0.2">
      <c r="F7701"/>
    </row>
    <row r="7702" spans="6:6" x14ac:dyDescent="0.2">
      <c r="F7702"/>
    </row>
    <row r="7703" spans="6:6" x14ac:dyDescent="0.2">
      <c r="F7703"/>
    </row>
    <row r="7704" spans="6:6" x14ac:dyDescent="0.2">
      <c r="F7704"/>
    </row>
    <row r="7705" spans="6:6" x14ac:dyDescent="0.2">
      <c r="F7705"/>
    </row>
    <row r="7706" spans="6:6" x14ac:dyDescent="0.2">
      <c r="F7706"/>
    </row>
    <row r="7707" spans="6:6" x14ac:dyDescent="0.2">
      <c r="F7707"/>
    </row>
    <row r="7708" spans="6:6" x14ac:dyDescent="0.2">
      <c r="F7708"/>
    </row>
    <row r="7709" spans="6:6" x14ac:dyDescent="0.2">
      <c r="F7709"/>
    </row>
    <row r="7710" spans="6:6" x14ac:dyDescent="0.2">
      <c r="F7710"/>
    </row>
    <row r="7711" spans="6:6" x14ac:dyDescent="0.2">
      <c r="F7711"/>
    </row>
    <row r="7712" spans="6:6" x14ac:dyDescent="0.2">
      <c r="F7712"/>
    </row>
    <row r="7713" spans="6:6" x14ac:dyDescent="0.2">
      <c r="F7713"/>
    </row>
    <row r="7714" spans="6:6" x14ac:dyDescent="0.2">
      <c r="F7714"/>
    </row>
    <row r="7715" spans="6:6" x14ac:dyDescent="0.2">
      <c r="F7715"/>
    </row>
    <row r="7716" spans="6:6" x14ac:dyDescent="0.2">
      <c r="F7716"/>
    </row>
    <row r="7717" spans="6:6" x14ac:dyDescent="0.2">
      <c r="F7717"/>
    </row>
    <row r="7718" spans="6:6" x14ac:dyDescent="0.2">
      <c r="F7718"/>
    </row>
    <row r="7719" spans="6:6" x14ac:dyDescent="0.2">
      <c r="F7719"/>
    </row>
    <row r="7720" spans="6:6" x14ac:dyDescent="0.2">
      <c r="F7720"/>
    </row>
    <row r="7721" spans="6:6" x14ac:dyDescent="0.2">
      <c r="F7721"/>
    </row>
    <row r="7722" spans="6:6" x14ac:dyDescent="0.2">
      <c r="F7722"/>
    </row>
    <row r="7723" spans="6:6" x14ac:dyDescent="0.2">
      <c r="F7723"/>
    </row>
    <row r="7724" spans="6:6" x14ac:dyDescent="0.2">
      <c r="F7724"/>
    </row>
    <row r="7725" spans="6:6" x14ac:dyDescent="0.2">
      <c r="F7725"/>
    </row>
    <row r="7726" spans="6:6" x14ac:dyDescent="0.2">
      <c r="F7726"/>
    </row>
    <row r="7727" spans="6:6" x14ac:dyDescent="0.2">
      <c r="F7727"/>
    </row>
    <row r="7728" spans="6:6" x14ac:dyDescent="0.2">
      <c r="F7728"/>
    </row>
    <row r="7729" spans="6:6" x14ac:dyDescent="0.2">
      <c r="F7729"/>
    </row>
    <row r="7730" spans="6:6" x14ac:dyDescent="0.2">
      <c r="F7730"/>
    </row>
    <row r="7731" spans="6:6" x14ac:dyDescent="0.2">
      <c r="F7731"/>
    </row>
    <row r="7732" spans="6:6" x14ac:dyDescent="0.2">
      <c r="F7732"/>
    </row>
    <row r="7733" spans="6:6" x14ac:dyDescent="0.2">
      <c r="F7733"/>
    </row>
    <row r="7734" spans="6:6" x14ac:dyDescent="0.2">
      <c r="F7734"/>
    </row>
    <row r="7735" spans="6:6" x14ac:dyDescent="0.2">
      <c r="F7735"/>
    </row>
    <row r="7736" spans="6:6" x14ac:dyDescent="0.2">
      <c r="F7736"/>
    </row>
    <row r="7737" spans="6:6" x14ac:dyDescent="0.2">
      <c r="F7737"/>
    </row>
    <row r="7738" spans="6:6" x14ac:dyDescent="0.2">
      <c r="F7738"/>
    </row>
    <row r="7739" spans="6:6" x14ac:dyDescent="0.2">
      <c r="F7739"/>
    </row>
    <row r="7740" spans="6:6" x14ac:dyDescent="0.2">
      <c r="F7740"/>
    </row>
    <row r="7741" spans="6:6" x14ac:dyDescent="0.2">
      <c r="F7741"/>
    </row>
    <row r="7742" spans="6:6" x14ac:dyDescent="0.2">
      <c r="F7742"/>
    </row>
    <row r="7743" spans="6:6" x14ac:dyDescent="0.2">
      <c r="F7743"/>
    </row>
    <row r="7744" spans="6:6" x14ac:dyDescent="0.2">
      <c r="F7744"/>
    </row>
    <row r="7745" spans="6:6" x14ac:dyDescent="0.2">
      <c r="F7745"/>
    </row>
    <row r="7746" spans="6:6" x14ac:dyDescent="0.2">
      <c r="F7746"/>
    </row>
    <row r="7747" spans="6:6" x14ac:dyDescent="0.2">
      <c r="F7747"/>
    </row>
    <row r="7748" spans="6:6" x14ac:dyDescent="0.2">
      <c r="F7748"/>
    </row>
    <row r="7749" spans="6:6" x14ac:dyDescent="0.2">
      <c r="F7749"/>
    </row>
    <row r="7750" spans="6:6" x14ac:dyDescent="0.2">
      <c r="F7750"/>
    </row>
    <row r="7751" spans="6:6" x14ac:dyDescent="0.2">
      <c r="F7751"/>
    </row>
    <row r="7752" spans="6:6" x14ac:dyDescent="0.2">
      <c r="F7752"/>
    </row>
    <row r="7753" spans="6:6" x14ac:dyDescent="0.2">
      <c r="F7753"/>
    </row>
    <row r="7754" spans="6:6" x14ac:dyDescent="0.2">
      <c r="F7754"/>
    </row>
    <row r="7755" spans="6:6" x14ac:dyDescent="0.2">
      <c r="F7755"/>
    </row>
    <row r="7756" spans="6:6" x14ac:dyDescent="0.2">
      <c r="F7756"/>
    </row>
    <row r="7757" spans="6:6" x14ac:dyDescent="0.2">
      <c r="F7757"/>
    </row>
    <row r="7758" spans="6:6" x14ac:dyDescent="0.2">
      <c r="F7758"/>
    </row>
    <row r="7759" spans="6:6" x14ac:dyDescent="0.2">
      <c r="F7759"/>
    </row>
    <row r="7760" spans="6:6" x14ac:dyDescent="0.2">
      <c r="F7760"/>
    </row>
    <row r="7761" spans="6:6" x14ac:dyDescent="0.2">
      <c r="F7761"/>
    </row>
    <row r="7762" spans="6:6" x14ac:dyDescent="0.2">
      <c r="F7762"/>
    </row>
    <row r="7763" spans="6:6" x14ac:dyDescent="0.2">
      <c r="F7763"/>
    </row>
    <row r="7764" spans="6:6" x14ac:dyDescent="0.2">
      <c r="F7764"/>
    </row>
    <row r="7765" spans="6:6" x14ac:dyDescent="0.2">
      <c r="F7765"/>
    </row>
    <row r="7766" spans="6:6" x14ac:dyDescent="0.2">
      <c r="F7766"/>
    </row>
    <row r="7767" spans="6:6" x14ac:dyDescent="0.2">
      <c r="F7767"/>
    </row>
    <row r="7768" spans="6:6" x14ac:dyDescent="0.2">
      <c r="F7768"/>
    </row>
    <row r="7769" spans="6:6" x14ac:dyDescent="0.2">
      <c r="F7769"/>
    </row>
    <row r="7770" spans="6:6" x14ac:dyDescent="0.2">
      <c r="F7770"/>
    </row>
    <row r="7771" spans="6:6" x14ac:dyDescent="0.2">
      <c r="F7771"/>
    </row>
    <row r="7772" spans="6:6" x14ac:dyDescent="0.2">
      <c r="F7772"/>
    </row>
    <row r="7773" spans="6:6" x14ac:dyDescent="0.2">
      <c r="F7773"/>
    </row>
    <row r="7774" spans="6:6" x14ac:dyDescent="0.2">
      <c r="F7774"/>
    </row>
    <row r="7775" spans="6:6" x14ac:dyDescent="0.2">
      <c r="F7775"/>
    </row>
    <row r="7776" spans="6:6" x14ac:dyDescent="0.2">
      <c r="F7776"/>
    </row>
    <row r="7777" spans="6:6" x14ac:dyDescent="0.2">
      <c r="F7777"/>
    </row>
    <row r="7778" spans="6:6" x14ac:dyDescent="0.2">
      <c r="F7778"/>
    </row>
    <row r="7779" spans="6:6" x14ac:dyDescent="0.2">
      <c r="F7779"/>
    </row>
    <row r="7780" spans="6:6" x14ac:dyDescent="0.2">
      <c r="F7780"/>
    </row>
    <row r="7781" spans="6:6" x14ac:dyDescent="0.2">
      <c r="F7781"/>
    </row>
    <row r="7782" spans="6:6" x14ac:dyDescent="0.2">
      <c r="F7782"/>
    </row>
    <row r="7783" spans="6:6" x14ac:dyDescent="0.2">
      <c r="F7783"/>
    </row>
    <row r="7784" spans="6:6" x14ac:dyDescent="0.2">
      <c r="F7784"/>
    </row>
    <row r="7785" spans="6:6" x14ac:dyDescent="0.2">
      <c r="F7785"/>
    </row>
    <row r="7786" spans="6:6" x14ac:dyDescent="0.2">
      <c r="F7786"/>
    </row>
    <row r="7787" spans="6:6" x14ac:dyDescent="0.2">
      <c r="F7787"/>
    </row>
    <row r="7788" spans="6:6" x14ac:dyDescent="0.2">
      <c r="F7788"/>
    </row>
    <row r="7789" spans="6:6" x14ac:dyDescent="0.2">
      <c r="F7789"/>
    </row>
    <row r="7790" spans="6:6" x14ac:dyDescent="0.2">
      <c r="F7790"/>
    </row>
    <row r="7791" spans="6:6" x14ac:dyDescent="0.2">
      <c r="F7791"/>
    </row>
    <row r="7792" spans="6:6" x14ac:dyDescent="0.2">
      <c r="F7792"/>
    </row>
    <row r="7793" spans="6:6" x14ac:dyDescent="0.2">
      <c r="F7793"/>
    </row>
    <row r="7794" spans="6:6" x14ac:dyDescent="0.2">
      <c r="F7794"/>
    </row>
    <row r="7795" spans="6:6" x14ac:dyDescent="0.2">
      <c r="F7795"/>
    </row>
    <row r="7796" spans="6:6" x14ac:dyDescent="0.2">
      <c r="F7796"/>
    </row>
    <row r="7797" spans="6:6" x14ac:dyDescent="0.2">
      <c r="F7797"/>
    </row>
    <row r="7798" spans="6:6" x14ac:dyDescent="0.2">
      <c r="F7798"/>
    </row>
    <row r="7799" spans="6:6" x14ac:dyDescent="0.2">
      <c r="F7799"/>
    </row>
    <row r="7800" spans="6:6" x14ac:dyDescent="0.2">
      <c r="F7800"/>
    </row>
    <row r="7801" spans="6:6" x14ac:dyDescent="0.2">
      <c r="F7801"/>
    </row>
    <row r="7802" spans="6:6" x14ac:dyDescent="0.2">
      <c r="F7802"/>
    </row>
    <row r="7803" spans="6:6" x14ac:dyDescent="0.2">
      <c r="F7803"/>
    </row>
    <row r="7804" spans="6:6" x14ac:dyDescent="0.2">
      <c r="F7804"/>
    </row>
    <row r="7805" spans="6:6" x14ac:dyDescent="0.2">
      <c r="F7805"/>
    </row>
    <row r="7806" spans="6:6" x14ac:dyDescent="0.2">
      <c r="F7806"/>
    </row>
    <row r="7807" spans="6:6" x14ac:dyDescent="0.2">
      <c r="F7807"/>
    </row>
    <row r="7808" spans="6:6" x14ac:dyDescent="0.2">
      <c r="F7808"/>
    </row>
    <row r="7809" spans="6:6" x14ac:dyDescent="0.2">
      <c r="F7809"/>
    </row>
    <row r="7810" spans="6:6" x14ac:dyDescent="0.2">
      <c r="F7810"/>
    </row>
    <row r="7811" spans="6:6" x14ac:dyDescent="0.2">
      <c r="F7811"/>
    </row>
    <row r="7812" spans="6:6" x14ac:dyDescent="0.2">
      <c r="F7812"/>
    </row>
    <row r="7813" spans="6:6" x14ac:dyDescent="0.2">
      <c r="F7813"/>
    </row>
    <row r="7814" spans="6:6" x14ac:dyDescent="0.2">
      <c r="F7814"/>
    </row>
    <row r="7815" spans="6:6" x14ac:dyDescent="0.2">
      <c r="F7815"/>
    </row>
    <row r="7816" spans="6:6" x14ac:dyDescent="0.2">
      <c r="F7816"/>
    </row>
    <row r="7817" spans="6:6" x14ac:dyDescent="0.2">
      <c r="F7817"/>
    </row>
    <row r="7818" spans="6:6" x14ac:dyDescent="0.2">
      <c r="F7818"/>
    </row>
    <row r="7819" spans="6:6" x14ac:dyDescent="0.2">
      <c r="F7819"/>
    </row>
    <row r="7820" spans="6:6" x14ac:dyDescent="0.2">
      <c r="F7820"/>
    </row>
    <row r="7821" spans="6:6" x14ac:dyDescent="0.2">
      <c r="F7821"/>
    </row>
    <row r="7822" spans="6:6" x14ac:dyDescent="0.2">
      <c r="F7822"/>
    </row>
    <row r="7823" spans="6:6" x14ac:dyDescent="0.2">
      <c r="F7823"/>
    </row>
    <row r="7824" spans="6:6" x14ac:dyDescent="0.2">
      <c r="F7824"/>
    </row>
    <row r="7825" spans="6:6" x14ac:dyDescent="0.2">
      <c r="F7825"/>
    </row>
    <row r="7826" spans="6:6" x14ac:dyDescent="0.2">
      <c r="F7826"/>
    </row>
    <row r="7827" spans="6:6" x14ac:dyDescent="0.2">
      <c r="F7827"/>
    </row>
    <row r="7828" spans="6:6" x14ac:dyDescent="0.2">
      <c r="F7828"/>
    </row>
    <row r="7829" spans="6:6" x14ac:dyDescent="0.2">
      <c r="F7829"/>
    </row>
    <row r="7830" spans="6:6" x14ac:dyDescent="0.2">
      <c r="F7830"/>
    </row>
    <row r="7831" spans="6:6" x14ac:dyDescent="0.2">
      <c r="F7831"/>
    </row>
    <row r="7832" spans="6:6" x14ac:dyDescent="0.2">
      <c r="F7832"/>
    </row>
    <row r="7833" spans="6:6" x14ac:dyDescent="0.2">
      <c r="F7833"/>
    </row>
    <row r="7834" spans="6:6" x14ac:dyDescent="0.2">
      <c r="F7834"/>
    </row>
    <row r="7835" spans="6:6" x14ac:dyDescent="0.2">
      <c r="F7835"/>
    </row>
    <row r="7836" spans="6:6" x14ac:dyDescent="0.2">
      <c r="F7836"/>
    </row>
    <row r="7837" spans="6:6" x14ac:dyDescent="0.2">
      <c r="F7837"/>
    </row>
    <row r="7838" spans="6:6" x14ac:dyDescent="0.2">
      <c r="F7838"/>
    </row>
    <row r="7839" spans="6:6" x14ac:dyDescent="0.2">
      <c r="F7839"/>
    </row>
    <row r="7840" spans="6:6" x14ac:dyDescent="0.2">
      <c r="F7840"/>
    </row>
    <row r="7841" spans="6:6" x14ac:dyDescent="0.2">
      <c r="F7841"/>
    </row>
    <row r="7842" spans="6:6" x14ac:dyDescent="0.2">
      <c r="F7842"/>
    </row>
    <row r="7843" spans="6:6" x14ac:dyDescent="0.2">
      <c r="F7843"/>
    </row>
    <row r="7844" spans="6:6" x14ac:dyDescent="0.2">
      <c r="F7844"/>
    </row>
    <row r="7845" spans="6:6" x14ac:dyDescent="0.2">
      <c r="F7845"/>
    </row>
    <row r="7846" spans="6:6" x14ac:dyDescent="0.2">
      <c r="F7846"/>
    </row>
    <row r="7847" spans="6:6" x14ac:dyDescent="0.2">
      <c r="F7847"/>
    </row>
    <row r="7848" spans="6:6" x14ac:dyDescent="0.2">
      <c r="F7848"/>
    </row>
    <row r="7849" spans="6:6" x14ac:dyDescent="0.2">
      <c r="F7849"/>
    </row>
    <row r="7850" spans="6:6" x14ac:dyDescent="0.2">
      <c r="F7850"/>
    </row>
    <row r="7851" spans="6:6" x14ac:dyDescent="0.2">
      <c r="F7851"/>
    </row>
    <row r="7852" spans="6:6" x14ac:dyDescent="0.2">
      <c r="F7852"/>
    </row>
    <row r="7853" spans="6:6" x14ac:dyDescent="0.2">
      <c r="F7853"/>
    </row>
    <row r="7854" spans="6:6" x14ac:dyDescent="0.2">
      <c r="F7854"/>
    </row>
    <row r="7855" spans="6:6" x14ac:dyDescent="0.2">
      <c r="F7855"/>
    </row>
    <row r="7856" spans="6:6" x14ac:dyDescent="0.2">
      <c r="F7856"/>
    </row>
    <row r="7857" spans="6:6" x14ac:dyDescent="0.2">
      <c r="F7857"/>
    </row>
    <row r="7858" spans="6:6" x14ac:dyDescent="0.2">
      <c r="F7858"/>
    </row>
    <row r="7859" spans="6:6" x14ac:dyDescent="0.2">
      <c r="F7859"/>
    </row>
    <row r="7860" spans="6:6" x14ac:dyDescent="0.2">
      <c r="F7860"/>
    </row>
    <row r="7861" spans="6:6" x14ac:dyDescent="0.2">
      <c r="F7861"/>
    </row>
    <row r="7862" spans="6:6" x14ac:dyDescent="0.2">
      <c r="F7862"/>
    </row>
    <row r="7863" spans="6:6" x14ac:dyDescent="0.2">
      <c r="F7863"/>
    </row>
    <row r="7864" spans="6:6" x14ac:dyDescent="0.2">
      <c r="F7864"/>
    </row>
    <row r="7865" spans="6:6" x14ac:dyDescent="0.2">
      <c r="F7865"/>
    </row>
    <row r="7866" spans="6:6" x14ac:dyDescent="0.2">
      <c r="F7866"/>
    </row>
    <row r="7867" spans="6:6" x14ac:dyDescent="0.2">
      <c r="F7867"/>
    </row>
    <row r="7868" spans="6:6" x14ac:dyDescent="0.2">
      <c r="F7868"/>
    </row>
    <row r="7869" spans="6:6" x14ac:dyDescent="0.2">
      <c r="F7869"/>
    </row>
    <row r="7870" spans="6:6" x14ac:dyDescent="0.2">
      <c r="F7870"/>
    </row>
    <row r="7871" spans="6:6" x14ac:dyDescent="0.2">
      <c r="F7871"/>
    </row>
    <row r="7872" spans="6:6" x14ac:dyDescent="0.2">
      <c r="F7872"/>
    </row>
    <row r="7873" spans="6:6" x14ac:dyDescent="0.2">
      <c r="F7873"/>
    </row>
    <row r="7874" spans="6:6" x14ac:dyDescent="0.2">
      <c r="F7874"/>
    </row>
    <row r="7875" spans="6:6" x14ac:dyDescent="0.2">
      <c r="F7875"/>
    </row>
    <row r="7876" spans="6:6" x14ac:dyDescent="0.2">
      <c r="F7876"/>
    </row>
    <row r="7877" spans="6:6" x14ac:dyDescent="0.2">
      <c r="F7877"/>
    </row>
    <row r="7878" spans="6:6" x14ac:dyDescent="0.2">
      <c r="F7878"/>
    </row>
    <row r="7879" spans="6:6" x14ac:dyDescent="0.2">
      <c r="F7879"/>
    </row>
    <row r="7880" spans="6:6" x14ac:dyDescent="0.2">
      <c r="F7880"/>
    </row>
    <row r="7881" spans="6:6" x14ac:dyDescent="0.2">
      <c r="F7881"/>
    </row>
    <row r="7882" spans="6:6" x14ac:dyDescent="0.2">
      <c r="F7882"/>
    </row>
    <row r="7883" spans="6:6" x14ac:dyDescent="0.2">
      <c r="F7883"/>
    </row>
    <row r="7884" spans="6:6" x14ac:dyDescent="0.2">
      <c r="F7884"/>
    </row>
    <row r="7885" spans="6:6" x14ac:dyDescent="0.2">
      <c r="F7885"/>
    </row>
    <row r="7886" spans="6:6" x14ac:dyDescent="0.2">
      <c r="F7886"/>
    </row>
    <row r="7887" spans="6:6" x14ac:dyDescent="0.2">
      <c r="F7887"/>
    </row>
    <row r="7888" spans="6:6" x14ac:dyDescent="0.2">
      <c r="F7888"/>
    </row>
    <row r="7889" spans="6:6" x14ac:dyDescent="0.2">
      <c r="F7889"/>
    </row>
    <row r="7890" spans="6:6" x14ac:dyDescent="0.2">
      <c r="F7890"/>
    </row>
    <row r="7891" spans="6:6" x14ac:dyDescent="0.2">
      <c r="F7891"/>
    </row>
    <row r="7892" spans="6:6" x14ac:dyDescent="0.2">
      <c r="F7892"/>
    </row>
    <row r="7893" spans="6:6" x14ac:dyDescent="0.2">
      <c r="F7893"/>
    </row>
    <row r="7894" spans="6:6" x14ac:dyDescent="0.2">
      <c r="F7894"/>
    </row>
    <row r="7895" spans="6:6" x14ac:dyDescent="0.2">
      <c r="F7895"/>
    </row>
    <row r="7896" spans="6:6" x14ac:dyDescent="0.2">
      <c r="F7896"/>
    </row>
    <row r="7897" spans="6:6" x14ac:dyDescent="0.2">
      <c r="F7897"/>
    </row>
    <row r="7898" spans="6:6" x14ac:dyDescent="0.2">
      <c r="F7898"/>
    </row>
    <row r="7899" spans="6:6" x14ac:dyDescent="0.2">
      <c r="F7899"/>
    </row>
    <row r="7900" spans="6:6" x14ac:dyDescent="0.2">
      <c r="F7900"/>
    </row>
    <row r="7901" spans="6:6" x14ac:dyDescent="0.2">
      <c r="F7901"/>
    </row>
    <row r="7902" spans="6:6" x14ac:dyDescent="0.2">
      <c r="F7902"/>
    </row>
    <row r="7903" spans="6:6" x14ac:dyDescent="0.2">
      <c r="F7903"/>
    </row>
    <row r="7904" spans="6:6" x14ac:dyDescent="0.2">
      <c r="F7904"/>
    </row>
    <row r="7905" spans="6:6" x14ac:dyDescent="0.2">
      <c r="F7905"/>
    </row>
    <row r="7906" spans="6:6" x14ac:dyDescent="0.2">
      <c r="F7906"/>
    </row>
    <row r="7907" spans="6:6" x14ac:dyDescent="0.2">
      <c r="F7907"/>
    </row>
    <row r="7908" spans="6:6" x14ac:dyDescent="0.2">
      <c r="F7908"/>
    </row>
    <row r="7909" spans="6:6" x14ac:dyDescent="0.2">
      <c r="F7909"/>
    </row>
    <row r="7910" spans="6:6" x14ac:dyDescent="0.2">
      <c r="F7910"/>
    </row>
    <row r="7911" spans="6:6" x14ac:dyDescent="0.2">
      <c r="F7911"/>
    </row>
    <row r="7912" spans="6:6" x14ac:dyDescent="0.2">
      <c r="F7912"/>
    </row>
    <row r="7913" spans="6:6" x14ac:dyDescent="0.2">
      <c r="F7913"/>
    </row>
    <row r="7914" spans="6:6" x14ac:dyDescent="0.2">
      <c r="F7914"/>
    </row>
    <row r="7915" spans="6:6" x14ac:dyDescent="0.2">
      <c r="F7915"/>
    </row>
    <row r="7916" spans="6:6" x14ac:dyDescent="0.2">
      <c r="F7916"/>
    </row>
    <row r="7917" spans="6:6" x14ac:dyDescent="0.2">
      <c r="F7917"/>
    </row>
    <row r="7918" spans="6:6" x14ac:dyDescent="0.2">
      <c r="F7918"/>
    </row>
    <row r="7919" spans="6:6" x14ac:dyDescent="0.2">
      <c r="F7919"/>
    </row>
    <row r="7920" spans="6:6" x14ac:dyDescent="0.2">
      <c r="F7920"/>
    </row>
    <row r="7921" spans="6:6" x14ac:dyDescent="0.2">
      <c r="F7921"/>
    </row>
    <row r="7922" spans="6:6" x14ac:dyDescent="0.2">
      <c r="F7922"/>
    </row>
    <row r="7923" spans="6:6" x14ac:dyDescent="0.2">
      <c r="F7923"/>
    </row>
    <row r="7924" spans="6:6" x14ac:dyDescent="0.2">
      <c r="F7924"/>
    </row>
    <row r="7925" spans="6:6" x14ac:dyDescent="0.2">
      <c r="F7925"/>
    </row>
    <row r="7926" spans="6:6" x14ac:dyDescent="0.2">
      <c r="F7926"/>
    </row>
    <row r="7927" spans="6:6" x14ac:dyDescent="0.2">
      <c r="F7927"/>
    </row>
    <row r="7928" spans="6:6" x14ac:dyDescent="0.2">
      <c r="F7928"/>
    </row>
    <row r="7929" spans="6:6" x14ac:dyDescent="0.2">
      <c r="F7929"/>
    </row>
    <row r="7930" spans="6:6" x14ac:dyDescent="0.2">
      <c r="F7930"/>
    </row>
    <row r="7931" spans="6:6" x14ac:dyDescent="0.2">
      <c r="F7931"/>
    </row>
    <row r="7932" spans="6:6" x14ac:dyDescent="0.2">
      <c r="F7932"/>
    </row>
    <row r="7933" spans="6:6" x14ac:dyDescent="0.2">
      <c r="F7933"/>
    </row>
    <row r="7934" spans="6:6" x14ac:dyDescent="0.2">
      <c r="F7934"/>
    </row>
    <row r="7935" spans="6:6" x14ac:dyDescent="0.2">
      <c r="F7935"/>
    </row>
    <row r="7936" spans="6:6" x14ac:dyDescent="0.2">
      <c r="F7936"/>
    </row>
    <row r="7937" spans="6:6" x14ac:dyDescent="0.2">
      <c r="F7937"/>
    </row>
    <row r="7938" spans="6:6" x14ac:dyDescent="0.2">
      <c r="F7938"/>
    </row>
    <row r="7939" spans="6:6" x14ac:dyDescent="0.2">
      <c r="F7939"/>
    </row>
    <row r="7940" spans="6:6" x14ac:dyDescent="0.2">
      <c r="F7940"/>
    </row>
    <row r="7941" spans="6:6" x14ac:dyDescent="0.2">
      <c r="F7941"/>
    </row>
    <row r="7942" spans="6:6" x14ac:dyDescent="0.2">
      <c r="F7942"/>
    </row>
    <row r="7943" spans="6:6" x14ac:dyDescent="0.2">
      <c r="F7943"/>
    </row>
    <row r="7944" spans="6:6" x14ac:dyDescent="0.2">
      <c r="F7944"/>
    </row>
    <row r="7945" spans="6:6" x14ac:dyDescent="0.2">
      <c r="F7945"/>
    </row>
    <row r="7946" spans="6:6" x14ac:dyDescent="0.2">
      <c r="F7946"/>
    </row>
    <row r="7947" spans="6:6" x14ac:dyDescent="0.2">
      <c r="F7947"/>
    </row>
    <row r="7948" spans="6:6" x14ac:dyDescent="0.2">
      <c r="F7948"/>
    </row>
    <row r="7949" spans="6:6" x14ac:dyDescent="0.2">
      <c r="F7949"/>
    </row>
    <row r="7950" spans="6:6" x14ac:dyDescent="0.2">
      <c r="F7950"/>
    </row>
    <row r="7951" spans="6:6" x14ac:dyDescent="0.2">
      <c r="F7951"/>
    </row>
    <row r="7952" spans="6:6" x14ac:dyDescent="0.2">
      <c r="F7952"/>
    </row>
    <row r="7953" spans="6:6" x14ac:dyDescent="0.2">
      <c r="F7953"/>
    </row>
    <row r="7954" spans="6:6" x14ac:dyDescent="0.2">
      <c r="F7954"/>
    </row>
    <row r="7955" spans="6:6" x14ac:dyDescent="0.2">
      <c r="F7955"/>
    </row>
    <row r="7956" spans="6:6" x14ac:dyDescent="0.2">
      <c r="F7956"/>
    </row>
    <row r="7957" spans="6:6" x14ac:dyDescent="0.2">
      <c r="F7957"/>
    </row>
    <row r="7958" spans="6:6" x14ac:dyDescent="0.2">
      <c r="F7958"/>
    </row>
    <row r="7959" spans="6:6" x14ac:dyDescent="0.2">
      <c r="F7959"/>
    </row>
    <row r="7960" spans="6:6" x14ac:dyDescent="0.2">
      <c r="F7960"/>
    </row>
    <row r="7961" spans="6:6" x14ac:dyDescent="0.2">
      <c r="F7961"/>
    </row>
    <row r="7962" spans="6:6" x14ac:dyDescent="0.2">
      <c r="F7962"/>
    </row>
    <row r="7963" spans="6:6" x14ac:dyDescent="0.2">
      <c r="F7963"/>
    </row>
    <row r="7964" spans="6:6" x14ac:dyDescent="0.2">
      <c r="F7964"/>
    </row>
    <row r="7965" spans="6:6" x14ac:dyDescent="0.2">
      <c r="F7965"/>
    </row>
    <row r="7966" spans="6:6" x14ac:dyDescent="0.2">
      <c r="F7966"/>
    </row>
    <row r="7967" spans="6:6" x14ac:dyDescent="0.2">
      <c r="F7967"/>
    </row>
    <row r="7968" spans="6:6" x14ac:dyDescent="0.2">
      <c r="F7968"/>
    </row>
    <row r="7969" spans="6:6" x14ac:dyDescent="0.2">
      <c r="F7969"/>
    </row>
    <row r="7970" spans="6:6" x14ac:dyDescent="0.2">
      <c r="F7970"/>
    </row>
    <row r="7971" spans="6:6" x14ac:dyDescent="0.2">
      <c r="F7971"/>
    </row>
    <row r="7972" spans="6:6" x14ac:dyDescent="0.2">
      <c r="F7972"/>
    </row>
    <row r="7973" spans="6:6" x14ac:dyDescent="0.2">
      <c r="F7973"/>
    </row>
    <row r="7974" spans="6:6" x14ac:dyDescent="0.2">
      <c r="F7974"/>
    </row>
    <row r="7975" spans="6:6" x14ac:dyDescent="0.2">
      <c r="F7975"/>
    </row>
    <row r="7976" spans="6:6" x14ac:dyDescent="0.2">
      <c r="F7976"/>
    </row>
    <row r="7977" spans="6:6" x14ac:dyDescent="0.2">
      <c r="F7977"/>
    </row>
    <row r="7978" spans="6:6" x14ac:dyDescent="0.2">
      <c r="F7978"/>
    </row>
    <row r="7979" spans="6:6" x14ac:dyDescent="0.2">
      <c r="F7979"/>
    </row>
    <row r="7980" spans="6:6" x14ac:dyDescent="0.2">
      <c r="F7980"/>
    </row>
    <row r="7981" spans="6:6" x14ac:dyDescent="0.2">
      <c r="F7981"/>
    </row>
    <row r="7982" spans="6:6" x14ac:dyDescent="0.2">
      <c r="F7982"/>
    </row>
    <row r="7983" spans="6:6" x14ac:dyDescent="0.2">
      <c r="F7983"/>
    </row>
    <row r="7984" spans="6:6" x14ac:dyDescent="0.2">
      <c r="F7984"/>
    </row>
    <row r="7985" spans="6:6" x14ac:dyDescent="0.2">
      <c r="F7985"/>
    </row>
    <row r="7986" spans="6:6" x14ac:dyDescent="0.2">
      <c r="F7986"/>
    </row>
    <row r="7987" spans="6:6" x14ac:dyDescent="0.2">
      <c r="F7987"/>
    </row>
    <row r="7988" spans="6:6" x14ac:dyDescent="0.2">
      <c r="F7988"/>
    </row>
    <row r="7989" spans="6:6" x14ac:dyDescent="0.2">
      <c r="F7989"/>
    </row>
    <row r="7990" spans="6:6" x14ac:dyDescent="0.2">
      <c r="F7990"/>
    </row>
    <row r="7991" spans="6:6" x14ac:dyDescent="0.2">
      <c r="F7991"/>
    </row>
    <row r="7992" spans="6:6" x14ac:dyDescent="0.2">
      <c r="F7992"/>
    </row>
    <row r="7993" spans="6:6" x14ac:dyDescent="0.2">
      <c r="F7993"/>
    </row>
    <row r="7994" spans="6:6" x14ac:dyDescent="0.2">
      <c r="F7994"/>
    </row>
    <row r="7995" spans="6:6" x14ac:dyDescent="0.2">
      <c r="F7995"/>
    </row>
    <row r="7996" spans="6:6" x14ac:dyDescent="0.2">
      <c r="F7996"/>
    </row>
    <row r="7997" spans="6:6" x14ac:dyDescent="0.2">
      <c r="F7997"/>
    </row>
    <row r="7998" spans="6:6" x14ac:dyDescent="0.2">
      <c r="F7998"/>
    </row>
    <row r="7999" spans="6:6" x14ac:dyDescent="0.2">
      <c r="F7999"/>
    </row>
    <row r="8000" spans="6:6" x14ac:dyDescent="0.2">
      <c r="F8000"/>
    </row>
    <row r="8001" spans="6:6" x14ac:dyDescent="0.2">
      <c r="F8001"/>
    </row>
    <row r="8002" spans="6:6" x14ac:dyDescent="0.2">
      <c r="F8002"/>
    </row>
    <row r="8003" spans="6:6" x14ac:dyDescent="0.2">
      <c r="F8003"/>
    </row>
    <row r="8004" spans="6:6" x14ac:dyDescent="0.2">
      <c r="F8004"/>
    </row>
    <row r="8005" spans="6:6" x14ac:dyDescent="0.2">
      <c r="F8005"/>
    </row>
    <row r="8006" spans="6:6" x14ac:dyDescent="0.2">
      <c r="F8006"/>
    </row>
    <row r="8007" spans="6:6" x14ac:dyDescent="0.2">
      <c r="F8007"/>
    </row>
    <row r="8008" spans="6:6" x14ac:dyDescent="0.2">
      <c r="F8008"/>
    </row>
    <row r="8009" spans="6:6" x14ac:dyDescent="0.2">
      <c r="F8009"/>
    </row>
    <row r="8010" spans="6:6" x14ac:dyDescent="0.2">
      <c r="F8010"/>
    </row>
    <row r="8011" spans="6:6" x14ac:dyDescent="0.2">
      <c r="F8011"/>
    </row>
    <row r="8012" spans="6:6" x14ac:dyDescent="0.2">
      <c r="F8012"/>
    </row>
    <row r="8013" spans="6:6" x14ac:dyDescent="0.2">
      <c r="F8013"/>
    </row>
    <row r="8014" spans="6:6" x14ac:dyDescent="0.2">
      <c r="F8014"/>
    </row>
    <row r="8015" spans="6:6" x14ac:dyDescent="0.2">
      <c r="F8015"/>
    </row>
    <row r="8016" spans="6:6" x14ac:dyDescent="0.2">
      <c r="F8016"/>
    </row>
    <row r="8017" spans="6:6" x14ac:dyDescent="0.2">
      <c r="F8017"/>
    </row>
    <row r="8018" spans="6:6" x14ac:dyDescent="0.2">
      <c r="F8018"/>
    </row>
    <row r="8019" spans="6:6" x14ac:dyDescent="0.2">
      <c r="F8019"/>
    </row>
    <row r="8020" spans="6:6" x14ac:dyDescent="0.2">
      <c r="F8020"/>
    </row>
    <row r="8021" spans="6:6" x14ac:dyDescent="0.2">
      <c r="F8021"/>
    </row>
    <row r="8022" spans="6:6" x14ac:dyDescent="0.2">
      <c r="F8022"/>
    </row>
    <row r="8023" spans="6:6" x14ac:dyDescent="0.2">
      <c r="F8023"/>
    </row>
    <row r="8024" spans="6:6" x14ac:dyDescent="0.2">
      <c r="F8024"/>
    </row>
    <row r="8025" spans="6:6" x14ac:dyDescent="0.2">
      <c r="F8025"/>
    </row>
    <row r="8026" spans="6:6" x14ac:dyDescent="0.2">
      <c r="F8026"/>
    </row>
    <row r="8027" spans="6:6" x14ac:dyDescent="0.2">
      <c r="F8027"/>
    </row>
    <row r="8028" spans="6:6" x14ac:dyDescent="0.2">
      <c r="F8028"/>
    </row>
    <row r="8029" spans="6:6" x14ac:dyDescent="0.2">
      <c r="F8029"/>
    </row>
    <row r="8030" spans="6:6" x14ac:dyDescent="0.2">
      <c r="F8030"/>
    </row>
    <row r="8031" spans="6:6" x14ac:dyDescent="0.2">
      <c r="F8031"/>
    </row>
    <row r="8032" spans="6:6" x14ac:dyDescent="0.2">
      <c r="F8032"/>
    </row>
    <row r="8033" spans="6:6" x14ac:dyDescent="0.2">
      <c r="F8033"/>
    </row>
    <row r="8034" spans="6:6" x14ac:dyDescent="0.2">
      <c r="F8034"/>
    </row>
    <row r="8035" spans="6:6" x14ac:dyDescent="0.2">
      <c r="F8035"/>
    </row>
    <row r="8036" spans="6:6" x14ac:dyDescent="0.2">
      <c r="F8036"/>
    </row>
    <row r="8037" spans="6:6" x14ac:dyDescent="0.2">
      <c r="F8037"/>
    </row>
    <row r="8038" spans="6:6" x14ac:dyDescent="0.2">
      <c r="F8038"/>
    </row>
    <row r="8039" spans="6:6" x14ac:dyDescent="0.2">
      <c r="F8039"/>
    </row>
    <row r="8040" spans="6:6" x14ac:dyDescent="0.2">
      <c r="F8040"/>
    </row>
    <row r="8041" spans="6:6" x14ac:dyDescent="0.2">
      <c r="F8041"/>
    </row>
    <row r="8042" spans="6:6" x14ac:dyDescent="0.2">
      <c r="F8042"/>
    </row>
    <row r="8043" spans="6:6" x14ac:dyDescent="0.2">
      <c r="F8043"/>
    </row>
    <row r="8044" spans="6:6" x14ac:dyDescent="0.2">
      <c r="F8044"/>
    </row>
    <row r="8045" spans="6:6" x14ac:dyDescent="0.2">
      <c r="F8045"/>
    </row>
    <row r="8046" spans="6:6" x14ac:dyDescent="0.2">
      <c r="F8046"/>
    </row>
    <row r="8047" spans="6:6" x14ac:dyDescent="0.2">
      <c r="F8047"/>
    </row>
    <row r="8048" spans="6:6" x14ac:dyDescent="0.2">
      <c r="F8048"/>
    </row>
    <row r="8049" spans="6:6" x14ac:dyDescent="0.2">
      <c r="F8049"/>
    </row>
    <row r="8050" spans="6:6" x14ac:dyDescent="0.2">
      <c r="F8050"/>
    </row>
    <row r="8051" spans="6:6" x14ac:dyDescent="0.2">
      <c r="F8051"/>
    </row>
    <row r="8052" spans="6:6" x14ac:dyDescent="0.2">
      <c r="F8052"/>
    </row>
    <row r="8053" spans="6:6" x14ac:dyDescent="0.2">
      <c r="F8053"/>
    </row>
    <row r="8054" spans="6:6" x14ac:dyDescent="0.2">
      <c r="F8054"/>
    </row>
    <row r="8055" spans="6:6" x14ac:dyDescent="0.2">
      <c r="F8055"/>
    </row>
    <row r="8056" spans="6:6" x14ac:dyDescent="0.2">
      <c r="F8056"/>
    </row>
    <row r="8057" spans="6:6" x14ac:dyDescent="0.2">
      <c r="F8057"/>
    </row>
    <row r="8058" spans="6:6" x14ac:dyDescent="0.2">
      <c r="F8058"/>
    </row>
    <row r="8059" spans="6:6" x14ac:dyDescent="0.2">
      <c r="F8059"/>
    </row>
    <row r="8060" spans="6:6" x14ac:dyDescent="0.2">
      <c r="F8060"/>
    </row>
    <row r="8061" spans="6:6" x14ac:dyDescent="0.2">
      <c r="F8061"/>
    </row>
    <row r="8062" spans="6:6" x14ac:dyDescent="0.2">
      <c r="F8062"/>
    </row>
    <row r="8063" spans="6:6" x14ac:dyDescent="0.2">
      <c r="F8063"/>
    </row>
    <row r="8064" spans="6:6" x14ac:dyDescent="0.2">
      <c r="F8064"/>
    </row>
    <row r="8065" spans="6:6" x14ac:dyDescent="0.2">
      <c r="F8065"/>
    </row>
    <row r="8066" spans="6:6" x14ac:dyDescent="0.2">
      <c r="F8066"/>
    </row>
    <row r="8067" spans="6:6" x14ac:dyDescent="0.2">
      <c r="F8067"/>
    </row>
    <row r="8068" spans="6:6" x14ac:dyDescent="0.2">
      <c r="F8068"/>
    </row>
    <row r="8069" spans="6:6" x14ac:dyDescent="0.2">
      <c r="F8069"/>
    </row>
    <row r="8070" spans="6:6" x14ac:dyDescent="0.2">
      <c r="F8070"/>
    </row>
    <row r="8071" spans="6:6" x14ac:dyDescent="0.2">
      <c r="F8071"/>
    </row>
    <row r="8072" spans="6:6" x14ac:dyDescent="0.2">
      <c r="F8072"/>
    </row>
    <row r="8073" spans="6:6" x14ac:dyDescent="0.2">
      <c r="F8073"/>
    </row>
    <row r="8074" spans="6:6" x14ac:dyDescent="0.2">
      <c r="F8074"/>
    </row>
    <row r="8075" spans="6:6" x14ac:dyDescent="0.2">
      <c r="F8075"/>
    </row>
    <row r="8076" spans="6:6" x14ac:dyDescent="0.2">
      <c r="F8076"/>
    </row>
    <row r="8077" spans="6:6" x14ac:dyDescent="0.2">
      <c r="F8077"/>
    </row>
    <row r="8078" spans="6:6" x14ac:dyDescent="0.2">
      <c r="F8078"/>
    </row>
    <row r="8079" spans="6:6" x14ac:dyDescent="0.2">
      <c r="F8079"/>
    </row>
    <row r="8080" spans="6:6" x14ac:dyDescent="0.2">
      <c r="F8080"/>
    </row>
    <row r="8081" spans="6:6" x14ac:dyDescent="0.2">
      <c r="F8081"/>
    </row>
    <row r="8082" spans="6:6" x14ac:dyDescent="0.2">
      <c r="F8082"/>
    </row>
    <row r="8083" spans="6:6" x14ac:dyDescent="0.2">
      <c r="F8083"/>
    </row>
    <row r="8084" spans="6:6" x14ac:dyDescent="0.2">
      <c r="F8084"/>
    </row>
    <row r="8085" spans="6:6" x14ac:dyDescent="0.2">
      <c r="F8085"/>
    </row>
    <row r="8086" spans="6:6" x14ac:dyDescent="0.2">
      <c r="F8086"/>
    </row>
    <row r="8087" spans="6:6" x14ac:dyDescent="0.2">
      <c r="F8087"/>
    </row>
    <row r="8088" spans="6:6" x14ac:dyDescent="0.2">
      <c r="F8088"/>
    </row>
    <row r="8089" spans="6:6" x14ac:dyDescent="0.2">
      <c r="F8089"/>
    </row>
    <row r="8090" spans="6:6" x14ac:dyDescent="0.2">
      <c r="F8090"/>
    </row>
    <row r="8091" spans="6:6" x14ac:dyDescent="0.2">
      <c r="F8091"/>
    </row>
    <row r="8092" spans="6:6" x14ac:dyDescent="0.2">
      <c r="F8092"/>
    </row>
    <row r="8093" spans="6:6" x14ac:dyDescent="0.2">
      <c r="F8093"/>
    </row>
    <row r="8094" spans="6:6" x14ac:dyDescent="0.2">
      <c r="F8094"/>
    </row>
    <row r="8095" spans="6:6" x14ac:dyDescent="0.2">
      <c r="F8095"/>
    </row>
    <row r="8096" spans="6:6" x14ac:dyDescent="0.2">
      <c r="F8096"/>
    </row>
    <row r="8097" spans="6:6" x14ac:dyDescent="0.2">
      <c r="F8097"/>
    </row>
    <row r="8098" spans="6:6" x14ac:dyDescent="0.2">
      <c r="F8098"/>
    </row>
    <row r="8099" spans="6:6" x14ac:dyDescent="0.2">
      <c r="F8099"/>
    </row>
    <row r="8100" spans="6:6" x14ac:dyDescent="0.2">
      <c r="F8100"/>
    </row>
    <row r="8101" spans="6:6" x14ac:dyDescent="0.2">
      <c r="F8101"/>
    </row>
    <row r="8102" spans="6:6" x14ac:dyDescent="0.2">
      <c r="F8102"/>
    </row>
    <row r="8103" spans="6:6" x14ac:dyDescent="0.2">
      <c r="F8103"/>
    </row>
    <row r="8104" spans="6:6" x14ac:dyDescent="0.2">
      <c r="F8104"/>
    </row>
    <row r="8105" spans="6:6" x14ac:dyDescent="0.2">
      <c r="F8105"/>
    </row>
    <row r="8106" spans="6:6" x14ac:dyDescent="0.2">
      <c r="F8106"/>
    </row>
    <row r="8107" spans="6:6" x14ac:dyDescent="0.2">
      <c r="F8107"/>
    </row>
    <row r="8108" spans="6:6" x14ac:dyDescent="0.2">
      <c r="F8108"/>
    </row>
    <row r="8109" spans="6:6" x14ac:dyDescent="0.2">
      <c r="F8109"/>
    </row>
    <row r="8110" spans="6:6" x14ac:dyDescent="0.2">
      <c r="F8110"/>
    </row>
    <row r="8111" spans="6:6" x14ac:dyDescent="0.2">
      <c r="F8111"/>
    </row>
    <row r="8112" spans="6:6" x14ac:dyDescent="0.2">
      <c r="F8112"/>
    </row>
    <row r="8113" spans="6:6" x14ac:dyDescent="0.2">
      <c r="F8113"/>
    </row>
    <row r="8114" spans="6:6" x14ac:dyDescent="0.2">
      <c r="F8114"/>
    </row>
    <row r="8115" spans="6:6" x14ac:dyDescent="0.2">
      <c r="F8115"/>
    </row>
    <row r="8116" spans="6:6" x14ac:dyDescent="0.2">
      <c r="F8116"/>
    </row>
    <row r="8117" spans="6:6" x14ac:dyDescent="0.2">
      <c r="F8117"/>
    </row>
    <row r="8118" spans="6:6" x14ac:dyDescent="0.2">
      <c r="F8118"/>
    </row>
    <row r="8119" spans="6:6" x14ac:dyDescent="0.2">
      <c r="F8119"/>
    </row>
    <row r="8120" spans="6:6" x14ac:dyDescent="0.2">
      <c r="F8120"/>
    </row>
    <row r="8121" spans="6:6" x14ac:dyDescent="0.2">
      <c r="F8121"/>
    </row>
    <row r="8122" spans="6:6" x14ac:dyDescent="0.2">
      <c r="F8122"/>
    </row>
    <row r="8123" spans="6:6" x14ac:dyDescent="0.2">
      <c r="F8123"/>
    </row>
    <row r="8124" spans="6:6" x14ac:dyDescent="0.2">
      <c r="F8124"/>
    </row>
    <row r="8125" spans="6:6" x14ac:dyDescent="0.2">
      <c r="F8125"/>
    </row>
    <row r="8126" spans="6:6" x14ac:dyDescent="0.2">
      <c r="F8126"/>
    </row>
    <row r="8127" spans="6:6" x14ac:dyDescent="0.2">
      <c r="F8127"/>
    </row>
    <row r="8128" spans="6:6" x14ac:dyDescent="0.2">
      <c r="F8128"/>
    </row>
    <row r="8129" spans="6:6" x14ac:dyDescent="0.2">
      <c r="F8129"/>
    </row>
    <row r="8130" spans="6:6" x14ac:dyDescent="0.2">
      <c r="F8130"/>
    </row>
    <row r="8131" spans="6:6" x14ac:dyDescent="0.2">
      <c r="F8131"/>
    </row>
    <row r="8132" spans="6:6" x14ac:dyDescent="0.2">
      <c r="F8132"/>
    </row>
    <row r="8133" spans="6:6" x14ac:dyDescent="0.2">
      <c r="F8133"/>
    </row>
    <row r="8134" spans="6:6" x14ac:dyDescent="0.2">
      <c r="F8134"/>
    </row>
    <row r="8135" spans="6:6" x14ac:dyDescent="0.2">
      <c r="F8135"/>
    </row>
    <row r="8136" spans="6:6" x14ac:dyDescent="0.2">
      <c r="F8136"/>
    </row>
    <row r="8137" spans="6:6" x14ac:dyDescent="0.2">
      <c r="F8137"/>
    </row>
    <row r="8138" spans="6:6" x14ac:dyDescent="0.2">
      <c r="F8138"/>
    </row>
    <row r="8139" spans="6:6" x14ac:dyDescent="0.2">
      <c r="F8139"/>
    </row>
    <row r="8140" spans="6:6" x14ac:dyDescent="0.2">
      <c r="F8140"/>
    </row>
    <row r="8141" spans="6:6" x14ac:dyDescent="0.2">
      <c r="F8141"/>
    </row>
    <row r="8142" spans="6:6" x14ac:dyDescent="0.2">
      <c r="F8142"/>
    </row>
    <row r="8143" spans="6:6" x14ac:dyDescent="0.2">
      <c r="F8143"/>
    </row>
    <row r="8144" spans="6:6" x14ac:dyDescent="0.2">
      <c r="F8144"/>
    </row>
    <row r="8145" spans="6:6" x14ac:dyDescent="0.2">
      <c r="F8145"/>
    </row>
    <row r="8146" spans="6:6" x14ac:dyDescent="0.2">
      <c r="F8146"/>
    </row>
    <row r="8147" spans="6:6" x14ac:dyDescent="0.2">
      <c r="F8147"/>
    </row>
    <row r="8148" spans="6:6" x14ac:dyDescent="0.2">
      <c r="F8148"/>
    </row>
    <row r="8149" spans="6:6" x14ac:dyDescent="0.2">
      <c r="F8149"/>
    </row>
    <row r="8150" spans="6:6" x14ac:dyDescent="0.2">
      <c r="F8150"/>
    </row>
    <row r="8151" spans="6:6" x14ac:dyDescent="0.2">
      <c r="F8151"/>
    </row>
    <row r="8152" spans="6:6" x14ac:dyDescent="0.2">
      <c r="F8152"/>
    </row>
    <row r="8153" spans="6:6" x14ac:dyDescent="0.2">
      <c r="F8153"/>
    </row>
    <row r="8154" spans="6:6" x14ac:dyDescent="0.2">
      <c r="F8154"/>
    </row>
    <row r="8155" spans="6:6" x14ac:dyDescent="0.2">
      <c r="F8155"/>
    </row>
    <row r="8156" spans="6:6" x14ac:dyDescent="0.2">
      <c r="F8156"/>
    </row>
    <row r="8157" spans="6:6" x14ac:dyDescent="0.2">
      <c r="F8157"/>
    </row>
    <row r="8158" spans="6:6" x14ac:dyDescent="0.2">
      <c r="F8158"/>
    </row>
    <row r="8159" spans="6:6" x14ac:dyDescent="0.2">
      <c r="F8159"/>
    </row>
    <row r="8160" spans="6:6" x14ac:dyDescent="0.2">
      <c r="F8160"/>
    </row>
    <row r="8161" spans="6:6" x14ac:dyDescent="0.2">
      <c r="F8161"/>
    </row>
    <row r="8162" spans="6:6" x14ac:dyDescent="0.2">
      <c r="F8162"/>
    </row>
    <row r="8163" spans="6:6" x14ac:dyDescent="0.2">
      <c r="F8163"/>
    </row>
    <row r="8164" spans="6:6" x14ac:dyDescent="0.2">
      <c r="F8164"/>
    </row>
    <row r="8165" spans="6:6" x14ac:dyDescent="0.2">
      <c r="F8165"/>
    </row>
    <row r="8166" spans="6:6" x14ac:dyDescent="0.2">
      <c r="F8166"/>
    </row>
    <row r="8167" spans="6:6" x14ac:dyDescent="0.2">
      <c r="F8167"/>
    </row>
    <row r="8168" spans="6:6" x14ac:dyDescent="0.2">
      <c r="F8168"/>
    </row>
    <row r="8169" spans="6:6" x14ac:dyDescent="0.2">
      <c r="F8169"/>
    </row>
    <row r="8170" spans="6:6" x14ac:dyDescent="0.2">
      <c r="F8170"/>
    </row>
    <row r="8171" spans="6:6" x14ac:dyDescent="0.2">
      <c r="F8171"/>
    </row>
    <row r="8172" spans="6:6" x14ac:dyDescent="0.2">
      <c r="F8172"/>
    </row>
    <row r="8173" spans="6:6" x14ac:dyDescent="0.2">
      <c r="F8173"/>
    </row>
    <row r="8174" spans="6:6" x14ac:dyDescent="0.2">
      <c r="F8174"/>
    </row>
    <row r="8175" spans="6:6" x14ac:dyDescent="0.2">
      <c r="F8175"/>
    </row>
    <row r="8176" spans="6:6" x14ac:dyDescent="0.2">
      <c r="F8176"/>
    </row>
    <row r="8177" spans="6:6" x14ac:dyDescent="0.2">
      <c r="F8177"/>
    </row>
    <row r="8178" spans="6:6" x14ac:dyDescent="0.2">
      <c r="F8178"/>
    </row>
    <row r="8179" spans="6:6" x14ac:dyDescent="0.2">
      <c r="F8179"/>
    </row>
    <row r="8180" spans="6:6" x14ac:dyDescent="0.2">
      <c r="F8180"/>
    </row>
    <row r="8181" spans="6:6" x14ac:dyDescent="0.2">
      <c r="F8181"/>
    </row>
    <row r="8182" spans="6:6" x14ac:dyDescent="0.2">
      <c r="F8182"/>
    </row>
    <row r="8183" spans="6:6" x14ac:dyDescent="0.2">
      <c r="F8183"/>
    </row>
    <row r="8184" spans="6:6" x14ac:dyDescent="0.2">
      <c r="F8184"/>
    </row>
    <row r="8185" spans="6:6" x14ac:dyDescent="0.2">
      <c r="F8185"/>
    </row>
    <row r="8186" spans="6:6" x14ac:dyDescent="0.2">
      <c r="F8186"/>
    </row>
    <row r="8187" spans="6:6" x14ac:dyDescent="0.2">
      <c r="F8187"/>
    </row>
    <row r="8188" spans="6:6" x14ac:dyDescent="0.2">
      <c r="F8188"/>
    </row>
    <row r="8189" spans="6:6" x14ac:dyDescent="0.2">
      <c r="F8189"/>
    </row>
    <row r="8190" spans="6:6" x14ac:dyDescent="0.2">
      <c r="F8190"/>
    </row>
    <row r="8191" spans="6:6" x14ac:dyDescent="0.2">
      <c r="F8191"/>
    </row>
    <row r="8192" spans="6:6" x14ac:dyDescent="0.2">
      <c r="F8192"/>
    </row>
    <row r="8193" spans="6:6" x14ac:dyDescent="0.2">
      <c r="F8193"/>
    </row>
    <row r="8194" spans="6:6" x14ac:dyDescent="0.2">
      <c r="F8194"/>
    </row>
    <row r="8195" spans="6:6" x14ac:dyDescent="0.2">
      <c r="F8195"/>
    </row>
    <row r="8196" spans="6:6" x14ac:dyDescent="0.2">
      <c r="F8196"/>
    </row>
    <row r="8197" spans="6:6" x14ac:dyDescent="0.2">
      <c r="F8197"/>
    </row>
    <row r="8198" spans="6:6" x14ac:dyDescent="0.2">
      <c r="F8198"/>
    </row>
    <row r="8199" spans="6:6" x14ac:dyDescent="0.2">
      <c r="F8199"/>
    </row>
    <row r="8200" spans="6:6" x14ac:dyDescent="0.2">
      <c r="F8200"/>
    </row>
    <row r="8201" spans="6:6" x14ac:dyDescent="0.2">
      <c r="F8201"/>
    </row>
    <row r="8202" spans="6:6" x14ac:dyDescent="0.2">
      <c r="F8202"/>
    </row>
    <row r="8203" spans="6:6" x14ac:dyDescent="0.2">
      <c r="F8203"/>
    </row>
    <row r="8204" spans="6:6" x14ac:dyDescent="0.2">
      <c r="F8204"/>
    </row>
    <row r="8205" spans="6:6" x14ac:dyDescent="0.2">
      <c r="F8205"/>
    </row>
    <row r="8206" spans="6:6" x14ac:dyDescent="0.2">
      <c r="F8206"/>
    </row>
    <row r="8207" spans="6:6" x14ac:dyDescent="0.2">
      <c r="F8207"/>
    </row>
    <row r="8208" spans="6:6" x14ac:dyDescent="0.2">
      <c r="F8208"/>
    </row>
    <row r="8209" spans="6:6" x14ac:dyDescent="0.2">
      <c r="F8209"/>
    </row>
    <row r="8210" spans="6:6" x14ac:dyDescent="0.2">
      <c r="F8210"/>
    </row>
    <row r="8211" spans="6:6" x14ac:dyDescent="0.2">
      <c r="F8211"/>
    </row>
    <row r="8212" spans="6:6" x14ac:dyDescent="0.2">
      <c r="F8212"/>
    </row>
    <row r="8213" spans="6:6" x14ac:dyDescent="0.2">
      <c r="F8213"/>
    </row>
    <row r="8214" spans="6:6" x14ac:dyDescent="0.2">
      <c r="F8214"/>
    </row>
    <row r="8215" spans="6:6" x14ac:dyDescent="0.2">
      <c r="F8215"/>
    </row>
    <row r="8216" spans="6:6" x14ac:dyDescent="0.2">
      <c r="F8216"/>
    </row>
    <row r="8217" spans="6:6" x14ac:dyDescent="0.2">
      <c r="F8217"/>
    </row>
    <row r="8218" spans="6:6" x14ac:dyDescent="0.2">
      <c r="F8218"/>
    </row>
    <row r="8219" spans="6:6" x14ac:dyDescent="0.2">
      <c r="F8219"/>
    </row>
    <row r="8220" spans="6:6" x14ac:dyDescent="0.2">
      <c r="F8220"/>
    </row>
    <row r="8221" spans="6:6" x14ac:dyDescent="0.2">
      <c r="F8221"/>
    </row>
    <row r="8222" spans="6:6" x14ac:dyDescent="0.2">
      <c r="F8222"/>
    </row>
    <row r="8223" spans="6:6" x14ac:dyDescent="0.2">
      <c r="F8223"/>
    </row>
    <row r="8224" spans="6:6" x14ac:dyDescent="0.2">
      <c r="F8224"/>
    </row>
    <row r="8225" spans="6:6" x14ac:dyDescent="0.2">
      <c r="F8225"/>
    </row>
    <row r="8226" spans="6:6" x14ac:dyDescent="0.2">
      <c r="F8226"/>
    </row>
    <row r="8227" spans="6:6" x14ac:dyDescent="0.2">
      <c r="F8227"/>
    </row>
    <row r="8228" spans="6:6" x14ac:dyDescent="0.2">
      <c r="F8228"/>
    </row>
    <row r="8229" spans="6:6" x14ac:dyDescent="0.2">
      <c r="F8229"/>
    </row>
    <row r="8230" spans="6:6" x14ac:dyDescent="0.2">
      <c r="F8230"/>
    </row>
    <row r="8231" spans="6:6" x14ac:dyDescent="0.2">
      <c r="F8231"/>
    </row>
    <row r="8232" spans="6:6" x14ac:dyDescent="0.2">
      <c r="F8232"/>
    </row>
    <row r="8233" spans="6:6" x14ac:dyDescent="0.2">
      <c r="F8233"/>
    </row>
    <row r="8234" spans="6:6" x14ac:dyDescent="0.2">
      <c r="F8234"/>
    </row>
    <row r="8235" spans="6:6" x14ac:dyDescent="0.2">
      <c r="F8235"/>
    </row>
    <row r="8236" spans="6:6" x14ac:dyDescent="0.2">
      <c r="F8236"/>
    </row>
    <row r="8237" spans="6:6" x14ac:dyDescent="0.2">
      <c r="F8237"/>
    </row>
    <row r="8238" spans="6:6" x14ac:dyDescent="0.2">
      <c r="F8238"/>
    </row>
    <row r="8239" spans="6:6" x14ac:dyDescent="0.2">
      <c r="F8239"/>
    </row>
    <row r="8240" spans="6:6" x14ac:dyDescent="0.2">
      <c r="F8240"/>
    </row>
    <row r="8241" spans="6:6" x14ac:dyDescent="0.2">
      <c r="F8241"/>
    </row>
    <row r="8242" spans="6:6" x14ac:dyDescent="0.2">
      <c r="F8242"/>
    </row>
    <row r="8243" spans="6:6" x14ac:dyDescent="0.2">
      <c r="F8243"/>
    </row>
    <row r="8244" spans="6:6" x14ac:dyDescent="0.2">
      <c r="F8244"/>
    </row>
    <row r="8245" spans="6:6" x14ac:dyDescent="0.2">
      <c r="F8245"/>
    </row>
    <row r="8246" spans="6:6" x14ac:dyDescent="0.2">
      <c r="F8246"/>
    </row>
    <row r="8247" spans="6:6" x14ac:dyDescent="0.2">
      <c r="F8247"/>
    </row>
    <row r="8248" spans="6:6" x14ac:dyDescent="0.2">
      <c r="F8248"/>
    </row>
    <row r="8249" spans="6:6" x14ac:dyDescent="0.2">
      <c r="F8249"/>
    </row>
    <row r="8250" spans="6:6" x14ac:dyDescent="0.2">
      <c r="F8250"/>
    </row>
    <row r="8251" spans="6:6" x14ac:dyDescent="0.2">
      <c r="F8251"/>
    </row>
    <row r="8252" spans="6:6" x14ac:dyDescent="0.2">
      <c r="F8252"/>
    </row>
    <row r="8253" spans="6:6" x14ac:dyDescent="0.2">
      <c r="F8253"/>
    </row>
    <row r="8254" spans="6:6" x14ac:dyDescent="0.2">
      <c r="F8254"/>
    </row>
    <row r="8255" spans="6:6" x14ac:dyDescent="0.2">
      <c r="F8255"/>
    </row>
    <row r="8256" spans="6:6" x14ac:dyDescent="0.2">
      <c r="F8256"/>
    </row>
    <row r="8257" spans="6:6" x14ac:dyDescent="0.2">
      <c r="F8257"/>
    </row>
    <row r="8258" spans="6:6" x14ac:dyDescent="0.2">
      <c r="F8258"/>
    </row>
    <row r="8259" spans="6:6" x14ac:dyDescent="0.2">
      <c r="F8259"/>
    </row>
    <row r="8260" spans="6:6" x14ac:dyDescent="0.2">
      <c r="F8260"/>
    </row>
    <row r="8261" spans="6:6" x14ac:dyDescent="0.2">
      <c r="F8261"/>
    </row>
    <row r="8262" spans="6:6" x14ac:dyDescent="0.2">
      <c r="F8262"/>
    </row>
    <row r="8263" spans="6:6" x14ac:dyDescent="0.2">
      <c r="F8263"/>
    </row>
    <row r="8264" spans="6:6" x14ac:dyDescent="0.2">
      <c r="F8264"/>
    </row>
    <row r="8265" spans="6:6" x14ac:dyDescent="0.2">
      <c r="F8265"/>
    </row>
    <row r="8266" spans="6:6" x14ac:dyDescent="0.2">
      <c r="F8266"/>
    </row>
    <row r="8267" spans="6:6" x14ac:dyDescent="0.2">
      <c r="F8267"/>
    </row>
    <row r="8268" spans="6:6" x14ac:dyDescent="0.2">
      <c r="F8268"/>
    </row>
    <row r="8269" spans="6:6" x14ac:dyDescent="0.2">
      <c r="F8269"/>
    </row>
    <row r="8270" spans="6:6" x14ac:dyDescent="0.2">
      <c r="F8270"/>
    </row>
    <row r="8271" spans="6:6" x14ac:dyDescent="0.2">
      <c r="F8271"/>
    </row>
    <row r="8272" spans="6:6" x14ac:dyDescent="0.2">
      <c r="F8272"/>
    </row>
    <row r="8273" spans="6:6" x14ac:dyDescent="0.2">
      <c r="F8273"/>
    </row>
    <row r="8274" spans="6:6" x14ac:dyDescent="0.2">
      <c r="F8274"/>
    </row>
    <row r="8275" spans="6:6" x14ac:dyDescent="0.2">
      <c r="F8275"/>
    </row>
    <row r="8276" spans="6:6" x14ac:dyDescent="0.2">
      <c r="F8276"/>
    </row>
    <row r="8277" spans="6:6" x14ac:dyDescent="0.2">
      <c r="F8277"/>
    </row>
    <row r="8278" spans="6:6" x14ac:dyDescent="0.2">
      <c r="F8278"/>
    </row>
    <row r="8279" spans="6:6" x14ac:dyDescent="0.2">
      <c r="F8279"/>
    </row>
    <row r="8280" spans="6:6" x14ac:dyDescent="0.2">
      <c r="F8280"/>
    </row>
    <row r="8281" spans="6:6" x14ac:dyDescent="0.2">
      <c r="F8281"/>
    </row>
    <row r="8282" spans="6:6" x14ac:dyDescent="0.2">
      <c r="F8282"/>
    </row>
    <row r="8283" spans="6:6" x14ac:dyDescent="0.2">
      <c r="F8283"/>
    </row>
    <row r="8284" spans="6:6" x14ac:dyDescent="0.2">
      <c r="F8284"/>
    </row>
    <row r="8285" spans="6:6" x14ac:dyDescent="0.2">
      <c r="F8285"/>
    </row>
    <row r="8286" spans="6:6" x14ac:dyDescent="0.2">
      <c r="F8286"/>
    </row>
    <row r="8287" spans="6:6" x14ac:dyDescent="0.2">
      <c r="F8287"/>
    </row>
    <row r="8288" spans="6:6" x14ac:dyDescent="0.2">
      <c r="F8288"/>
    </row>
    <row r="8289" spans="6:6" x14ac:dyDescent="0.2">
      <c r="F8289"/>
    </row>
    <row r="8290" spans="6:6" x14ac:dyDescent="0.2">
      <c r="F8290"/>
    </row>
    <row r="8291" spans="6:6" x14ac:dyDescent="0.2">
      <c r="F8291"/>
    </row>
    <row r="8292" spans="6:6" x14ac:dyDescent="0.2">
      <c r="F8292"/>
    </row>
    <row r="8293" spans="6:6" x14ac:dyDescent="0.2">
      <c r="F8293"/>
    </row>
    <row r="8294" spans="6:6" x14ac:dyDescent="0.2">
      <c r="F8294"/>
    </row>
    <row r="8295" spans="6:6" x14ac:dyDescent="0.2">
      <c r="F8295"/>
    </row>
    <row r="8296" spans="6:6" x14ac:dyDescent="0.2">
      <c r="F8296"/>
    </row>
    <row r="8297" spans="6:6" x14ac:dyDescent="0.2">
      <c r="F8297"/>
    </row>
    <row r="8298" spans="6:6" x14ac:dyDescent="0.2">
      <c r="F8298"/>
    </row>
    <row r="8299" spans="6:6" x14ac:dyDescent="0.2">
      <c r="F8299"/>
    </row>
    <row r="8300" spans="6:6" x14ac:dyDescent="0.2">
      <c r="F8300"/>
    </row>
    <row r="8301" spans="6:6" x14ac:dyDescent="0.2">
      <c r="F8301"/>
    </row>
    <row r="8302" spans="6:6" x14ac:dyDescent="0.2">
      <c r="F8302"/>
    </row>
    <row r="8303" spans="6:6" x14ac:dyDescent="0.2">
      <c r="F8303"/>
    </row>
    <row r="8304" spans="6:6" x14ac:dyDescent="0.2">
      <c r="F8304"/>
    </row>
    <row r="8305" spans="6:6" x14ac:dyDescent="0.2">
      <c r="F8305"/>
    </row>
    <row r="8306" spans="6:6" x14ac:dyDescent="0.2">
      <c r="F8306"/>
    </row>
    <row r="8307" spans="6:6" x14ac:dyDescent="0.2">
      <c r="F8307"/>
    </row>
    <row r="8308" spans="6:6" x14ac:dyDescent="0.2">
      <c r="F8308"/>
    </row>
    <row r="8309" spans="6:6" x14ac:dyDescent="0.2">
      <c r="F8309"/>
    </row>
    <row r="8310" spans="6:6" x14ac:dyDescent="0.2">
      <c r="F8310"/>
    </row>
    <row r="8311" spans="6:6" x14ac:dyDescent="0.2">
      <c r="F8311"/>
    </row>
    <row r="8312" spans="6:6" x14ac:dyDescent="0.2">
      <c r="F8312"/>
    </row>
    <row r="8313" spans="6:6" x14ac:dyDescent="0.2">
      <c r="F8313"/>
    </row>
    <row r="8314" spans="6:6" x14ac:dyDescent="0.2">
      <c r="F8314"/>
    </row>
    <row r="8315" spans="6:6" x14ac:dyDescent="0.2">
      <c r="F8315"/>
    </row>
    <row r="8316" spans="6:6" x14ac:dyDescent="0.2">
      <c r="F8316"/>
    </row>
    <row r="8317" spans="6:6" x14ac:dyDescent="0.2">
      <c r="F8317"/>
    </row>
    <row r="8318" spans="6:6" x14ac:dyDescent="0.2">
      <c r="F8318"/>
    </row>
    <row r="8319" spans="6:6" x14ac:dyDescent="0.2">
      <c r="F8319"/>
    </row>
    <row r="8320" spans="6:6" x14ac:dyDescent="0.2">
      <c r="F8320"/>
    </row>
    <row r="8321" spans="6:6" x14ac:dyDescent="0.2">
      <c r="F8321"/>
    </row>
    <row r="8322" spans="6:6" x14ac:dyDescent="0.2">
      <c r="F8322"/>
    </row>
    <row r="8323" spans="6:6" x14ac:dyDescent="0.2">
      <c r="F8323"/>
    </row>
    <row r="8324" spans="6:6" x14ac:dyDescent="0.2">
      <c r="F8324"/>
    </row>
    <row r="8325" spans="6:6" x14ac:dyDescent="0.2">
      <c r="F8325"/>
    </row>
    <row r="8326" spans="6:6" x14ac:dyDescent="0.2">
      <c r="F8326"/>
    </row>
    <row r="8327" spans="6:6" x14ac:dyDescent="0.2">
      <c r="F8327"/>
    </row>
    <row r="8328" spans="6:6" x14ac:dyDescent="0.2">
      <c r="F8328"/>
    </row>
    <row r="8329" spans="6:6" x14ac:dyDescent="0.2">
      <c r="F8329"/>
    </row>
    <row r="8330" spans="6:6" x14ac:dyDescent="0.2">
      <c r="F8330"/>
    </row>
    <row r="8331" spans="6:6" x14ac:dyDescent="0.2">
      <c r="F8331"/>
    </row>
    <row r="8332" spans="6:6" x14ac:dyDescent="0.2">
      <c r="F8332"/>
    </row>
    <row r="8333" spans="6:6" x14ac:dyDescent="0.2">
      <c r="F8333"/>
    </row>
    <row r="8334" spans="6:6" x14ac:dyDescent="0.2">
      <c r="F8334"/>
    </row>
    <row r="8335" spans="6:6" x14ac:dyDescent="0.2">
      <c r="F8335"/>
    </row>
    <row r="8336" spans="6:6" x14ac:dyDescent="0.2">
      <c r="F8336"/>
    </row>
    <row r="8337" spans="6:6" x14ac:dyDescent="0.2">
      <c r="F8337"/>
    </row>
    <row r="8338" spans="6:6" x14ac:dyDescent="0.2">
      <c r="F8338"/>
    </row>
    <row r="8339" spans="6:6" x14ac:dyDescent="0.2">
      <c r="F8339"/>
    </row>
    <row r="8340" spans="6:6" x14ac:dyDescent="0.2">
      <c r="F8340"/>
    </row>
    <row r="8341" spans="6:6" x14ac:dyDescent="0.2">
      <c r="F8341"/>
    </row>
    <row r="8342" spans="6:6" x14ac:dyDescent="0.2">
      <c r="F8342"/>
    </row>
    <row r="8343" spans="6:6" x14ac:dyDescent="0.2">
      <c r="F8343"/>
    </row>
    <row r="8344" spans="6:6" x14ac:dyDescent="0.2">
      <c r="F8344"/>
    </row>
    <row r="8345" spans="6:6" x14ac:dyDescent="0.2">
      <c r="F8345"/>
    </row>
    <row r="8346" spans="6:6" x14ac:dyDescent="0.2">
      <c r="F8346"/>
    </row>
    <row r="8347" spans="6:6" x14ac:dyDescent="0.2">
      <c r="F8347"/>
    </row>
    <row r="8348" spans="6:6" x14ac:dyDescent="0.2">
      <c r="F8348"/>
    </row>
    <row r="8349" spans="6:6" x14ac:dyDescent="0.2">
      <c r="F8349"/>
    </row>
    <row r="8350" spans="6:6" x14ac:dyDescent="0.2">
      <c r="F8350"/>
    </row>
    <row r="8351" spans="6:6" x14ac:dyDescent="0.2">
      <c r="F8351"/>
    </row>
    <row r="8352" spans="6:6" x14ac:dyDescent="0.2">
      <c r="F8352"/>
    </row>
    <row r="8353" spans="6:6" x14ac:dyDescent="0.2">
      <c r="F8353"/>
    </row>
    <row r="8354" spans="6:6" x14ac:dyDescent="0.2">
      <c r="F8354"/>
    </row>
    <row r="8355" spans="6:6" x14ac:dyDescent="0.2">
      <c r="F8355"/>
    </row>
    <row r="8356" spans="6:6" x14ac:dyDescent="0.2">
      <c r="F8356"/>
    </row>
    <row r="8357" spans="6:6" x14ac:dyDescent="0.2">
      <c r="F8357"/>
    </row>
    <row r="8358" spans="6:6" x14ac:dyDescent="0.2">
      <c r="F8358"/>
    </row>
    <row r="8359" spans="6:6" x14ac:dyDescent="0.2">
      <c r="F8359"/>
    </row>
    <row r="8360" spans="6:6" x14ac:dyDescent="0.2">
      <c r="F8360"/>
    </row>
    <row r="8361" spans="6:6" x14ac:dyDescent="0.2">
      <c r="F8361"/>
    </row>
    <row r="8362" spans="6:6" x14ac:dyDescent="0.2">
      <c r="F8362"/>
    </row>
    <row r="8363" spans="6:6" x14ac:dyDescent="0.2">
      <c r="F8363"/>
    </row>
    <row r="8364" spans="6:6" x14ac:dyDescent="0.2">
      <c r="F8364"/>
    </row>
    <row r="8365" spans="6:6" x14ac:dyDescent="0.2">
      <c r="F8365"/>
    </row>
    <row r="8366" spans="6:6" x14ac:dyDescent="0.2">
      <c r="F8366"/>
    </row>
    <row r="8367" spans="6:6" x14ac:dyDescent="0.2">
      <c r="F8367"/>
    </row>
    <row r="8368" spans="6:6" x14ac:dyDescent="0.2">
      <c r="F8368"/>
    </row>
    <row r="8369" spans="6:6" x14ac:dyDescent="0.2">
      <c r="F8369"/>
    </row>
    <row r="8370" spans="6:6" x14ac:dyDescent="0.2">
      <c r="F8370"/>
    </row>
    <row r="8371" spans="6:6" x14ac:dyDescent="0.2">
      <c r="F8371"/>
    </row>
    <row r="8372" spans="6:6" x14ac:dyDescent="0.2">
      <c r="F8372"/>
    </row>
    <row r="8373" spans="6:6" x14ac:dyDescent="0.2">
      <c r="F8373"/>
    </row>
    <row r="8374" spans="6:6" x14ac:dyDescent="0.2">
      <c r="F8374"/>
    </row>
    <row r="8375" spans="6:6" x14ac:dyDescent="0.2">
      <c r="F8375"/>
    </row>
    <row r="8376" spans="6:6" x14ac:dyDescent="0.2">
      <c r="F8376"/>
    </row>
    <row r="8377" spans="6:6" x14ac:dyDescent="0.2">
      <c r="F8377"/>
    </row>
    <row r="8378" spans="6:6" x14ac:dyDescent="0.2">
      <c r="F8378"/>
    </row>
    <row r="8379" spans="6:6" x14ac:dyDescent="0.2">
      <c r="F8379"/>
    </row>
    <row r="8380" spans="6:6" x14ac:dyDescent="0.2">
      <c r="F8380"/>
    </row>
    <row r="8381" spans="6:6" x14ac:dyDescent="0.2">
      <c r="F8381"/>
    </row>
    <row r="8382" spans="6:6" x14ac:dyDescent="0.2">
      <c r="F8382"/>
    </row>
    <row r="8383" spans="6:6" x14ac:dyDescent="0.2">
      <c r="F8383"/>
    </row>
    <row r="8384" spans="6:6" x14ac:dyDescent="0.2">
      <c r="F8384"/>
    </row>
    <row r="8385" spans="6:6" x14ac:dyDescent="0.2">
      <c r="F8385"/>
    </row>
    <row r="8386" spans="6:6" x14ac:dyDescent="0.2">
      <c r="F8386"/>
    </row>
    <row r="8387" spans="6:6" x14ac:dyDescent="0.2">
      <c r="F8387"/>
    </row>
    <row r="8388" spans="6:6" x14ac:dyDescent="0.2">
      <c r="F8388"/>
    </row>
    <row r="8389" spans="6:6" x14ac:dyDescent="0.2">
      <c r="F8389"/>
    </row>
    <row r="8390" spans="6:6" x14ac:dyDescent="0.2">
      <c r="F8390"/>
    </row>
    <row r="8391" spans="6:6" x14ac:dyDescent="0.2">
      <c r="F8391"/>
    </row>
    <row r="8392" spans="6:6" x14ac:dyDescent="0.2">
      <c r="F8392"/>
    </row>
    <row r="8393" spans="6:6" x14ac:dyDescent="0.2">
      <c r="F8393"/>
    </row>
    <row r="8394" spans="6:6" x14ac:dyDescent="0.2">
      <c r="F8394"/>
    </row>
    <row r="8395" spans="6:6" x14ac:dyDescent="0.2">
      <c r="F8395"/>
    </row>
    <row r="8396" spans="6:6" x14ac:dyDescent="0.2">
      <c r="F8396"/>
    </row>
    <row r="8397" spans="6:6" x14ac:dyDescent="0.2">
      <c r="F8397"/>
    </row>
    <row r="8398" spans="6:6" x14ac:dyDescent="0.2">
      <c r="F8398"/>
    </row>
    <row r="8399" spans="6:6" x14ac:dyDescent="0.2">
      <c r="F8399"/>
    </row>
    <row r="8400" spans="6:6" x14ac:dyDescent="0.2">
      <c r="F8400"/>
    </row>
    <row r="8401" spans="6:6" x14ac:dyDescent="0.2">
      <c r="F8401"/>
    </row>
    <row r="8402" spans="6:6" x14ac:dyDescent="0.2">
      <c r="F8402"/>
    </row>
    <row r="8403" spans="6:6" x14ac:dyDescent="0.2">
      <c r="F8403"/>
    </row>
    <row r="8404" spans="6:6" x14ac:dyDescent="0.2">
      <c r="F8404"/>
    </row>
    <row r="8405" spans="6:6" x14ac:dyDescent="0.2">
      <c r="F8405"/>
    </row>
    <row r="8406" spans="6:6" x14ac:dyDescent="0.2">
      <c r="F8406"/>
    </row>
    <row r="8407" spans="6:6" x14ac:dyDescent="0.2">
      <c r="F8407"/>
    </row>
    <row r="8408" spans="6:6" x14ac:dyDescent="0.2">
      <c r="F8408"/>
    </row>
    <row r="8409" spans="6:6" x14ac:dyDescent="0.2">
      <c r="F8409"/>
    </row>
    <row r="8410" spans="6:6" x14ac:dyDescent="0.2">
      <c r="F8410"/>
    </row>
    <row r="8411" spans="6:6" x14ac:dyDescent="0.2">
      <c r="F8411"/>
    </row>
    <row r="8412" spans="6:6" x14ac:dyDescent="0.2">
      <c r="F8412"/>
    </row>
    <row r="8413" spans="6:6" x14ac:dyDescent="0.2">
      <c r="F8413"/>
    </row>
    <row r="8414" spans="6:6" x14ac:dyDescent="0.2">
      <c r="F8414"/>
    </row>
    <row r="8415" spans="6:6" x14ac:dyDescent="0.2">
      <c r="F8415"/>
    </row>
    <row r="8416" spans="6:6" x14ac:dyDescent="0.2">
      <c r="F8416"/>
    </row>
    <row r="8417" spans="6:6" x14ac:dyDescent="0.2">
      <c r="F8417"/>
    </row>
    <row r="8418" spans="6:6" x14ac:dyDescent="0.2">
      <c r="F8418"/>
    </row>
    <row r="8419" spans="6:6" x14ac:dyDescent="0.2">
      <c r="F8419"/>
    </row>
    <row r="8420" spans="6:6" x14ac:dyDescent="0.2">
      <c r="F8420"/>
    </row>
    <row r="8421" spans="6:6" x14ac:dyDescent="0.2">
      <c r="F8421"/>
    </row>
    <row r="8422" spans="6:6" x14ac:dyDescent="0.2">
      <c r="F8422"/>
    </row>
    <row r="8423" spans="6:6" x14ac:dyDescent="0.2">
      <c r="F8423"/>
    </row>
    <row r="8424" spans="6:6" x14ac:dyDescent="0.2">
      <c r="F8424"/>
    </row>
    <row r="8425" spans="6:6" x14ac:dyDescent="0.2">
      <c r="F8425"/>
    </row>
    <row r="8426" spans="6:6" x14ac:dyDescent="0.2">
      <c r="F8426"/>
    </row>
    <row r="8427" spans="6:6" x14ac:dyDescent="0.2">
      <c r="F8427"/>
    </row>
    <row r="8428" spans="6:6" x14ac:dyDescent="0.2">
      <c r="F8428"/>
    </row>
    <row r="8429" spans="6:6" x14ac:dyDescent="0.2">
      <c r="F8429"/>
    </row>
    <row r="8430" spans="6:6" x14ac:dyDescent="0.2">
      <c r="F8430"/>
    </row>
    <row r="8431" spans="6:6" x14ac:dyDescent="0.2">
      <c r="F8431"/>
    </row>
    <row r="8432" spans="6:6" x14ac:dyDescent="0.2">
      <c r="F8432"/>
    </row>
    <row r="8433" spans="6:6" x14ac:dyDescent="0.2">
      <c r="F8433"/>
    </row>
    <row r="8434" spans="6:6" x14ac:dyDescent="0.2">
      <c r="F8434"/>
    </row>
    <row r="8435" spans="6:6" x14ac:dyDescent="0.2">
      <c r="F8435"/>
    </row>
    <row r="8436" spans="6:6" x14ac:dyDescent="0.2">
      <c r="F8436"/>
    </row>
    <row r="8437" spans="6:6" x14ac:dyDescent="0.2">
      <c r="F8437"/>
    </row>
    <row r="8438" spans="6:6" x14ac:dyDescent="0.2">
      <c r="F8438"/>
    </row>
    <row r="8439" spans="6:6" x14ac:dyDescent="0.2">
      <c r="F8439"/>
    </row>
    <row r="8440" spans="6:6" x14ac:dyDescent="0.2">
      <c r="F8440"/>
    </row>
    <row r="8441" spans="6:6" x14ac:dyDescent="0.2">
      <c r="F8441"/>
    </row>
    <row r="8442" spans="6:6" x14ac:dyDescent="0.2">
      <c r="F8442"/>
    </row>
    <row r="8443" spans="6:6" x14ac:dyDescent="0.2">
      <c r="F8443"/>
    </row>
    <row r="8444" spans="6:6" x14ac:dyDescent="0.2">
      <c r="F8444"/>
    </row>
    <row r="8445" spans="6:6" x14ac:dyDescent="0.2">
      <c r="F8445"/>
    </row>
    <row r="8446" spans="6:6" x14ac:dyDescent="0.2">
      <c r="F8446"/>
    </row>
    <row r="8447" spans="6:6" x14ac:dyDescent="0.2">
      <c r="F8447"/>
    </row>
    <row r="8448" spans="6:6" x14ac:dyDescent="0.2">
      <c r="F8448"/>
    </row>
    <row r="8449" spans="6:6" x14ac:dyDescent="0.2">
      <c r="F8449"/>
    </row>
    <row r="8450" spans="6:6" x14ac:dyDescent="0.2">
      <c r="F8450"/>
    </row>
    <row r="8451" spans="6:6" x14ac:dyDescent="0.2">
      <c r="F8451"/>
    </row>
    <row r="8452" spans="6:6" x14ac:dyDescent="0.2">
      <c r="F8452"/>
    </row>
    <row r="8453" spans="6:6" x14ac:dyDescent="0.2">
      <c r="F8453"/>
    </row>
    <row r="8454" spans="6:6" x14ac:dyDescent="0.2">
      <c r="F8454"/>
    </row>
    <row r="8455" spans="6:6" x14ac:dyDescent="0.2">
      <c r="F8455"/>
    </row>
    <row r="8456" spans="6:6" x14ac:dyDescent="0.2">
      <c r="F8456"/>
    </row>
    <row r="8457" spans="6:6" x14ac:dyDescent="0.2">
      <c r="F8457"/>
    </row>
    <row r="8458" spans="6:6" x14ac:dyDescent="0.2">
      <c r="F8458"/>
    </row>
    <row r="8459" spans="6:6" x14ac:dyDescent="0.2">
      <c r="F8459"/>
    </row>
    <row r="8460" spans="6:6" x14ac:dyDescent="0.2">
      <c r="F8460"/>
    </row>
    <row r="8461" spans="6:6" x14ac:dyDescent="0.2">
      <c r="F8461"/>
    </row>
    <row r="8462" spans="6:6" x14ac:dyDescent="0.2">
      <c r="F8462"/>
    </row>
    <row r="8463" spans="6:6" x14ac:dyDescent="0.2">
      <c r="F8463"/>
    </row>
    <row r="8464" spans="6:6" x14ac:dyDescent="0.2">
      <c r="F8464"/>
    </row>
    <row r="8465" spans="6:6" x14ac:dyDescent="0.2">
      <c r="F8465"/>
    </row>
    <row r="8466" spans="6:6" x14ac:dyDescent="0.2">
      <c r="F8466"/>
    </row>
    <row r="8467" spans="6:6" x14ac:dyDescent="0.2">
      <c r="F8467"/>
    </row>
    <row r="8468" spans="6:6" x14ac:dyDescent="0.2">
      <c r="F8468"/>
    </row>
    <row r="8469" spans="6:6" x14ac:dyDescent="0.2">
      <c r="F8469"/>
    </row>
    <row r="8470" spans="6:6" x14ac:dyDescent="0.2">
      <c r="F8470"/>
    </row>
    <row r="8471" spans="6:6" x14ac:dyDescent="0.2">
      <c r="F8471"/>
    </row>
    <row r="8472" spans="6:6" x14ac:dyDescent="0.2">
      <c r="F8472"/>
    </row>
    <row r="8473" spans="6:6" x14ac:dyDescent="0.2">
      <c r="F8473"/>
    </row>
    <row r="8474" spans="6:6" x14ac:dyDescent="0.2">
      <c r="F8474"/>
    </row>
    <row r="8475" spans="6:6" x14ac:dyDescent="0.2">
      <c r="F8475"/>
    </row>
    <row r="8476" spans="6:6" x14ac:dyDescent="0.2">
      <c r="F8476"/>
    </row>
    <row r="8477" spans="6:6" x14ac:dyDescent="0.2">
      <c r="F8477"/>
    </row>
    <row r="8478" spans="6:6" x14ac:dyDescent="0.2">
      <c r="F8478"/>
    </row>
    <row r="8479" spans="6:6" x14ac:dyDescent="0.2">
      <c r="F8479"/>
    </row>
    <row r="8480" spans="6:6" x14ac:dyDescent="0.2">
      <c r="F8480"/>
    </row>
    <row r="8481" spans="6:6" x14ac:dyDescent="0.2">
      <c r="F8481"/>
    </row>
    <row r="8482" spans="6:6" x14ac:dyDescent="0.2">
      <c r="F8482"/>
    </row>
    <row r="8483" spans="6:6" x14ac:dyDescent="0.2">
      <c r="F8483"/>
    </row>
    <row r="8484" spans="6:6" x14ac:dyDescent="0.2">
      <c r="F8484"/>
    </row>
    <row r="8485" spans="6:6" x14ac:dyDescent="0.2">
      <c r="F8485"/>
    </row>
    <row r="8486" spans="6:6" x14ac:dyDescent="0.2">
      <c r="F8486"/>
    </row>
    <row r="8487" spans="6:6" x14ac:dyDescent="0.2">
      <c r="F8487"/>
    </row>
    <row r="8488" spans="6:6" x14ac:dyDescent="0.2">
      <c r="F8488"/>
    </row>
    <row r="8489" spans="6:6" x14ac:dyDescent="0.2">
      <c r="F8489"/>
    </row>
    <row r="8490" spans="6:6" x14ac:dyDescent="0.2">
      <c r="F8490"/>
    </row>
    <row r="8491" spans="6:6" x14ac:dyDescent="0.2">
      <c r="F8491"/>
    </row>
    <row r="8492" spans="6:6" x14ac:dyDescent="0.2">
      <c r="F8492"/>
    </row>
    <row r="8493" spans="6:6" x14ac:dyDescent="0.2">
      <c r="F8493"/>
    </row>
    <row r="8494" spans="6:6" x14ac:dyDescent="0.2">
      <c r="F8494"/>
    </row>
    <row r="8495" spans="6:6" x14ac:dyDescent="0.2">
      <c r="F8495"/>
    </row>
    <row r="8496" spans="6:6" x14ac:dyDescent="0.2">
      <c r="F8496"/>
    </row>
    <row r="8497" spans="6:6" x14ac:dyDescent="0.2">
      <c r="F8497"/>
    </row>
    <row r="8498" spans="6:6" x14ac:dyDescent="0.2">
      <c r="F8498"/>
    </row>
    <row r="8499" spans="6:6" x14ac:dyDescent="0.2">
      <c r="F8499"/>
    </row>
    <row r="8500" spans="6:6" x14ac:dyDescent="0.2">
      <c r="F8500"/>
    </row>
    <row r="8501" spans="6:6" x14ac:dyDescent="0.2">
      <c r="F8501"/>
    </row>
    <row r="8502" spans="6:6" x14ac:dyDescent="0.2">
      <c r="F8502"/>
    </row>
    <row r="8503" spans="6:6" x14ac:dyDescent="0.2">
      <c r="F8503"/>
    </row>
    <row r="8504" spans="6:6" x14ac:dyDescent="0.2">
      <c r="F8504"/>
    </row>
    <row r="8505" spans="6:6" x14ac:dyDescent="0.2">
      <c r="F8505"/>
    </row>
    <row r="8506" spans="6:6" x14ac:dyDescent="0.2">
      <c r="F8506"/>
    </row>
    <row r="8507" spans="6:6" x14ac:dyDescent="0.2">
      <c r="F8507"/>
    </row>
    <row r="8508" spans="6:6" x14ac:dyDescent="0.2">
      <c r="F8508"/>
    </row>
    <row r="8509" spans="6:6" x14ac:dyDescent="0.2">
      <c r="F8509"/>
    </row>
    <row r="8510" spans="6:6" x14ac:dyDescent="0.2">
      <c r="F8510"/>
    </row>
    <row r="8511" spans="6:6" x14ac:dyDescent="0.2">
      <c r="F8511"/>
    </row>
    <row r="8512" spans="6:6" x14ac:dyDescent="0.2">
      <c r="F8512"/>
    </row>
    <row r="8513" spans="6:6" x14ac:dyDescent="0.2">
      <c r="F8513"/>
    </row>
    <row r="8514" spans="6:6" x14ac:dyDescent="0.2">
      <c r="F8514"/>
    </row>
    <row r="8515" spans="6:6" x14ac:dyDescent="0.2">
      <c r="F8515"/>
    </row>
    <row r="8516" spans="6:6" x14ac:dyDescent="0.2">
      <c r="F8516"/>
    </row>
    <row r="8517" spans="6:6" x14ac:dyDescent="0.2">
      <c r="F8517"/>
    </row>
    <row r="8518" spans="6:6" x14ac:dyDescent="0.2">
      <c r="F8518"/>
    </row>
    <row r="8519" spans="6:6" x14ac:dyDescent="0.2">
      <c r="F8519"/>
    </row>
    <row r="8520" spans="6:6" x14ac:dyDescent="0.2">
      <c r="F8520"/>
    </row>
    <row r="8521" spans="6:6" x14ac:dyDescent="0.2">
      <c r="F8521"/>
    </row>
    <row r="8522" spans="6:6" x14ac:dyDescent="0.2">
      <c r="F8522"/>
    </row>
    <row r="8523" spans="6:6" x14ac:dyDescent="0.2">
      <c r="F8523"/>
    </row>
    <row r="8524" spans="6:6" x14ac:dyDescent="0.2">
      <c r="F8524"/>
    </row>
    <row r="8525" spans="6:6" x14ac:dyDescent="0.2">
      <c r="F8525"/>
    </row>
    <row r="8526" spans="6:6" x14ac:dyDescent="0.2">
      <c r="F8526"/>
    </row>
    <row r="8527" spans="6:6" x14ac:dyDescent="0.2">
      <c r="F8527"/>
    </row>
    <row r="8528" spans="6:6" x14ac:dyDescent="0.2">
      <c r="F8528"/>
    </row>
    <row r="8529" spans="6:6" x14ac:dyDescent="0.2">
      <c r="F8529"/>
    </row>
    <row r="8530" spans="6:6" x14ac:dyDescent="0.2">
      <c r="F8530"/>
    </row>
    <row r="8531" spans="6:6" x14ac:dyDescent="0.2">
      <c r="F8531"/>
    </row>
    <row r="8532" spans="6:6" x14ac:dyDescent="0.2">
      <c r="F8532"/>
    </row>
    <row r="8533" spans="6:6" x14ac:dyDescent="0.2">
      <c r="F8533"/>
    </row>
    <row r="8534" spans="6:6" x14ac:dyDescent="0.2">
      <c r="F8534"/>
    </row>
    <row r="8535" spans="6:6" x14ac:dyDescent="0.2">
      <c r="F8535"/>
    </row>
    <row r="8536" spans="6:6" x14ac:dyDescent="0.2">
      <c r="F8536"/>
    </row>
    <row r="8537" spans="6:6" x14ac:dyDescent="0.2">
      <c r="F8537"/>
    </row>
    <row r="8538" spans="6:6" x14ac:dyDescent="0.2">
      <c r="F8538"/>
    </row>
    <row r="8539" spans="6:6" x14ac:dyDescent="0.2">
      <c r="F8539"/>
    </row>
    <row r="8540" spans="6:6" x14ac:dyDescent="0.2">
      <c r="F8540"/>
    </row>
    <row r="8541" spans="6:6" x14ac:dyDescent="0.2">
      <c r="F8541"/>
    </row>
    <row r="8542" spans="6:6" x14ac:dyDescent="0.2">
      <c r="F8542"/>
    </row>
    <row r="8543" spans="6:6" x14ac:dyDescent="0.2">
      <c r="F8543"/>
    </row>
    <row r="8544" spans="6:6" x14ac:dyDescent="0.2">
      <c r="F8544"/>
    </row>
    <row r="8545" spans="6:6" x14ac:dyDescent="0.2">
      <c r="F8545"/>
    </row>
    <row r="8546" spans="6:6" x14ac:dyDescent="0.2">
      <c r="F8546"/>
    </row>
    <row r="8547" spans="6:6" x14ac:dyDescent="0.2">
      <c r="F8547"/>
    </row>
    <row r="8548" spans="6:6" x14ac:dyDescent="0.2">
      <c r="F8548"/>
    </row>
    <row r="8549" spans="6:6" x14ac:dyDescent="0.2">
      <c r="F8549"/>
    </row>
    <row r="8550" spans="6:6" x14ac:dyDescent="0.2">
      <c r="F8550"/>
    </row>
    <row r="8551" spans="6:6" x14ac:dyDescent="0.2">
      <c r="F8551"/>
    </row>
    <row r="8552" spans="6:6" x14ac:dyDescent="0.2">
      <c r="F8552"/>
    </row>
    <row r="8553" spans="6:6" x14ac:dyDescent="0.2">
      <c r="F8553"/>
    </row>
    <row r="8554" spans="6:6" x14ac:dyDescent="0.2">
      <c r="F8554"/>
    </row>
    <row r="8555" spans="6:6" x14ac:dyDescent="0.2">
      <c r="F8555"/>
    </row>
    <row r="8556" spans="6:6" x14ac:dyDescent="0.2">
      <c r="F8556"/>
    </row>
    <row r="8557" spans="6:6" x14ac:dyDescent="0.2">
      <c r="F8557"/>
    </row>
    <row r="8558" spans="6:6" x14ac:dyDescent="0.2">
      <c r="F8558"/>
    </row>
    <row r="8559" spans="6:6" x14ac:dyDescent="0.2">
      <c r="F8559"/>
    </row>
    <row r="8560" spans="6:6" x14ac:dyDescent="0.2">
      <c r="F8560"/>
    </row>
    <row r="8561" spans="6:6" x14ac:dyDescent="0.2">
      <c r="F8561"/>
    </row>
    <row r="8562" spans="6:6" x14ac:dyDescent="0.2">
      <c r="F8562"/>
    </row>
    <row r="8563" spans="6:6" x14ac:dyDescent="0.2">
      <c r="F8563"/>
    </row>
    <row r="8564" spans="6:6" x14ac:dyDescent="0.2">
      <c r="F8564"/>
    </row>
    <row r="8565" spans="6:6" x14ac:dyDescent="0.2">
      <c r="F8565"/>
    </row>
    <row r="8566" spans="6:6" x14ac:dyDescent="0.2">
      <c r="F8566"/>
    </row>
    <row r="8567" spans="6:6" x14ac:dyDescent="0.2">
      <c r="F8567"/>
    </row>
    <row r="8568" spans="6:6" x14ac:dyDescent="0.2">
      <c r="F8568"/>
    </row>
    <row r="8569" spans="6:6" x14ac:dyDescent="0.2">
      <c r="F8569"/>
    </row>
    <row r="8570" spans="6:6" x14ac:dyDescent="0.2">
      <c r="F8570"/>
    </row>
    <row r="8571" spans="6:6" x14ac:dyDescent="0.2">
      <c r="F8571"/>
    </row>
    <row r="8572" spans="6:6" x14ac:dyDescent="0.2">
      <c r="F8572"/>
    </row>
    <row r="8573" spans="6:6" x14ac:dyDescent="0.2">
      <c r="F8573"/>
    </row>
    <row r="8574" spans="6:6" x14ac:dyDescent="0.2">
      <c r="F8574"/>
    </row>
    <row r="8575" spans="6:6" x14ac:dyDescent="0.2">
      <c r="F8575"/>
    </row>
    <row r="8576" spans="6:6" x14ac:dyDescent="0.2">
      <c r="F8576"/>
    </row>
    <row r="8577" spans="6:6" x14ac:dyDescent="0.2">
      <c r="F8577"/>
    </row>
    <row r="8578" spans="6:6" x14ac:dyDescent="0.2">
      <c r="F8578"/>
    </row>
    <row r="8579" spans="6:6" x14ac:dyDescent="0.2">
      <c r="F8579"/>
    </row>
    <row r="8580" spans="6:6" x14ac:dyDescent="0.2">
      <c r="F8580"/>
    </row>
    <row r="8581" spans="6:6" x14ac:dyDescent="0.2">
      <c r="F8581"/>
    </row>
    <row r="8582" spans="6:6" x14ac:dyDescent="0.2">
      <c r="F8582"/>
    </row>
    <row r="8583" spans="6:6" x14ac:dyDescent="0.2">
      <c r="F8583"/>
    </row>
    <row r="8584" spans="6:6" x14ac:dyDescent="0.2">
      <c r="F8584"/>
    </row>
    <row r="8585" spans="6:6" x14ac:dyDescent="0.2">
      <c r="F8585"/>
    </row>
    <row r="8586" spans="6:6" x14ac:dyDescent="0.2">
      <c r="F8586"/>
    </row>
    <row r="8587" spans="6:6" x14ac:dyDescent="0.2">
      <c r="F8587"/>
    </row>
    <row r="8588" spans="6:6" x14ac:dyDescent="0.2">
      <c r="F8588"/>
    </row>
    <row r="8589" spans="6:6" x14ac:dyDescent="0.2">
      <c r="F8589"/>
    </row>
    <row r="8590" spans="6:6" x14ac:dyDescent="0.2">
      <c r="F8590"/>
    </row>
    <row r="8591" spans="6:6" x14ac:dyDescent="0.2">
      <c r="F8591"/>
    </row>
    <row r="8592" spans="6:6" x14ac:dyDescent="0.2">
      <c r="F8592"/>
    </row>
    <row r="8593" spans="6:6" x14ac:dyDescent="0.2">
      <c r="F8593"/>
    </row>
    <row r="8594" spans="6:6" x14ac:dyDescent="0.2">
      <c r="F8594"/>
    </row>
    <row r="8595" spans="6:6" x14ac:dyDescent="0.2">
      <c r="F8595"/>
    </row>
    <row r="8596" spans="6:6" x14ac:dyDescent="0.2">
      <c r="F8596"/>
    </row>
    <row r="8597" spans="6:6" x14ac:dyDescent="0.2">
      <c r="F8597"/>
    </row>
    <row r="8598" spans="6:6" x14ac:dyDescent="0.2">
      <c r="F8598"/>
    </row>
    <row r="8599" spans="6:6" x14ac:dyDescent="0.2">
      <c r="F8599"/>
    </row>
    <row r="8600" spans="6:6" x14ac:dyDescent="0.2">
      <c r="F8600"/>
    </row>
    <row r="8601" spans="6:6" x14ac:dyDescent="0.2">
      <c r="F8601"/>
    </row>
    <row r="8602" spans="6:6" x14ac:dyDescent="0.2">
      <c r="F8602"/>
    </row>
    <row r="8603" spans="6:6" x14ac:dyDescent="0.2">
      <c r="F8603"/>
    </row>
    <row r="8604" spans="6:6" x14ac:dyDescent="0.2">
      <c r="F8604"/>
    </row>
    <row r="8605" spans="6:6" x14ac:dyDescent="0.2">
      <c r="F8605"/>
    </row>
    <row r="8606" spans="6:6" x14ac:dyDescent="0.2">
      <c r="F8606"/>
    </row>
    <row r="8607" spans="6:6" x14ac:dyDescent="0.2">
      <c r="F8607"/>
    </row>
    <row r="8608" spans="6:6" x14ac:dyDescent="0.2">
      <c r="F8608"/>
    </row>
    <row r="8609" spans="6:6" x14ac:dyDescent="0.2">
      <c r="F8609"/>
    </row>
    <row r="8610" spans="6:6" x14ac:dyDescent="0.2">
      <c r="F8610"/>
    </row>
    <row r="8611" spans="6:6" x14ac:dyDescent="0.2">
      <c r="F8611"/>
    </row>
    <row r="8612" spans="6:6" x14ac:dyDescent="0.2">
      <c r="F8612"/>
    </row>
    <row r="8613" spans="6:6" x14ac:dyDescent="0.2">
      <c r="F8613"/>
    </row>
    <row r="8614" spans="6:6" x14ac:dyDescent="0.2">
      <c r="F8614"/>
    </row>
    <row r="8615" spans="6:6" x14ac:dyDescent="0.2">
      <c r="F8615"/>
    </row>
    <row r="8616" spans="6:6" x14ac:dyDescent="0.2">
      <c r="F8616"/>
    </row>
    <row r="8617" spans="6:6" x14ac:dyDescent="0.2">
      <c r="F8617"/>
    </row>
    <row r="8618" spans="6:6" x14ac:dyDescent="0.2">
      <c r="F8618"/>
    </row>
    <row r="8619" spans="6:6" x14ac:dyDescent="0.2">
      <c r="F8619"/>
    </row>
    <row r="8620" spans="6:6" x14ac:dyDescent="0.2">
      <c r="F8620"/>
    </row>
    <row r="8621" spans="6:6" x14ac:dyDescent="0.2">
      <c r="F8621"/>
    </row>
    <row r="8622" spans="6:6" x14ac:dyDescent="0.2">
      <c r="F8622"/>
    </row>
    <row r="8623" spans="6:6" x14ac:dyDescent="0.2">
      <c r="F8623"/>
    </row>
    <row r="8624" spans="6:6" x14ac:dyDescent="0.2">
      <c r="F8624"/>
    </row>
    <row r="8625" spans="6:6" x14ac:dyDescent="0.2">
      <c r="F8625"/>
    </row>
    <row r="8626" spans="6:6" x14ac:dyDescent="0.2">
      <c r="F8626"/>
    </row>
    <row r="8627" spans="6:6" x14ac:dyDescent="0.2">
      <c r="F8627"/>
    </row>
    <row r="8628" spans="6:6" x14ac:dyDescent="0.2">
      <c r="F8628"/>
    </row>
    <row r="8629" spans="6:6" x14ac:dyDescent="0.2">
      <c r="F8629"/>
    </row>
    <row r="8630" spans="6:6" x14ac:dyDescent="0.2">
      <c r="F8630"/>
    </row>
    <row r="8631" spans="6:6" x14ac:dyDescent="0.2">
      <c r="F8631"/>
    </row>
    <row r="8632" spans="6:6" x14ac:dyDescent="0.2">
      <c r="F8632"/>
    </row>
    <row r="8633" spans="6:6" x14ac:dyDescent="0.2">
      <c r="F8633"/>
    </row>
    <row r="8634" spans="6:6" x14ac:dyDescent="0.2">
      <c r="F8634"/>
    </row>
    <row r="8635" spans="6:6" x14ac:dyDescent="0.2">
      <c r="F8635"/>
    </row>
    <row r="8636" spans="6:6" x14ac:dyDescent="0.2">
      <c r="F8636"/>
    </row>
    <row r="8637" spans="6:6" x14ac:dyDescent="0.2">
      <c r="F8637"/>
    </row>
    <row r="8638" spans="6:6" x14ac:dyDescent="0.2">
      <c r="F8638"/>
    </row>
    <row r="8639" spans="6:6" x14ac:dyDescent="0.2">
      <c r="F8639"/>
    </row>
    <row r="8640" spans="6:6" x14ac:dyDescent="0.2">
      <c r="F8640"/>
    </row>
    <row r="8641" spans="6:6" x14ac:dyDescent="0.2">
      <c r="F8641"/>
    </row>
    <row r="8642" spans="6:6" x14ac:dyDescent="0.2">
      <c r="F8642"/>
    </row>
    <row r="8643" spans="6:6" x14ac:dyDescent="0.2">
      <c r="F8643"/>
    </row>
    <row r="8644" spans="6:6" x14ac:dyDescent="0.2">
      <c r="F8644"/>
    </row>
    <row r="8645" spans="6:6" x14ac:dyDescent="0.2">
      <c r="F8645"/>
    </row>
    <row r="8646" spans="6:6" x14ac:dyDescent="0.2">
      <c r="F8646"/>
    </row>
    <row r="8647" spans="6:6" x14ac:dyDescent="0.2">
      <c r="F8647"/>
    </row>
    <row r="8648" spans="6:6" x14ac:dyDescent="0.2">
      <c r="F8648"/>
    </row>
    <row r="8649" spans="6:6" x14ac:dyDescent="0.2">
      <c r="F8649"/>
    </row>
    <row r="8650" spans="6:6" x14ac:dyDescent="0.2">
      <c r="F8650"/>
    </row>
    <row r="8651" spans="6:6" x14ac:dyDescent="0.2">
      <c r="F8651"/>
    </row>
    <row r="8652" spans="6:6" x14ac:dyDescent="0.2">
      <c r="F8652"/>
    </row>
    <row r="8653" spans="6:6" x14ac:dyDescent="0.2">
      <c r="F8653"/>
    </row>
    <row r="8654" spans="6:6" x14ac:dyDescent="0.2">
      <c r="F8654"/>
    </row>
    <row r="8655" spans="6:6" x14ac:dyDescent="0.2">
      <c r="F8655"/>
    </row>
    <row r="8656" spans="6:6" x14ac:dyDescent="0.2">
      <c r="F8656"/>
    </row>
    <row r="8657" spans="6:6" x14ac:dyDescent="0.2">
      <c r="F8657"/>
    </row>
    <row r="8658" spans="6:6" x14ac:dyDescent="0.2">
      <c r="F8658"/>
    </row>
    <row r="8659" spans="6:6" x14ac:dyDescent="0.2">
      <c r="F8659"/>
    </row>
    <row r="8660" spans="6:6" x14ac:dyDescent="0.2">
      <c r="F8660"/>
    </row>
    <row r="8661" spans="6:6" x14ac:dyDescent="0.2">
      <c r="F8661"/>
    </row>
    <row r="8662" spans="6:6" x14ac:dyDescent="0.2">
      <c r="F8662"/>
    </row>
    <row r="8663" spans="6:6" x14ac:dyDescent="0.2">
      <c r="F8663"/>
    </row>
    <row r="8664" spans="6:6" x14ac:dyDescent="0.2">
      <c r="F8664"/>
    </row>
    <row r="8665" spans="6:6" x14ac:dyDescent="0.2">
      <c r="F8665"/>
    </row>
    <row r="8666" spans="6:6" x14ac:dyDescent="0.2">
      <c r="F8666"/>
    </row>
    <row r="8667" spans="6:6" x14ac:dyDescent="0.2">
      <c r="F8667"/>
    </row>
    <row r="8668" spans="6:6" x14ac:dyDescent="0.2">
      <c r="F8668"/>
    </row>
    <row r="8669" spans="6:6" x14ac:dyDescent="0.2">
      <c r="F8669"/>
    </row>
    <row r="8670" spans="6:6" x14ac:dyDescent="0.2">
      <c r="F8670"/>
    </row>
    <row r="8671" spans="6:6" x14ac:dyDescent="0.2">
      <c r="F8671"/>
    </row>
    <row r="8672" spans="6:6" x14ac:dyDescent="0.2">
      <c r="F8672"/>
    </row>
    <row r="8673" spans="6:6" x14ac:dyDescent="0.2">
      <c r="F8673"/>
    </row>
    <row r="8674" spans="6:6" x14ac:dyDescent="0.2">
      <c r="F8674"/>
    </row>
    <row r="8675" spans="6:6" x14ac:dyDescent="0.2">
      <c r="F8675"/>
    </row>
    <row r="8676" spans="6:6" x14ac:dyDescent="0.2">
      <c r="F8676"/>
    </row>
    <row r="8677" spans="6:6" x14ac:dyDescent="0.2">
      <c r="F8677"/>
    </row>
    <row r="8678" spans="6:6" x14ac:dyDescent="0.2">
      <c r="F8678"/>
    </row>
    <row r="8679" spans="6:6" x14ac:dyDescent="0.2">
      <c r="F8679"/>
    </row>
    <row r="8680" spans="6:6" x14ac:dyDescent="0.2">
      <c r="F8680"/>
    </row>
    <row r="8681" spans="6:6" x14ac:dyDescent="0.2">
      <c r="F8681"/>
    </row>
    <row r="8682" spans="6:6" x14ac:dyDescent="0.2">
      <c r="F8682"/>
    </row>
    <row r="8683" spans="6:6" x14ac:dyDescent="0.2">
      <c r="F8683"/>
    </row>
    <row r="8684" spans="6:6" x14ac:dyDescent="0.2">
      <c r="F8684"/>
    </row>
    <row r="8685" spans="6:6" x14ac:dyDescent="0.2">
      <c r="F8685"/>
    </row>
    <row r="8686" spans="6:6" x14ac:dyDescent="0.2">
      <c r="F8686"/>
    </row>
    <row r="8687" spans="6:6" x14ac:dyDescent="0.2">
      <c r="F8687"/>
    </row>
    <row r="8688" spans="6:6" x14ac:dyDescent="0.2">
      <c r="F8688"/>
    </row>
    <row r="8689" spans="6:6" x14ac:dyDescent="0.2">
      <c r="F8689"/>
    </row>
    <row r="8690" spans="6:6" x14ac:dyDescent="0.2">
      <c r="F8690"/>
    </row>
    <row r="8691" spans="6:6" x14ac:dyDescent="0.2">
      <c r="F8691"/>
    </row>
    <row r="8692" spans="6:6" x14ac:dyDescent="0.2">
      <c r="F8692"/>
    </row>
    <row r="8693" spans="6:6" x14ac:dyDescent="0.2">
      <c r="F8693"/>
    </row>
    <row r="8694" spans="6:6" x14ac:dyDescent="0.2">
      <c r="F8694"/>
    </row>
    <row r="8695" spans="6:6" x14ac:dyDescent="0.2">
      <c r="F8695"/>
    </row>
    <row r="8696" spans="6:6" x14ac:dyDescent="0.2">
      <c r="F8696"/>
    </row>
    <row r="8697" spans="6:6" x14ac:dyDescent="0.2">
      <c r="F8697"/>
    </row>
    <row r="8698" spans="6:6" x14ac:dyDescent="0.2">
      <c r="F8698"/>
    </row>
    <row r="8699" spans="6:6" x14ac:dyDescent="0.2">
      <c r="F8699"/>
    </row>
    <row r="8700" spans="6:6" x14ac:dyDescent="0.2">
      <c r="F8700"/>
    </row>
    <row r="8701" spans="6:6" x14ac:dyDescent="0.2">
      <c r="F8701"/>
    </row>
    <row r="8702" spans="6:6" x14ac:dyDescent="0.2">
      <c r="F8702"/>
    </row>
    <row r="8703" spans="6:6" x14ac:dyDescent="0.2">
      <c r="F8703"/>
    </row>
    <row r="8704" spans="6:6" x14ac:dyDescent="0.2">
      <c r="F8704"/>
    </row>
    <row r="8705" spans="6:6" x14ac:dyDescent="0.2">
      <c r="F8705"/>
    </row>
    <row r="8706" spans="6:6" x14ac:dyDescent="0.2">
      <c r="F8706"/>
    </row>
    <row r="8707" spans="6:6" x14ac:dyDescent="0.2">
      <c r="F8707"/>
    </row>
    <row r="8708" spans="6:6" x14ac:dyDescent="0.2">
      <c r="F8708"/>
    </row>
    <row r="8709" spans="6:6" x14ac:dyDescent="0.2">
      <c r="F8709"/>
    </row>
    <row r="8710" spans="6:6" x14ac:dyDescent="0.2">
      <c r="F8710"/>
    </row>
    <row r="8711" spans="6:6" x14ac:dyDescent="0.2">
      <c r="F8711"/>
    </row>
    <row r="8712" spans="6:6" x14ac:dyDescent="0.2">
      <c r="F8712"/>
    </row>
    <row r="8713" spans="6:6" x14ac:dyDescent="0.2">
      <c r="F8713"/>
    </row>
    <row r="8714" spans="6:6" x14ac:dyDescent="0.2">
      <c r="F8714"/>
    </row>
    <row r="8715" spans="6:6" x14ac:dyDescent="0.2">
      <c r="F8715"/>
    </row>
    <row r="8716" spans="6:6" x14ac:dyDescent="0.2">
      <c r="F8716"/>
    </row>
    <row r="8717" spans="6:6" x14ac:dyDescent="0.2">
      <c r="F8717"/>
    </row>
    <row r="8718" spans="6:6" x14ac:dyDescent="0.2">
      <c r="F8718"/>
    </row>
    <row r="8719" spans="6:6" x14ac:dyDescent="0.2">
      <c r="F8719"/>
    </row>
    <row r="8720" spans="6:6" x14ac:dyDescent="0.2">
      <c r="F8720"/>
    </row>
    <row r="8721" spans="6:6" x14ac:dyDescent="0.2">
      <c r="F8721"/>
    </row>
    <row r="8722" spans="6:6" x14ac:dyDescent="0.2">
      <c r="F8722"/>
    </row>
    <row r="8723" spans="6:6" x14ac:dyDescent="0.2">
      <c r="F8723"/>
    </row>
    <row r="8724" spans="6:6" x14ac:dyDescent="0.2">
      <c r="F8724"/>
    </row>
    <row r="8725" spans="6:6" x14ac:dyDescent="0.2">
      <c r="F8725"/>
    </row>
    <row r="8726" spans="6:6" x14ac:dyDescent="0.2">
      <c r="F8726"/>
    </row>
    <row r="8727" spans="6:6" x14ac:dyDescent="0.2">
      <c r="F8727"/>
    </row>
    <row r="8728" spans="6:6" x14ac:dyDescent="0.2">
      <c r="F8728"/>
    </row>
    <row r="8729" spans="6:6" x14ac:dyDescent="0.2">
      <c r="F8729"/>
    </row>
    <row r="8730" spans="6:6" x14ac:dyDescent="0.2">
      <c r="F8730"/>
    </row>
    <row r="8731" spans="6:6" x14ac:dyDescent="0.2">
      <c r="F8731"/>
    </row>
    <row r="8732" spans="6:6" x14ac:dyDescent="0.2">
      <c r="F8732"/>
    </row>
    <row r="8733" spans="6:6" x14ac:dyDescent="0.2">
      <c r="F8733"/>
    </row>
    <row r="8734" spans="6:6" x14ac:dyDescent="0.2">
      <c r="F8734"/>
    </row>
    <row r="8735" spans="6:6" x14ac:dyDescent="0.2">
      <c r="F8735"/>
    </row>
    <row r="8736" spans="6:6" x14ac:dyDescent="0.2">
      <c r="F8736"/>
    </row>
    <row r="8737" spans="6:6" x14ac:dyDescent="0.2">
      <c r="F8737"/>
    </row>
    <row r="8738" spans="6:6" x14ac:dyDescent="0.2">
      <c r="F8738"/>
    </row>
    <row r="8739" spans="6:6" x14ac:dyDescent="0.2">
      <c r="F8739"/>
    </row>
    <row r="8740" spans="6:6" x14ac:dyDescent="0.2">
      <c r="F8740"/>
    </row>
    <row r="8741" spans="6:6" x14ac:dyDescent="0.2">
      <c r="F8741"/>
    </row>
    <row r="8742" spans="6:6" x14ac:dyDescent="0.2">
      <c r="F8742"/>
    </row>
    <row r="8743" spans="6:6" x14ac:dyDescent="0.2">
      <c r="F8743"/>
    </row>
    <row r="8744" spans="6:6" x14ac:dyDescent="0.2">
      <c r="F8744"/>
    </row>
    <row r="8745" spans="6:6" x14ac:dyDescent="0.2">
      <c r="F8745"/>
    </row>
    <row r="8746" spans="6:6" x14ac:dyDescent="0.2">
      <c r="F8746"/>
    </row>
    <row r="8747" spans="6:6" x14ac:dyDescent="0.2">
      <c r="F8747"/>
    </row>
    <row r="8748" spans="6:6" x14ac:dyDescent="0.2">
      <c r="F8748"/>
    </row>
    <row r="8749" spans="6:6" x14ac:dyDescent="0.2">
      <c r="F8749"/>
    </row>
    <row r="8750" spans="6:6" x14ac:dyDescent="0.2">
      <c r="F8750"/>
    </row>
    <row r="8751" spans="6:6" x14ac:dyDescent="0.2">
      <c r="F8751"/>
    </row>
    <row r="8752" spans="6:6" x14ac:dyDescent="0.2">
      <c r="F8752"/>
    </row>
    <row r="8753" spans="6:6" x14ac:dyDescent="0.2">
      <c r="F8753"/>
    </row>
    <row r="8754" spans="6:6" x14ac:dyDescent="0.2">
      <c r="F8754"/>
    </row>
    <row r="8755" spans="6:6" x14ac:dyDescent="0.2">
      <c r="F8755"/>
    </row>
    <row r="8756" spans="6:6" x14ac:dyDescent="0.2">
      <c r="F8756"/>
    </row>
    <row r="8757" spans="6:6" x14ac:dyDescent="0.2">
      <c r="F8757"/>
    </row>
    <row r="8758" spans="6:6" x14ac:dyDescent="0.2">
      <c r="F8758"/>
    </row>
    <row r="8759" spans="6:6" x14ac:dyDescent="0.2">
      <c r="F8759"/>
    </row>
    <row r="8760" spans="6:6" x14ac:dyDescent="0.2">
      <c r="F8760"/>
    </row>
    <row r="8761" spans="6:6" x14ac:dyDescent="0.2">
      <c r="F8761"/>
    </row>
    <row r="8762" spans="6:6" x14ac:dyDescent="0.2">
      <c r="F8762"/>
    </row>
    <row r="8763" spans="6:6" x14ac:dyDescent="0.2">
      <c r="F8763"/>
    </row>
    <row r="8764" spans="6:6" x14ac:dyDescent="0.2">
      <c r="F8764"/>
    </row>
    <row r="8765" spans="6:6" x14ac:dyDescent="0.2">
      <c r="F8765"/>
    </row>
    <row r="8766" spans="6:6" x14ac:dyDescent="0.2">
      <c r="F8766"/>
    </row>
    <row r="8767" spans="6:6" x14ac:dyDescent="0.2">
      <c r="F8767"/>
    </row>
    <row r="8768" spans="6:6" x14ac:dyDescent="0.2">
      <c r="F8768"/>
    </row>
    <row r="8769" spans="6:6" x14ac:dyDescent="0.2">
      <c r="F8769"/>
    </row>
    <row r="8770" spans="6:6" x14ac:dyDescent="0.2">
      <c r="F8770"/>
    </row>
    <row r="8771" spans="6:6" x14ac:dyDescent="0.2">
      <c r="F8771"/>
    </row>
    <row r="8772" spans="6:6" x14ac:dyDescent="0.2">
      <c r="F8772"/>
    </row>
    <row r="8773" spans="6:6" x14ac:dyDescent="0.2">
      <c r="F8773"/>
    </row>
    <row r="8774" spans="6:6" x14ac:dyDescent="0.2">
      <c r="F8774"/>
    </row>
    <row r="8775" spans="6:6" x14ac:dyDescent="0.2">
      <c r="F8775"/>
    </row>
    <row r="8776" spans="6:6" x14ac:dyDescent="0.2">
      <c r="F8776"/>
    </row>
    <row r="8777" spans="6:6" x14ac:dyDescent="0.2">
      <c r="F8777"/>
    </row>
    <row r="8778" spans="6:6" x14ac:dyDescent="0.2">
      <c r="F8778"/>
    </row>
    <row r="8779" spans="6:6" x14ac:dyDescent="0.2">
      <c r="F8779"/>
    </row>
    <row r="8780" spans="6:6" x14ac:dyDescent="0.2">
      <c r="F8780"/>
    </row>
    <row r="8781" spans="6:6" x14ac:dyDescent="0.2">
      <c r="F8781"/>
    </row>
    <row r="8782" spans="6:6" x14ac:dyDescent="0.2">
      <c r="F8782"/>
    </row>
    <row r="8783" spans="6:6" x14ac:dyDescent="0.2">
      <c r="F8783"/>
    </row>
    <row r="8784" spans="6:6" x14ac:dyDescent="0.2">
      <c r="F8784"/>
    </row>
    <row r="8785" spans="6:6" x14ac:dyDescent="0.2">
      <c r="F8785"/>
    </row>
    <row r="8786" spans="6:6" x14ac:dyDescent="0.2">
      <c r="F8786"/>
    </row>
    <row r="8787" spans="6:6" x14ac:dyDescent="0.2">
      <c r="F8787"/>
    </row>
    <row r="8788" spans="6:6" x14ac:dyDescent="0.2">
      <c r="F8788"/>
    </row>
    <row r="8789" spans="6:6" x14ac:dyDescent="0.2">
      <c r="F8789"/>
    </row>
    <row r="8790" spans="6:6" x14ac:dyDescent="0.2">
      <c r="F8790"/>
    </row>
    <row r="8791" spans="6:6" x14ac:dyDescent="0.2">
      <c r="F8791"/>
    </row>
    <row r="8792" spans="6:6" x14ac:dyDescent="0.2">
      <c r="F8792"/>
    </row>
    <row r="8793" spans="6:6" x14ac:dyDescent="0.2">
      <c r="F8793"/>
    </row>
    <row r="8794" spans="6:6" x14ac:dyDescent="0.2">
      <c r="F8794"/>
    </row>
    <row r="8795" spans="6:6" x14ac:dyDescent="0.2">
      <c r="F8795"/>
    </row>
    <row r="8796" spans="6:6" x14ac:dyDescent="0.2">
      <c r="F8796"/>
    </row>
    <row r="8797" spans="6:6" x14ac:dyDescent="0.2">
      <c r="F8797"/>
    </row>
    <row r="8798" spans="6:6" x14ac:dyDescent="0.2">
      <c r="F8798"/>
    </row>
    <row r="8799" spans="6:6" x14ac:dyDescent="0.2">
      <c r="F8799"/>
    </row>
    <row r="8800" spans="6:6" x14ac:dyDescent="0.2">
      <c r="F8800"/>
    </row>
    <row r="8801" spans="6:6" x14ac:dyDescent="0.2">
      <c r="F8801"/>
    </row>
    <row r="8802" spans="6:6" x14ac:dyDescent="0.2">
      <c r="F8802"/>
    </row>
    <row r="8803" spans="6:6" x14ac:dyDescent="0.2">
      <c r="F8803"/>
    </row>
    <row r="8804" spans="6:6" x14ac:dyDescent="0.2">
      <c r="F8804"/>
    </row>
    <row r="8805" spans="6:6" x14ac:dyDescent="0.2">
      <c r="F8805"/>
    </row>
    <row r="8806" spans="6:6" x14ac:dyDescent="0.2">
      <c r="F8806"/>
    </row>
    <row r="8807" spans="6:6" x14ac:dyDescent="0.2">
      <c r="F8807"/>
    </row>
    <row r="8808" spans="6:6" x14ac:dyDescent="0.2">
      <c r="F8808"/>
    </row>
    <row r="8809" spans="6:6" x14ac:dyDescent="0.2">
      <c r="F8809"/>
    </row>
    <row r="8810" spans="6:6" x14ac:dyDescent="0.2">
      <c r="F8810"/>
    </row>
    <row r="8811" spans="6:6" x14ac:dyDescent="0.2">
      <c r="F8811"/>
    </row>
    <row r="8812" spans="6:6" x14ac:dyDescent="0.2">
      <c r="F8812"/>
    </row>
    <row r="8813" spans="6:6" x14ac:dyDescent="0.2">
      <c r="F8813"/>
    </row>
    <row r="8814" spans="6:6" x14ac:dyDescent="0.2">
      <c r="F8814"/>
    </row>
    <row r="8815" spans="6:6" x14ac:dyDescent="0.2">
      <c r="F8815"/>
    </row>
    <row r="8816" spans="6:6" x14ac:dyDescent="0.2">
      <c r="F8816"/>
    </row>
    <row r="8817" spans="6:6" x14ac:dyDescent="0.2">
      <c r="F8817"/>
    </row>
    <row r="8818" spans="6:6" x14ac:dyDescent="0.2">
      <c r="F8818"/>
    </row>
    <row r="8819" spans="6:6" x14ac:dyDescent="0.2">
      <c r="F8819"/>
    </row>
    <row r="8820" spans="6:6" x14ac:dyDescent="0.2">
      <c r="F8820"/>
    </row>
    <row r="8821" spans="6:6" x14ac:dyDescent="0.2">
      <c r="F8821"/>
    </row>
    <row r="8822" spans="6:6" x14ac:dyDescent="0.2">
      <c r="F8822"/>
    </row>
    <row r="8823" spans="6:6" x14ac:dyDescent="0.2">
      <c r="F8823"/>
    </row>
    <row r="8824" spans="6:6" x14ac:dyDescent="0.2">
      <c r="F8824"/>
    </row>
    <row r="8825" spans="6:6" x14ac:dyDescent="0.2">
      <c r="F8825"/>
    </row>
    <row r="8826" spans="6:6" x14ac:dyDescent="0.2">
      <c r="F8826"/>
    </row>
    <row r="8827" spans="6:6" x14ac:dyDescent="0.2">
      <c r="F8827"/>
    </row>
    <row r="8828" spans="6:6" x14ac:dyDescent="0.2">
      <c r="F8828"/>
    </row>
    <row r="8829" spans="6:6" x14ac:dyDescent="0.2">
      <c r="F8829"/>
    </row>
    <row r="8830" spans="6:6" x14ac:dyDescent="0.2">
      <c r="F8830"/>
    </row>
    <row r="8831" spans="6:6" x14ac:dyDescent="0.2">
      <c r="F8831"/>
    </row>
    <row r="8832" spans="6:6" x14ac:dyDescent="0.2">
      <c r="F8832"/>
    </row>
    <row r="8833" spans="6:6" x14ac:dyDescent="0.2">
      <c r="F8833"/>
    </row>
    <row r="8834" spans="6:6" x14ac:dyDescent="0.2">
      <c r="F8834"/>
    </row>
    <row r="8835" spans="6:6" x14ac:dyDescent="0.2">
      <c r="F8835"/>
    </row>
    <row r="8836" spans="6:6" x14ac:dyDescent="0.2">
      <c r="F8836"/>
    </row>
    <row r="8837" spans="6:6" x14ac:dyDescent="0.2">
      <c r="F8837"/>
    </row>
    <row r="8838" spans="6:6" x14ac:dyDescent="0.2">
      <c r="F8838"/>
    </row>
    <row r="8839" spans="6:6" x14ac:dyDescent="0.2">
      <c r="F8839"/>
    </row>
    <row r="8840" spans="6:6" x14ac:dyDescent="0.2">
      <c r="F8840"/>
    </row>
    <row r="8841" spans="6:6" x14ac:dyDescent="0.2">
      <c r="F8841"/>
    </row>
    <row r="8842" spans="6:6" x14ac:dyDescent="0.2">
      <c r="F8842"/>
    </row>
    <row r="8843" spans="6:6" x14ac:dyDescent="0.2">
      <c r="F8843"/>
    </row>
    <row r="8844" spans="6:6" x14ac:dyDescent="0.2">
      <c r="F8844"/>
    </row>
    <row r="8845" spans="6:6" x14ac:dyDescent="0.2">
      <c r="F8845"/>
    </row>
    <row r="8846" spans="6:6" x14ac:dyDescent="0.2">
      <c r="F8846"/>
    </row>
    <row r="8847" spans="6:6" x14ac:dyDescent="0.2">
      <c r="F8847"/>
    </row>
    <row r="8848" spans="6:6" x14ac:dyDescent="0.2">
      <c r="F8848"/>
    </row>
    <row r="8849" spans="6:6" x14ac:dyDescent="0.2">
      <c r="F8849"/>
    </row>
    <row r="8850" spans="6:6" x14ac:dyDescent="0.2">
      <c r="F8850"/>
    </row>
    <row r="8851" spans="6:6" x14ac:dyDescent="0.2">
      <c r="F8851"/>
    </row>
    <row r="8852" spans="6:6" x14ac:dyDescent="0.2">
      <c r="F8852"/>
    </row>
    <row r="8853" spans="6:6" x14ac:dyDescent="0.2">
      <c r="F8853"/>
    </row>
    <row r="8854" spans="6:6" x14ac:dyDescent="0.2">
      <c r="F8854"/>
    </row>
    <row r="8855" spans="6:6" x14ac:dyDescent="0.2">
      <c r="F8855"/>
    </row>
    <row r="8856" spans="6:6" x14ac:dyDescent="0.2">
      <c r="F8856"/>
    </row>
    <row r="8857" spans="6:6" x14ac:dyDescent="0.2">
      <c r="F8857"/>
    </row>
    <row r="8858" spans="6:6" x14ac:dyDescent="0.2">
      <c r="F8858"/>
    </row>
    <row r="8859" spans="6:6" x14ac:dyDescent="0.2">
      <c r="F8859"/>
    </row>
    <row r="8860" spans="6:6" x14ac:dyDescent="0.2">
      <c r="F8860"/>
    </row>
    <row r="8861" spans="6:6" x14ac:dyDescent="0.2">
      <c r="F8861"/>
    </row>
    <row r="8862" spans="6:6" x14ac:dyDescent="0.2">
      <c r="F8862"/>
    </row>
    <row r="8863" spans="6:6" x14ac:dyDescent="0.2">
      <c r="F8863"/>
    </row>
    <row r="8864" spans="6:6" x14ac:dyDescent="0.2">
      <c r="F8864"/>
    </row>
    <row r="8865" spans="6:6" x14ac:dyDescent="0.2">
      <c r="F8865"/>
    </row>
    <row r="8866" spans="6:6" x14ac:dyDescent="0.2">
      <c r="F8866"/>
    </row>
    <row r="8867" spans="6:6" x14ac:dyDescent="0.2">
      <c r="F8867"/>
    </row>
    <row r="8868" spans="6:6" x14ac:dyDescent="0.2">
      <c r="F8868"/>
    </row>
    <row r="8869" spans="6:6" x14ac:dyDescent="0.2">
      <c r="F8869"/>
    </row>
    <row r="8870" spans="6:6" x14ac:dyDescent="0.2">
      <c r="F8870"/>
    </row>
    <row r="8871" spans="6:6" x14ac:dyDescent="0.2">
      <c r="F8871"/>
    </row>
    <row r="8872" spans="6:6" x14ac:dyDescent="0.2">
      <c r="F8872"/>
    </row>
    <row r="8873" spans="6:6" x14ac:dyDescent="0.2">
      <c r="F8873"/>
    </row>
    <row r="8874" spans="6:6" x14ac:dyDescent="0.2">
      <c r="F8874"/>
    </row>
    <row r="8875" spans="6:6" x14ac:dyDescent="0.2">
      <c r="F8875"/>
    </row>
    <row r="8876" spans="6:6" x14ac:dyDescent="0.2">
      <c r="F8876"/>
    </row>
    <row r="8877" spans="6:6" x14ac:dyDescent="0.2">
      <c r="F8877"/>
    </row>
    <row r="8878" spans="6:6" x14ac:dyDescent="0.2">
      <c r="F8878"/>
    </row>
    <row r="8879" spans="6:6" x14ac:dyDescent="0.2">
      <c r="F8879"/>
    </row>
    <row r="8880" spans="6:6" x14ac:dyDescent="0.2">
      <c r="F8880"/>
    </row>
    <row r="8881" spans="6:6" x14ac:dyDescent="0.2">
      <c r="F8881"/>
    </row>
    <row r="8882" spans="6:6" x14ac:dyDescent="0.2">
      <c r="F8882"/>
    </row>
    <row r="8883" spans="6:6" x14ac:dyDescent="0.2">
      <c r="F8883"/>
    </row>
    <row r="8884" spans="6:6" x14ac:dyDescent="0.2">
      <c r="F8884"/>
    </row>
    <row r="8885" spans="6:6" x14ac:dyDescent="0.2">
      <c r="F8885"/>
    </row>
    <row r="8886" spans="6:6" x14ac:dyDescent="0.2">
      <c r="F8886"/>
    </row>
    <row r="8887" spans="6:6" x14ac:dyDescent="0.2">
      <c r="F8887"/>
    </row>
    <row r="8888" spans="6:6" x14ac:dyDescent="0.2">
      <c r="F8888"/>
    </row>
    <row r="8889" spans="6:6" x14ac:dyDescent="0.2">
      <c r="F8889"/>
    </row>
    <row r="8890" spans="6:6" x14ac:dyDescent="0.2">
      <c r="F8890"/>
    </row>
    <row r="8891" spans="6:6" x14ac:dyDescent="0.2">
      <c r="F8891"/>
    </row>
    <row r="8892" spans="6:6" x14ac:dyDescent="0.2">
      <c r="F8892"/>
    </row>
    <row r="8893" spans="6:6" x14ac:dyDescent="0.2">
      <c r="F8893"/>
    </row>
    <row r="8894" spans="6:6" x14ac:dyDescent="0.2">
      <c r="F8894"/>
    </row>
    <row r="8895" spans="6:6" x14ac:dyDescent="0.2">
      <c r="F8895"/>
    </row>
    <row r="8896" spans="6:6" x14ac:dyDescent="0.2">
      <c r="F8896"/>
    </row>
    <row r="8897" spans="6:6" x14ac:dyDescent="0.2">
      <c r="F8897"/>
    </row>
    <row r="8898" spans="6:6" x14ac:dyDescent="0.2">
      <c r="F8898"/>
    </row>
    <row r="8899" spans="6:6" x14ac:dyDescent="0.2">
      <c r="F8899"/>
    </row>
    <row r="8900" spans="6:6" x14ac:dyDescent="0.2">
      <c r="F8900"/>
    </row>
    <row r="8901" spans="6:6" x14ac:dyDescent="0.2">
      <c r="F8901"/>
    </row>
    <row r="8902" spans="6:6" x14ac:dyDescent="0.2">
      <c r="F8902"/>
    </row>
    <row r="8903" spans="6:6" x14ac:dyDescent="0.2">
      <c r="F8903"/>
    </row>
    <row r="8904" spans="6:6" x14ac:dyDescent="0.2">
      <c r="F8904"/>
    </row>
    <row r="8905" spans="6:6" x14ac:dyDescent="0.2">
      <c r="F8905"/>
    </row>
    <row r="8906" spans="6:6" x14ac:dyDescent="0.2">
      <c r="F8906"/>
    </row>
    <row r="8907" spans="6:6" x14ac:dyDescent="0.2">
      <c r="F8907"/>
    </row>
    <row r="8908" spans="6:6" x14ac:dyDescent="0.2">
      <c r="F8908"/>
    </row>
    <row r="8909" spans="6:6" x14ac:dyDescent="0.2">
      <c r="F8909"/>
    </row>
    <row r="8910" spans="6:6" x14ac:dyDescent="0.2">
      <c r="F8910"/>
    </row>
    <row r="8911" spans="6:6" x14ac:dyDescent="0.2">
      <c r="F8911"/>
    </row>
    <row r="8912" spans="6:6" x14ac:dyDescent="0.2">
      <c r="F8912"/>
    </row>
    <row r="8913" spans="6:6" x14ac:dyDescent="0.2">
      <c r="F8913"/>
    </row>
    <row r="8914" spans="6:6" x14ac:dyDescent="0.2">
      <c r="F8914"/>
    </row>
    <row r="8915" spans="6:6" x14ac:dyDescent="0.2">
      <c r="F8915"/>
    </row>
    <row r="8916" spans="6:6" x14ac:dyDescent="0.2">
      <c r="F8916"/>
    </row>
    <row r="8917" spans="6:6" x14ac:dyDescent="0.2">
      <c r="F8917"/>
    </row>
    <row r="8918" spans="6:6" x14ac:dyDescent="0.2">
      <c r="F8918"/>
    </row>
    <row r="8919" spans="6:6" x14ac:dyDescent="0.2">
      <c r="F8919"/>
    </row>
    <row r="8920" spans="6:6" x14ac:dyDescent="0.2">
      <c r="F8920"/>
    </row>
    <row r="8921" spans="6:6" x14ac:dyDescent="0.2">
      <c r="F8921"/>
    </row>
    <row r="8922" spans="6:6" x14ac:dyDescent="0.2">
      <c r="F8922"/>
    </row>
    <row r="8923" spans="6:6" x14ac:dyDescent="0.2">
      <c r="F8923"/>
    </row>
    <row r="8924" spans="6:6" x14ac:dyDescent="0.2">
      <c r="F8924"/>
    </row>
    <row r="8925" spans="6:6" x14ac:dyDescent="0.2">
      <c r="F8925"/>
    </row>
    <row r="8926" spans="6:6" x14ac:dyDescent="0.2">
      <c r="F8926"/>
    </row>
    <row r="8927" spans="6:6" x14ac:dyDescent="0.2">
      <c r="F8927"/>
    </row>
    <row r="8928" spans="6:6" x14ac:dyDescent="0.2">
      <c r="F8928"/>
    </row>
    <row r="8929" spans="6:6" x14ac:dyDescent="0.2">
      <c r="F8929"/>
    </row>
    <row r="8930" spans="6:6" x14ac:dyDescent="0.2">
      <c r="F8930"/>
    </row>
    <row r="8931" spans="6:6" x14ac:dyDescent="0.2">
      <c r="F8931"/>
    </row>
    <row r="8932" spans="6:6" x14ac:dyDescent="0.2">
      <c r="F8932"/>
    </row>
    <row r="8933" spans="6:6" x14ac:dyDescent="0.2">
      <c r="F8933"/>
    </row>
    <row r="8934" spans="6:6" x14ac:dyDescent="0.2">
      <c r="F8934"/>
    </row>
    <row r="8935" spans="6:6" x14ac:dyDescent="0.2">
      <c r="F8935"/>
    </row>
    <row r="8936" spans="6:6" x14ac:dyDescent="0.2">
      <c r="F8936"/>
    </row>
    <row r="8937" spans="6:6" x14ac:dyDescent="0.2">
      <c r="F8937"/>
    </row>
    <row r="8938" spans="6:6" x14ac:dyDescent="0.2">
      <c r="F8938"/>
    </row>
    <row r="8939" spans="6:6" x14ac:dyDescent="0.2">
      <c r="F8939"/>
    </row>
    <row r="8940" spans="6:6" x14ac:dyDescent="0.2">
      <c r="F8940"/>
    </row>
    <row r="8941" spans="6:6" x14ac:dyDescent="0.2">
      <c r="F8941"/>
    </row>
    <row r="8942" spans="6:6" x14ac:dyDescent="0.2">
      <c r="F8942"/>
    </row>
    <row r="8943" spans="6:6" x14ac:dyDescent="0.2">
      <c r="F8943"/>
    </row>
    <row r="8944" spans="6:6" x14ac:dyDescent="0.2">
      <c r="F8944"/>
    </row>
    <row r="8945" spans="6:6" x14ac:dyDescent="0.2">
      <c r="F8945"/>
    </row>
    <row r="8946" spans="6:6" x14ac:dyDescent="0.2">
      <c r="F8946"/>
    </row>
    <row r="8947" spans="6:6" x14ac:dyDescent="0.2">
      <c r="F8947"/>
    </row>
    <row r="8948" spans="6:6" x14ac:dyDescent="0.2">
      <c r="F8948"/>
    </row>
    <row r="8949" spans="6:6" x14ac:dyDescent="0.2">
      <c r="F8949"/>
    </row>
    <row r="8950" spans="6:6" x14ac:dyDescent="0.2">
      <c r="F8950"/>
    </row>
    <row r="8951" spans="6:6" x14ac:dyDescent="0.2">
      <c r="F8951"/>
    </row>
    <row r="8952" spans="6:6" x14ac:dyDescent="0.2">
      <c r="F8952"/>
    </row>
    <row r="8953" spans="6:6" x14ac:dyDescent="0.2">
      <c r="F8953"/>
    </row>
    <row r="8954" spans="6:6" x14ac:dyDescent="0.2">
      <c r="F8954"/>
    </row>
    <row r="8955" spans="6:6" x14ac:dyDescent="0.2">
      <c r="F8955"/>
    </row>
    <row r="8956" spans="6:6" x14ac:dyDescent="0.2">
      <c r="F8956"/>
    </row>
    <row r="8957" spans="6:6" x14ac:dyDescent="0.2">
      <c r="F8957"/>
    </row>
    <row r="8958" spans="6:6" x14ac:dyDescent="0.2">
      <c r="F8958"/>
    </row>
    <row r="8959" spans="6:6" x14ac:dyDescent="0.2">
      <c r="F8959"/>
    </row>
    <row r="8960" spans="6:6" x14ac:dyDescent="0.2">
      <c r="F8960"/>
    </row>
    <row r="8961" spans="6:6" x14ac:dyDescent="0.2">
      <c r="F8961"/>
    </row>
    <row r="8962" spans="6:6" x14ac:dyDescent="0.2">
      <c r="F8962"/>
    </row>
    <row r="8963" spans="6:6" x14ac:dyDescent="0.2">
      <c r="F8963"/>
    </row>
    <row r="8964" spans="6:6" x14ac:dyDescent="0.2">
      <c r="F8964"/>
    </row>
    <row r="8965" spans="6:6" x14ac:dyDescent="0.2">
      <c r="F8965"/>
    </row>
    <row r="8966" spans="6:6" x14ac:dyDescent="0.2">
      <c r="F8966"/>
    </row>
    <row r="8967" spans="6:6" x14ac:dyDescent="0.2">
      <c r="F8967"/>
    </row>
    <row r="8968" spans="6:6" x14ac:dyDescent="0.2">
      <c r="F8968"/>
    </row>
    <row r="8969" spans="6:6" x14ac:dyDescent="0.2">
      <c r="F8969"/>
    </row>
    <row r="8970" spans="6:6" x14ac:dyDescent="0.2">
      <c r="F8970"/>
    </row>
    <row r="8971" spans="6:6" x14ac:dyDescent="0.2">
      <c r="F8971"/>
    </row>
    <row r="8972" spans="6:6" x14ac:dyDescent="0.2">
      <c r="F8972"/>
    </row>
    <row r="8973" spans="6:6" x14ac:dyDescent="0.2">
      <c r="F8973"/>
    </row>
    <row r="8974" spans="6:6" x14ac:dyDescent="0.2">
      <c r="F8974"/>
    </row>
    <row r="8975" spans="6:6" x14ac:dyDescent="0.2">
      <c r="F8975"/>
    </row>
    <row r="8976" spans="6:6" x14ac:dyDescent="0.2">
      <c r="F8976"/>
    </row>
    <row r="8977" spans="6:6" x14ac:dyDescent="0.2">
      <c r="F8977"/>
    </row>
    <row r="8978" spans="6:6" x14ac:dyDescent="0.2">
      <c r="F8978"/>
    </row>
    <row r="8979" spans="6:6" x14ac:dyDescent="0.2">
      <c r="F8979"/>
    </row>
    <row r="8980" spans="6:6" x14ac:dyDescent="0.2">
      <c r="F8980"/>
    </row>
    <row r="8981" spans="6:6" x14ac:dyDescent="0.2">
      <c r="F8981"/>
    </row>
    <row r="8982" spans="6:6" x14ac:dyDescent="0.2">
      <c r="F8982"/>
    </row>
    <row r="8983" spans="6:6" x14ac:dyDescent="0.2">
      <c r="F8983"/>
    </row>
    <row r="8984" spans="6:6" x14ac:dyDescent="0.2">
      <c r="F8984"/>
    </row>
    <row r="8985" spans="6:6" x14ac:dyDescent="0.2">
      <c r="F8985"/>
    </row>
    <row r="8986" spans="6:6" x14ac:dyDescent="0.2">
      <c r="F8986"/>
    </row>
    <row r="8987" spans="6:6" x14ac:dyDescent="0.2">
      <c r="F8987"/>
    </row>
    <row r="8988" spans="6:6" x14ac:dyDescent="0.2">
      <c r="F8988"/>
    </row>
    <row r="8989" spans="6:6" x14ac:dyDescent="0.2">
      <c r="F8989"/>
    </row>
    <row r="8990" spans="6:6" x14ac:dyDescent="0.2">
      <c r="F8990"/>
    </row>
    <row r="8991" spans="6:6" x14ac:dyDescent="0.2">
      <c r="F8991"/>
    </row>
    <row r="8992" spans="6:6" x14ac:dyDescent="0.2">
      <c r="F8992"/>
    </row>
    <row r="8993" spans="6:6" x14ac:dyDescent="0.2">
      <c r="F8993"/>
    </row>
    <row r="8994" spans="6:6" x14ac:dyDescent="0.2">
      <c r="F8994"/>
    </row>
    <row r="8995" spans="6:6" x14ac:dyDescent="0.2">
      <c r="F8995"/>
    </row>
    <row r="8996" spans="6:6" x14ac:dyDescent="0.2">
      <c r="F8996"/>
    </row>
    <row r="8997" spans="6:6" x14ac:dyDescent="0.2">
      <c r="F8997"/>
    </row>
    <row r="8998" spans="6:6" x14ac:dyDescent="0.2">
      <c r="F8998"/>
    </row>
    <row r="8999" spans="6:6" x14ac:dyDescent="0.2">
      <c r="F8999"/>
    </row>
    <row r="9000" spans="6:6" x14ac:dyDescent="0.2">
      <c r="F9000"/>
    </row>
    <row r="9001" spans="6:6" x14ac:dyDescent="0.2">
      <c r="F9001"/>
    </row>
    <row r="9002" spans="6:6" x14ac:dyDescent="0.2">
      <c r="F9002"/>
    </row>
    <row r="9003" spans="6:6" x14ac:dyDescent="0.2">
      <c r="F9003"/>
    </row>
    <row r="9004" spans="6:6" x14ac:dyDescent="0.2">
      <c r="F9004"/>
    </row>
    <row r="9005" spans="6:6" x14ac:dyDescent="0.2">
      <c r="F9005"/>
    </row>
    <row r="9006" spans="6:6" x14ac:dyDescent="0.2">
      <c r="F9006"/>
    </row>
    <row r="9007" spans="6:6" x14ac:dyDescent="0.2">
      <c r="F9007"/>
    </row>
    <row r="9008" spans="6:6" x14ac:dyDescent="0.2">
      <c r="F9008"/>
    </row>
    <row r="9009" spans="6:6" x14ac:dyDescent="0.2">
      <c r="F9009"/>
    </row>
    <row r="9010" spans="6:6" x14ac:dyDescent="0.2">
      <c r="F9010"/>
    </row>
    <row r="9011" spans="6:6" x14ac:dyDescent="0.2">
      <c r="F9011"/>
    </row>
    <row r="9012" spans="6:6" x14ac:dyDescent="0.2">
      <c r="F9012"/>
    </row>
    <row r="9013" spans="6:6" x14ac:dyDescent="0.2">
      <c r="F9013"/>
    </row>
    <row r="9014" spans="6:6" x14ac:dyDescent="0.2">
      <c r="F9014"/>
    </row>
    <row r="9015" spans="6:6" x14ac:dyDescent="0.2">
      <c r="F9015"/>
    </row>
    <row r="9016" spans="6:6" x14ac:dyDescent="0.2">
      <c r="F9016"/>
    </row>
    <row r="9017" spans="6:6" x14ac:dyDescent="0.2">
      <c r="F9017"/>
    </row>
    <row r="9018" spans="6:6" x14ac:dyDescent="0.2">
      <c r="F9018"/>
    </row>
    <row r="9019" spans="6:6" x14ac:dyDescent="0.2">
      <c r="F9019"/>
    </row>
    <row r="9020" spans="6:6" x14ac:dyDescent="0.2">
      <c r="F9020"/>
    </row>
    <row r="9021" spans="6:6" x14ac:dyDescent="0.2">
      <c r="F9021"/>
    </row>
    <row r="9022" spans="6:6" x14ac:dyDescent="0.2">
      <c r="F9022"/>
    </row>
    <row r="9023" spans="6:6" x14ac:dyDescent="0.2">
      <c r="F9023"/>
    </row>
    <row r="9024" spans="6:6" x14ac:dyDescent="0.2">
      <c r="F9024"/>
    </row>
    <row r="9025" spans="6:6" x14ac:dyDescent="0.2">
      <c r="F9025"/>
    </row>
    <row r="9026" spans="6:6" x14ac:dyDescent="0.2">
      <c r="F9026"/>
    </row>
    <row r="9027" spans="6:6" x14ac:dyDescent="0.2">
      <c r="F9027"/>
    </row>
    <row r="9028" spans="6:6" x14ac:dyDescent="0.2">
      <c r="F9028"/>
    </row>
    <row r="9029" spans="6:6" x14ac:dyDescent="0.2">
      <c r="F9029"/>
    </row>
    <row r="9030" spans="6:6" x14ac:dyDescent="0.2">
      <c r="F9030"/>
    </row>
    <row r="9031" spans="6:6" x14ac:dyDescent="0.2">
      <c r="F9031"/>
    </row>
    <row r="9032" spans="6:6" x14ac:dyDescent="0.2">
      <c r="F9032"/>
    </row>
    <row r="9033" spans="6:6" x14ac:dyDescent="0.2">
      <c r="F9033"/>
    </row>
    <row r="9034" spans="6:6" x14ac:dyDescent="0.2">
      <c r="F9034"/>
    </row>
    <row r="9035" spans="6:6" x14ac:dyDescent="0.2">
      <c r="F9035"/>
    </row>
    <row r="9036" spans="6:6" x14ac:dyDescent="0.2">
      <c r="F9036"/>
    </row>
    <row r="9037" spans="6:6" x14ac:dyDescent="0.2">
      <c r="F9037"/>
    </row>
    <row r="9038" spans="6:6" x14ac:dyDescent="0.2">
      <c r="F9038"/>
    </row>
    <row r="9039" spans="6:6" x14ac:dyDescent="0.2">
      <c r="F9039"/>
    </row>
    <row r="9040" spans="6:6" x14ac:dyDescent="0.2">
      <c r="F9040"/>
    </row>
    <row r="9041" spans="6:6" x14ac:dyDescent="0.2">
      <c r="F9041"/>
    </row>
    <row r="9042" spans="6:6" x14ac:dyDescent="0.2">
      <c r="F9042"/>
    </row>
    <row r="9043" spans="6:6" x14ac:dyDescent="0.2">
      <c r="F9043"/>
    </row>
    <row r="9044" spans="6:6" x14ac:dyDescent="0.2">
      <c r="F9044"/>
    </row>
    <row r="9045" spans="6:6" x14ac:dyDescent="0.2">
      <c r="F9045"/>
    </row>
    <row r="9046" spans="6:6" x14ac:dyDescent="0.2">
      <c r="F9046"/>
    </row>
    <row r="9047" spans="6:6" x14ac:dyDescent="0.2">
      <c r="F9047"/>
    </row>
    <row r="9048" spans="6:6" x14ac:dyDescent="0.2">
      <c r="F9048"/>
    </row>
    <row r="9049" spans="6:6" x14ac:dyDescent="0.2">
      <c r="F9049"/>
    </row>
    <row r="9050" spans="6:6" x14ac:dyDescent="0.2">
      <c r="F9050"/>
    </row>
    <row r="9051" spans="6:6" x14ac:dyDescent="0.2">
      <c r="F9051"/>
    </row>
    <row r="9052" spans="6:6" x14ac:dyDescent="0.2">
      <c r="F9052"/>
    </row>
    <row r="9053" spans="6:6" x14ac:dyDescent="0.2">
      <c r="F9053"/>
    </row>
    <row r="9054" spans="6:6" x14ac:dyDescent="0.2">
      <c r="F9054"/>
    </row>
    <row r="9055" spans="6:6" x14ac:dyDescent="0.2">
      <c r="F9055"/>
    </row>
    <row r="9056" spans="6:6" x14ac:dyDescent="0.2">
      <c r="F9056"/>
    </row>
    <row r="9057" spans="6:6" x14ac:dyDescent="0.2">
      <c r="F9057"/>
    </row>
    <row r="9058" spans="6:6" x14ac:dyDescent="0.2">
      <c r="F9058"/>
    </row>
    <row r="9059" spans="6:6" x14ac:dyDescent="0.2">
      <c r="F9059"/>
    </row>
    <row r="9060" spans="6:6" x14ac:dyDescent="0.2">
      <c r="F9060"/>
    </row>
    <row r="9061" spans="6:6" x14ac:dyDescent="0.2">
      <c r="F9061"/>
    </row>
    <row r="9062" spans="6:6" x14ac:dyDescent="0.2">
      <c r="F9062"/>
    </row>
    <row r="9063" spans="6:6" x14ac:dyDescent="0.2">
      <c r="F9063"/>
    </row>
    <row r="9064" spans="6:6" x14ac:dyDescent="0.2">
      <c r="F9064"/>
    </row>
    <row r="9065" spans="6:6" x14ac:dyDescent="0.2">
      <c r="F9065"/>
    </row>
    <row r="9066" spans="6:6" x14ac:dyDescent="0.2">
      <c r="F9066"/>
    </row>
    <row r="9067" spans="6:6" x14ac:dyDescent="0.2">
      <c r="F9067"/>
    </row>
    <row r="9068" spans="6:6" x14ac:dyDescent="0.2">
      <c r="F9068"/>
    </row>
    <row r="9069" spans="6:6" x14ac:dyDescent="0.2">
      <c r="F9069"/>
    </row>
    <row r="9070" spans="6:6" x14ac:dyDescent="0.2">
      <c r="F9070"/>
    </row>
    <row r="9071" spans="6:6" x14ac:dyDescent="0.2">
      <c r="F9071"/>
    </row>
    <row r="9072" spans="6:6" x14ac:dyDescent="0.2">
      <c r="F9072"/>
    </row>
    <row r="9073" spans="6:6" x14ac:dyDescent="0.2">
      <c r="F9073"/>
    </row>
    <row r="9074" spans="6:6" x14ac:dyDescent="0.2">
      <c r="F9074"/>
    </row>
    <row r="9075" spans="6:6" x14ac:dyDescent="0.2">
      <c r="F9075"/>
    </row>
    <row r="9076" spans="6:6" x14ac:dyDescent="0.2">
      <c r="F9076"/>
    </row>
    <row r="9077" spans="6:6" x14ac:dyDescent="0.2">
      <c r="F9077"/>
    </row>
    <row r="9078" spans="6:6" x14ac:dyDescent="0.2">
      <c r="F9078"/>
    </row>
    <row r="9079" spans="6:6" x14ac:dyDescent="0.2">
      <c r="F9079"/>
    </row>
    <row r="9080" spans="6:6" x14ac:dyDescent="0.2">
      <c r="F9080"/>
    </row>
    <row r="9081" spans="6:6" x14ac:dyDescent="0.2">
      <c r="F9081"/>
    </row>
    <row r="9082" spans="6:6" x14ac:dyDescent="0.2">
      <c r="F9082"/>
    </row>
    <row r="9083" spans="6:6" x14ac:dyDescent="0.2">
      <c r="F9083"/>
    </row>
    <row r="9084" spans="6:6" x14ac:dyDescent="0.2">
      <c r="F9084"/>
    </row>
    <row r="9085" spans="6:6" x14ac:dyDescent="0.2">
      <c r="F9085"/>
    </row>
    <row r="9086" spans="6:6" x14ac:dyDescent="0.2">
      <c r="F9086"/>
    </row>
    <row r="9087" spans="6:6" x14ac:dyDescent="0.2">
      <c r="F9087"/>
    </row>
    <row r="9088" spans="6:6" x14ac:dyDescent="0.2">
      <c r="F9088"/>
    </row>
    <row r="9089" spans="6:6" x14ac:dyDescent="0.2">
      <c r="F9089"/>
    </row>
    <row r="9090" spans="6:6" x14ac:dyDescent="0.2">
      <c r="F9090"/>
    </row>
    <row r="9091" spans="6:6" x14ac:dyDescent="0.2">
      <c r="F9091"/>
    </row>
    <row r="9092" spans="6:6" x14ac:dyDescent="0.2">
      <c r="F9092"/>
    </row>
    <row r="9093" spans="6:6" x14ac:dyDescent="0.2">
      <c r="F9093"/>
    </row>
    <row r="9094" spans="6:6" x14ac:dyDescent="0.2">
      <c r="F9094"/>
    </row>
    <row r="9095" spans="6:6" x14ac:dyDescent="0.2">
      <c r="F9095"/>
    </row>
    <row r="9096" spans="6:6" x14ac:dyDescent="0.2">
      <c r="F9096"/>
    </row>
    <row r="9097" spans="6:6" x14ac:dyDescent="0.2">
      <c r="F9097"/>
    </row>
    <row r="9098" spans="6:6" x14ac:dyDescent="0.2">
      <c r="F9098"/>
    </row>
    <row r="9099" spans="6:6" x14ac:dyDescent="0.2">
      <c r="F9099"/>
    </row>
    <row r="9100" spans="6:6" x14ac:dyDescent="0.2">
      <c r="F9100"/>
    </row>
    <row r="9101" spans="6:6" x14ac:dyDescent="0.2">
      <c r="F9101"/>
    </row>
    <row r="9102" spans="6:6" x14ac:dyDescent="0.2">
      <c r="F9102"/>
    </row>
    <row r="9103" spans="6:6" x14ac:dyDescent="0.2">
      <c r="F9103"/>
    </row>
    <row r="9104" spans="6:6" x14ac:dyDescent="0.2">
      <c r="F9104"/>
    </row>
    <row r="9105" spans="6:6" x14ac:dyDescent="0.2">
      <c r="F9105"/>
    </row>
    <row r="9106" spans="6:6" x14ac:dyDescent="0.2">
      <c r="F9106"/>
    </row>
    <row r="9107" spans="6:6" x14ac:dyDescent="0.2">
      <c r="F9107"/>
    </row>
    <row r="9108" spans="6:6" x14ac:dyDescent="0.2">
      <c r="F9108"/>
    </row>
    <row r="9109" spans="6:6" x14ac:dyDescent="0.2">
      <c r="F9109"/>
    </row>
    <row r="9110" spans="6:6" x14ac:dyDescent="0.2">
      <c r="F9110"/>
    </row>
    <row r="9111" spans="6:6" x14ac:dyDescent="0.2">
      <c r="F9111"/>
    </row>
    <row r="9112" spans="6:6" x14ac:dyDescent="0.2">
      <c r="F9112"/>
    </row>
    <row r="9113" spans="6:6" x14ac:dyDescent="0.2">
      <c r="F9113"/>
    </row>
    <row r="9114" spans="6:6" x14ac:dyDescent="0.2">
      <c r="F9114"/>
    </row>
    <row r="9115" spans="6:6" x14ac:dyDescent="0.2">
      <c r="F9115"/>
    </row>
    <row r="9116" spans="6:6" x14ac:dyDescent="0.2">
      <c r="F9116"/>
    </row>
    <row r="9117" spans="6:6" x14ac:dyDescent="0.2">
      <c r="F9117"/>
    </row>
    <row r="9118" spans="6:6" x14ac:dyDescent="0.2">
      <c r="F9118"/>
    </row>
    <row r="9119" spans="6:6" x14ac:dyDescent="0.2">
      <c r="F9119"/>
    </row>
    <row r="9120" spans="6:6" x14ac:dyDescent="0.2">
      <c r="F9120"/>
    </row>
    <row r="9121" spans="6:6" x14ac:dyDescent="0.2">
      <c r="F9121"/>
    </row>
    <row r="9122" spans="6:6" x14ac:dyDescent="0.2">
      <c r="F9122"/>
    </row>
    <row r="9123" spans="6:6" x14ac:dyDescent="0.2">
      <c r="F9123"/>
    </row>
    <row r="9124" spans="6:6" x14ac:dyDescent="0.2">
      <c r="F9124"/>
    </row>
    <row r="9125" spans="6:6" x14ac:dyDescent="0.2">
      <c r="F9125"/>
    </row>
    <row r="9126" spans="6:6" x14ac:dyDescent="0.2">
      <c r="F9126"/>
    </row>
    <row r="9127" spans="6:6" x14ac:dyDescent="0.2">
      <c r="F9127"/>
    </row>
    <row r="9128" spans="6:6" x14ac:dyDescent="0.2">
      <c r="F9128"/>
    </row>
    <row r="9129" spans="6:6" x14ac:dyDescent="0.2">
      <c r="F9129"/>
    </row>
    <row r="9130" spans="6:6" x14ac:dyDescent="0.2">
      <c r="F9130"/>
    </row>
    <row r="9131" spans="6:6" x14ac:dyDescent="0.2">
      <c r="F9131"/>
    </row>
    <row r="9132" spans="6:6" x14ac:dyDescent="0.2">
      <c r="F9132"/>
    </row>
    <row r="9133" spans="6:6" x14ac:dyDescent="0.2">
      <c r="F9133"/>
    </row>
    <row r="9134" spans="6:6" x14ac:dyDescent="0.2">
      <c r="F9134"/>
    </row>
    <row r="9135" spans="6:6" x14ac:dyDescent="0.2">
      <c r="F9135"/>
    </row>
    <row r="9136" spans="6:6" x14ac:dyDescent="0.2">
      <c r="F9136"/>
    </row>
    <row r="9137" spans="6:6" x14ac:dyDescent="0.2">
      <c r="F9137"/>
    </row>
    <row r="9138" spans="6:6" x14ac:dyDescent="0.2">
      <c r="F9138"/>
    </row>
    <row r="9139" spans="6:6" x14ac:dyDescent="0.2">
      <c r="F9139"/>
    </row>
    <row r="9140" spans="6:6" x14ac:dyDescent="0.2">
      <c r="F9140"/>
    </row>
    <row r="9141" spans="6:6" x14ac:dyDescent="0.2">
      <c r="F9141"/>
    </row>
    <row r="9142" spans="6:6" x14ac:dyDescent="0.2">
      <c r="F9142"/>
    </row>
    <row r="9143" spans="6:6" x14ac:dyDescent="0.2">
      <c r="F9143"/>
    </row>
    <row r="9144" spans="6:6" x14ac:dyDescent="0.2">
      <c r="F9144"/>
    </row>
    <row r="9145" spans="6:6" x14ac:dyDescent="0.2">
      <c r="F9145"/>
    </row>
    <row r="9146" spans="6:6" x14ac:dyDescent="0.2">
      <c r="F9146"/>
    </row>
    <row r="9147" spans="6:6" x14ac:dyDescent="0.2">
      <c r="F9147"/>
    </row>
    <row r="9148" spans="6:6" x14ac:dyDescent="0.2">
      <c r="F9148"/>
    </row>
    <row r="9149" spans="6:6" x14ac:dyDescent="0.2">
      <c r="F9149"/>
    </row>
    <row r="9150" spans="6:6" x14ac:dyDescent="0.2">
      <c r="F9150"/>
    </row>
    <row r="9151" spans="6:6" x14ac:dyDescent="0.2">
      <c r="F9151"/>
    </row>
    <row r="9152" spans="6:6" x14ac:dyDescent="0.2">
      <c r="F9152"/>
    </row>
    <row r="9153" spans="6:6" x14ac:dyDescent="0.2">
      <c r="F9153"/>
    </row>
    <row r="9154" spans="6:6" x14ac:dyDescent="0.2">
      <c r="F9154"/>
    </row>
    <row r="9155" spans="6:6" x14ac:dyDescent="0.2">
      <c r="F9155"/>
    </row>
    <row r="9156" spans="6:6" x14ac:dyDescent="0.2">
      <c r="F9156"/>
    </row>
    <row r="9157" spans="6:6" x14ac:dyDescent="0.2">
      <c r="F9157"/>
    </row>
    <row r="9158" spans="6:6" x14ac:dyDescent="0.2">
      <c r="F9158"/>
    </row>
    <row r="9159" spans="6:6" x14ac:dyDescent="0.2">
      <c r="F9159"/>
    </row>
    <row r="9160" spans="6:6" x14ac:dyDescent="0.2">
      <c r="F9160"/>
    </row>
    <row r="9161" spans="6:6" x14ac:dyDescent="0.2">
      <c r="F9161"/>
    </row>
    <row r="9162" spans="6:6" x14ac:dyDescent="0.2">
      <c r="F9162"/>
    </row>
    <row r="9163" spans="6:6" x14ac:dyDescent="0.2">
      <c r="F9163"/>
    </row>
    <row r="9164" spans="6:6" x14ac:dyDescent="0.2">
      <c r="F9164"/>
    </row>
    <row r="9165" spans="6:6" x14ac:dyDescent="0.2">
      <c r="F9165"/>
    </row>
    <row r="9166" spans="6:6" x14ac:dyDescent="0.2">
      <c r="F9166"/>
    </row>
    <row r="9167" spans="6:6" x14ac:dyDescent="0.2">
      <c r="F9167"/>
    </row>
    <row r="9168" spans="6:6" x14ac:dyDescent="0.2">
      <c r="F9168"/>
    </row>
    <row r="9169" spans="6:6" x14ac:dyDescent="0.2">
      <c r="F9169"/>
    </row>
    <row r="9170" spans="6:6" x14ac:dyDescent="0.2">
      <c r="F9170"/>
    </row>
    <row r="9171" spans="6:6" x14ac:dyDescent="0.2">
      <c r="F9171"/>
    </row>
    <row r="9172" spans="6:6" x14ac:dyDescent="0.2">
      <c r="F9172"/>
    </row>
    <row r="9173" spans="6:6" x14ac:dyDescent="0.2">
      <c r="F9173"/>
    </row>
    <row r="9174" spans="6:6" x14ac:dyDescent="0.2">
      <c r="F9174"/>
    </row>
    <row r="9175" spans="6:6" x14ac:dyDescent="0.2">
      <c r="F9175"/>
    </row>
    <row r="9176" spans="6:6" x14ac:dyDescent="0.2">
      <c r="F9176"/>
    </row>
    <row r="9177" spans="6:6" x14ac:dyDescent="0.2">
      <c r="F9177"/>
    </row>
    <row r="9178" spans="6:6" x14ac:dyDescent="0.2">
      <c r="F9178"/>
    </row>
    <row r="9179" spans="6:6" x14ac:dyDescent="0.2">
      <c r="F9179"/>
    </row>
    <row r="9180" spans="6:6" x14ac:dyDescent="0.2">
      <c r="F9180"/>
    </row>
    <row r="9181" spans="6:6" x14ac:dyDescent="0.2">
      <c r="F9181"/>
    </row>
    <row r="9182" spans="6:6" x14ac:dyDescent="0.2">
      <c r="F9182"/>
    </row>
    <row r="9183" spans="6:6" x14ac:dyDescent="0.2">
      <c r="F9183"/>
    </row>
    <row r="9184" spans="6:6" x14ac:dyDescent="0.2">
      <c r="F9184"/>
    </row>
    <row r="9185" spans="6:6" x14ac:dyDescent="0.2">
      <c r="F9185"/>
    </row>
    <row r="9186" spans="6:6" x14ac:dyDescent="0.2">
      <c r="F9186"/>
    </row>
    <row r="9187" spans="6:6" x14ac:dyDescent="0.2">
      <c r="F9187"/>
    </row>
    <row r="9188" spans="6:6" x14ac:dyDescent="0.2">
      <c r="F9188"/>
    </row>
    <row r="9189" spans="6:6" x14ac:dyDescent="0.2">
      <c r="F9189"/>
    </row>
    <row r="9190" spans="6:6" x14ac:dyDescent="0.2">
      <c r="F9190"/>
    </row>
    <row r="9191" spans="6:6" x14ac:dyDescent="0.2">
      <c r="F9191"/>
    </row>
    <row r="9192" spans="6:6" x14ac:dyDescent="0.2">
      <c r="F9192"/>
    </row>
    <row r="9193" spans="6:6" x14ac:dyDescent="0.2">
      <c r="F9193"/>
    </row>
    <row r="9194" spans="6:6" x14ac:dyDescent="0.2">
      <c r="F9194"/>
    </row>
    <row r="9195" spans="6:6" x14ac:dyDescent="0.2">
      <c r="F9195"/>
    </row>
    <row r="9196" spans="6:6" x14ac:dyDescent="0.2">
      <c r="F9196"/>
    </row>
    <row r="9197" spans="6:6" x14ac:dyDescent="0.2">
      <c r="F9197"/>
    </row>
    <row r="9198" spans="6:6" x14ac:dyDescent="0.2">
      <c r="F9198"/>
    </row>
    <row r="9199" spans="6:6" x14ac:dyDescent="0.2">
      <c r="F9199"/>
    </row>
    <row r="9200" spans="6:6" x14ac:dyDescent="0.2">
      <c r="F9200"/>
    </row>
    <row r="9201" spans="6:6" x14ac:dyDescent="0.2">
      <c r="F9201"/>
    </row>
    <row r="9202" spans="6:6" x14ac:dyDescent="0.2">
      <c r="F9202"/>
    </row>
    <row r="9203" spans="6:6" x14ac:dyDescent="0.2">
      <c r="F9203"/>
    </row>
    <row r="9204" spans="6:6" x14ac:dyDescent="0.2">
      <c r="F9204"/>
    </row>
    <row r="9205" spans="6:6" x14ac:dyDescent="0.2">
      <c r="F9205"/>
    </row>
    <row r="9206" spans="6:6" x14ac:dyDescent="0.2">
      <c r="F9206"/>
    </row>
    <row r="9207" spans="6:6" x14ac:dyDescent="0.2">
      <c r="F9207"/>
    </row>
    <row r="9208" spans="6:6" x14ac:dyDescent="0.2">
      <c r="F9208"/>
    </row>
    <row r="9209" spans="6:6" x14ac:dyDescent="0.2">
      <c r="F9209"/>
    </row>
    <row r="9210" spans="6:6" x14ac:dyDescent="0.2">
      <c r="F9210"/>
    </row>
    <row r="9211" spans="6:6" x14ac:dyDescent="0.2">
      <c r="F9211"/>
    </row>
    <row r="9212" spans="6:6" x14ac:dyDescent="0.2">
      <c r="F9212"/>
    </row>
    <row r="9213" spans="6:6" x14ac:dyDescent="0.2">
      <c r="F9213"/>
    </row>
    <row r="9214" spans="6:6" x14ac:dyDescent="0.2">
      <c r="F9214"/>
    </row>
    <row r="9215" spans="6:6" x14ac:dyDescent="0.2">
      <c r="F9215"/>
    </row>
    <row r="9216" spans="6:6" x14ac:dyDescent="0.2">
      <c r="F9216"/>
    </row>
    <row r="9217" spans="6:6" x14ac:dyDescent="0.2">
      <c r="F9217"/>
    </row>
    <row r="9218" spans="6:6" x14ac:dyDescent="0.2">
      <c r="F9218"/>
    </row>
    <row r="9219" spans="6:6" x14ac:dyDescent="0.2">
      <c r="F9219"/>
    </row>
    <row r="9220" spans="6:6" x14ac:dyDescent="0.2">
      <c r="F9220"/>
    </row>
    <row r="9221" spans="6:6" x14ac:dyDescent="0.2">
      <c r="F9221"/>
    </row>
    <row r="9222" spans="6:6" x14ac:dyDescent="0.2">
      <c r="F9222"/>
    </row>
    <row r="9223" spans="6:6" x14ac:dyDescent="0.2">
      <c r="F9223"/>
    </row>
    <row r="9224" spans="6:6" x14ac:dyDescent="0.2">
      <c r="F9224"/>
    </row>
    <row r="9225" spans="6:6" x14ac:dyDescent="0.2">
      <c r="F9225"/>
    </row>
    <row r="9226" spans="6:6" x14ac:dyDescent="0.2">
      <c r="F9226"/>
    </row>
    <row r="9227" spans="6:6" x14ac:dyDescent="0.2">
      <c r="F9227"/>
    </row>
    <row r="9228" spans="6:6" x14ac:dyDescent="0.2">
      <c r="F9228"/>
    </row>
    <row r="9229" spans="6:6" x14ac:dyDescent="0.2">
      <c r="F9229"/>
    </row>
    <row r="9230" spans="6:6" x14ac:dyDescent="0.2">
      <c r="F9230"/>
    </row>
    <row r="9231" spans="6:6" x14ac:dyDescent="0.2">
      <c r="F9231"/>
    </row>
    <row r="9232" spans="6:6" x14ac:dyDescent="0.2">
      <c r="F9232"/>
    </row>
    <row r="9233" spans="6:6" x14ac:dyDescent="0.2">
      <c r="F9233"/>
    </row>
    <row r="9234" spans="6:6" x14ac:dyDescent="0.2">
      <c r="F9234"/>
    </row>
    <row r="9235" spans="6:6" x14ac:dyDescent="0.2">
      <c r="F9235"/>
    </row>
    <row r="9236" spans="6:6" x14ac:dyDescent="0.2">
      <c r="F9236"/>
    </row>
    <row r="9237" spans="6:6" x14ac:dyDescent="0.2">
      <c r="F9237"/>
    </row>
    <row r="9238" spans="6:6" x14ac:dyDescent="0.2">
      <c r="F9238"/>
    </row>
    <row r="9239" spans="6:6" x14ac:dyDescent="0.2">
      <c r="F9239"/>
    </row>
    <row r="9240" spans="6:6" x14ac:dyDescent="0.2">
      <c r="F9240"/>
    </row>
    <row r="9241" spans="6:6" x14ac:dyDescent="0.2">
      <c r="F9241"/>
    </row>
    <row r="9242" spans="6:6" x14ac:dyDescent="0.2">
      <c r="F9242"/>
    </row>
    <row r="9243" spans="6:6" x14ac:dyDescent="0.2">
      <c r="F9243"/>
    </row>
    <row r="9244" spans="6:6" x14ac:dyDescent="0.2">
      <c r="F9244"/>
    </row>
    <row r="9245" spans="6:6" x14ac:dyDescent="0.2">
      <c r="F9245"/>
    </row>
    <row r="9246" spans="6:6" x14ac:dyDescent="0.2">
      <c r="F9246"/>
    </row>
    <row r="9247" spans="6:6" x14ac:dyDescent="0.2">
      <c r="F9247"/>
    </row>
    <row r="9248" spans="6:6" x14ac:dyDescent="0.2">
      <c r="F9248"/>
    </row>
    <row r="9249" spans="6:6" x14ac:dyDescent="0.2">
      <c r="F9249"/>
    </row>
    <row r="9250" spans="6:6" x14ac:dyDescent="0.2">
      <c r="F9250"/>
    </row>
    <row r="9251" spans="6:6" x14ac:dyDescent="0.2">
      <c r="F9251"/>
    </row>
    <row r="9252" spans="6:6" x14ac:dyDescent="0.2">
      <c r="F9252"/>
    </row>
    <row r="9253" spans="6:6" x14ac:dyDescent="0.2">
      <c r="F9253"/>
    </row>
    <row r="9254" spans="6:6" x14ac:dyDescent="0.2">
      <c r="F9254"/>
    </row>
    <row r="9255" spans="6:6" x14ac:dyDescent="0.2">
      <c r="F9255"/>
    </row>
    <row r="9256" spans="6:6" x14ac:dyDescent="0.2">
      <c r="F9256"/>
    </row>
    <row r="9257" spans="6:6" x14ac:dyDescent="0.2">
      <c r="F9257"/>
    </row>
    <row r="9258" spans="6:6" x14ac:dyDescent="0.2">
      <c r="F9258"/>
    </row>
    <row r="9259" spans="6:6" x14ac:dyDescent="0.2">
      <c r="F9259"/>
    </row>
    <row r="9260" spans="6:6" x14ac:dyDescent="0.2">
      <c r="F9260"/>
    </row>
    <row r="9261" spans="6:6" x14ac:dyDescent="0.2">
      <c r="F9261"/>
    </row>
    <row r="9262" spans="6:6" x14ac:dyDescent="0.2">
      <c r="F9262"/>
    </row>
    <row r="9263" spans="6:6" x14ac:dyDescent="0.2">
      <c r="F9263"/>
    </row>
    <row r="9264" spans="6:6" x14ac:dyDescent="0.2">
      <c r="F9264"/>
    </row>
    <row r="9265" spans="6:6" x14ac:dyDescent="0.2">
      <c r="F9265"/>
    </row>
    <row r="9266" spans="6:6" x14ac:dyDescent="0.2">
      <c r="F9266"/>
    </row>
    <row r="9267" spans="6:6" x14ac:dyDescent="0.2">
      <c r="F9267"/>
    </row>
    <row r="9268" spans="6:6" x14ac:dyDescent="0.2">
      <c r="F9268"/>
    </row>
    <row r="9269" spans="6:6" x14ac:dyDescent="0.2">
      <c r="F9269"/>
    </row>
    <row r="9270" spans="6:6" x14ac:dyDescent="0.2">
      <c r="F9270"/>
    </row>
    <row r="9271" spans="6:6" x14ac:dyDescent="0.2">
      <c r="F9271"/>
    </row>
    <row r="9272" spans="6:6" x14ac:dyDescent="0.2">
      <c r="F9272"/>
    </row>
    <row r="9273" spans="6:6" x14ac:dyDescent="0.2">
      <c r="F9273"/>
    </row>
    <row r="9274" spans="6:6" x14ac:dyDescent="0.2">
      <c r="F9274"/>
    </row>
    <row r="9275" spans="6:6" x14ac:dyDescent="0.2">
      <c r="F9275"/>
    </row>
    <row r="9276" spans="6:6" x14ac:dyDescent="0.2">
      <c r="F9276"/>
    </row>
    <row r="9277" spans="6:6" x14ac:dyDescent="0.2">
      <c r="F9277"/>
    </row>
    <row r="9278" spans="6:6" x14ac:dyDescent="0.2">
      <c r="F9278"/>
    </row>
    <row r="9279" spans="6:6" x14ac:dyDescent="0.2">
      <c r="F9279"/>
    </row>
    <row r="9280" spans="6:6" x14ac:dyDescent="0.2">
      <c r="F9280"/>
    </row>
    <row r="9281" spans="6:6" x14ac:dyDescent="0.2">
      <c r="F9281"/>
    </row>
    <row r="9282" spans="6:6" x14ac:dyDescent="0.2">
      <c r="F9282"/>
    </row>
    <row r="9283" spans="6:6" x14ac:dyDescent="0.2">
      <c r="F9283"/>
    </row>
    <row r="9284" spans="6:6" x14ac:dyDescent="0.2">
      <c r="F9284"/>
    </row>
    <row r="9285" spans="6:6" x14ac:dyDescent="0.2">
      <c r="F9285"/>
    </row>
    <row r="9286" spans="6:6" x14ac:dyDescent="0.2">
      <c r="F9286"/>
    </row>
    <row r="9287" spans="6:6" x14ac:dyDescent="0.2">
      <c r="F9287"/>
    </row>
    <row r="9288" spans="6:6" x14ac:dyDescent="0.2">
      <c r="F9288"/>
    </row>
    <row r="9289" spans="6:6" x14ac:dyDescent="0.2">
      <c r="F9289"/>
    </row>
    <row r="9290" spans="6:6" x14ac:dyDescent="0.2">
      <c r="F9290"/>
    </row>
    <row r="9291" spans="6:6" x14ac:dyDescent="0.2">
      <c r="F9291"/>
    </row>
    <row r="9292" spans="6:6" x14ac:dyDescent="0.2">
      <c r="F9292"/>
    </row>
    <row r="9293" spans="6:6" x14ac:dyDescent="0.2">
      <c r="F9293"/>
    </row>
    <row r="9294" spans="6:6" x14ac:dyDescent="0.2">
      <c r="F9294"/>
    </row>
    <row r="9295" spans="6:6" x14ac:dyDescent="0.2">
      <c r="F9295"/>
    </row>
    <row r="9296" spans="6:6" x14ac:dyDescent="0.2">
      <c r="F9296"/>
    </row>
    <row r="9297" spans="6:6" x14ac:dyDescent="0.2">
      <c r="F9297"/>
    </row>
    <row r="9298" spans="6:6" x14ac:dyDescent="0.2">
      <c r="F9298"/>
    </row>
    <row r="9299" spans="6:6" x14ac:dyDescent="0.2">
      <c r="F9299"/>
    </row>
    <row r="9300" spans="6:6" x14ac:dyDescent="0.2">
      <c r="F9300"/>
    </row>
    <row r="9301" spans="6:6" x14ac:dyDescent="0.2">
      <c r="F9301"/>
    </row>
    <row r="9302" spans="6:6" x14ac:dyDescent="0.2">
      <c r="F9302"/>
    </row>
    <row r="9303" spans="6:6" x14ac:dyDescent="0.2">
      <c r="F9303"/>
    </row>
    <row r="9304" spans="6:6" x14ac:dyDescent="0.2">
      <c r="F9304"/>
    </row>
    <row r="9305" spans="6:6" x14ac:dyDescent="0.2">
      <c r="F9305"/>
    </row>
    <row r="9306" spans="6:6" x14ac:dyDescent="0.2">
      <c r="F9306"/>
    </row>
    <row r="9307" spans="6:6" x14ac:dyDescent="0.2">
      <c r="F9307"/>
    </row>
    <row r="9308" spans="6:6" x14ac:dyDescent="0.2">
      <c r="F9308"/>
    </row>
    <row r="9309" spans="6:6" x14ac:dyDescent="0.2">
      <c r="F9309"/>
    </row>
    <row r="9310" spans="6:6" x14ac:dyDescent="0.2">
      <c r="F9310"/>
    </row>
    <row r="9311" spans="6:6" x14ac:dyDescent="0.2">
      <c r="F9311"/>
    </row>
    <row r="9312" spans="6:6" x14ac:dyDescent="0.2">
      <c r="F9312"/>
    </row>
    <row r="9313" spans="6:6" x14ac:dyDescent="0.2">
      <c r="F9313"/>
    </row>
    <row r="9314" spans="6:6" x14ac:dyDescent="0.2">
      <c r="F9314"/>
    </row>
    <row r="9315" spans="6:6" x14ac:dyDescent="0.2">
      <c r="F9315"/>
    </row>
    <row r="9316" spans="6:6" x14ac:dyDescent="0.2">
      <c r="F9316"/>
    </row>
    <row r="9317" spans="6:6" x14ac:dyDescent="0.2">
      <c r="F9317"/>
    </row>
    <row r="9318" spans="6:6" x14ac:dyDescent="0.2">
      <c r="F9318"/>
    </row>
    <row r="9319" spans="6:6" x14ac:dyDescent="0.2">
      <c r="F9319"/>
    </row>
    <row r="9320" spans="6:6" x14ac:dyDescent="0.2">
      <c r="F9320"/>
    </row>
    <row r="9321" spans="6:6" x14ac:dyDescent="0.2">
      <c r="F9321"/>
    </row>
    <row r="9322" spans="6:6" x14ac:dyDescent="0.2">
      <c r="F9322"/>
    </row>
    <row r="9323" spans="6:6" x14ac:dyDescent="0.2">
      <c r="F9323"/>
    </row>
    <row r="9324" spans="6:6" x14ac:dyDescent="0.2">
      <c r="F9324"/>
    </row>
    <row r="9325" spans="6:6" x14ac:dyDescent="0.2">
      <c r="F9325"/>
    </row>
    <row r="9326" spans="6:6" x14ac:dyDescent="0.2">
      <c r="F9326"/>
    </row>
    <row r="9327" spans="6:6" x14ac:dyDescent="0.2">
      <c r="F9327"/>
    </row>
    <row r="9328" spans="6:6" x14ac:dyDescent="0.2">
      <c r="F9328"/>
    </row>
    <row r="9329" spans="6:6" x14ac:dyDescent="0.2">
      <c r="F9329"/>
    </row>
    <row r="9330" spans="6:6" x14ac:dyDescent="0.2">
      <c r="F9330"/>
    </row>
    <row r="9331" spans="6:6" x14ac:dyDescent="0.2">
      <c r="F9331"/>
    </row>
    <row r="9332" spans="6:6" x14ac:dyDescent="0.2">
      <c r="F9332"/>
    </row>
    <row r="9333" spans="6:6" x14ac:dyDescent="0.2">
      <c r="F9333"/>
    </row>
    <row r="9334" spans="6:6" x14ac:dyDescent="0.2">
      <c r="F9334"/>
    </row>
    <row r="9335" spans="6:6" x14ac:dyDescent="0.2">
      <c r="F9335"/>
    </row>
    <row r="9336" spans="6:6" x14ac:dyDescent="0.2">
      <c r="F9336"/>
    </row>
    <row r="9337" spans="6:6" x14ac:dyDescent="0.2">
      <c r="F9337"/>
    </row>
    <row r="9338" spans="6:6" x14ac:dyDescent="0.2">
      <c r="F9338"/>
    </row>
    <row r="9339" spans="6:6" x14ac:dyDescent="0.2">
      <c r="F9339"/>
    </row>
    <row r="9340" spans="6:6" x14ac:dyDescent="0.2">
      <c r="F9340"/>
    </row>
    <row r="9341" spans="6:6" x14ac:dyDescent="0.2">
      <c r="F9341"/>
    </row>
    <row r="9342" spans="6:6" x14ac:dyDescent="0.2">
      <c r="F9342"/>
    </row>
    <row r="9343" spans="6:6" x14ac:dyDescent="0.2">
      <c r="F9343"/>
    </row>
    <row r="9344" spans="6:6" x14ac:dyDescent="0.2">
      <c r="F9344"/>
    </row>
    <row r="9345" spans="6:6" x14ac:dyDescent="0.2">
      <c r="F9345"/>
    </row>
    <row r="9346" spans="6:6" x14ac:dyDescent="0.2">
      <c r="F9346"/>
    </row>
    <row r="9347" spans="6:6" x14ac:dyDescent="0.2">
      <c r="F9347"/>
    </row>
    <row r="9348" spans="6:6" x14ac:dyDescent="0.2">
      <c r="F9348"/>
    </row>
    <row r="9349" spans="6:6" x14ac:dyDescent="0.2">
      <c r="F9349"/>
    </row>
    <row r="9350" spans="6:6" x14ac:dyDescent="0.2">
      <c r="F9350"/>
    </row>
    <row r="9351" spans="6:6" x14ac:dyDescent="0.2">
      <c r="F9351"/>
    </row>
    <row r="9352" spans="6:6" x14ac:dyDescent="0.2">
      <c r="F9352"/>
    </row>
    <row r="9353" spans="6:6" x14ac:dyDescent="0.2">
      <c r="F9353"/>
    </row>
    <row r="9354" spans="6:6" x14ac:dyDescent="0.2">
      <c r="F9354"/>
    </row>
    <row r="9355" spans="6:6" x14ac:dyDescent="0.2">
      <c r="F9355"/>
    </row>
    <row r="9356" spans="6:6" x14ac:dyDescent="0.2">
      <c r="F9356"/>
    </row>
    <row r="9357" spans="6:6" x14ac:dyDescent="0.2">
      <c r="F9357"/>
    </row>
    <row r="9358" spans="6:6" x14ac:dyDescent="0.2">
      <c r="F9358"/>
    </row>
    <row r="9359" spans="6:6" x14ac:dyDescent="0.2">
      <c r="F9359"/>
    </row>
    <row r="9360" spans="6:6" x14ac:dyDescent="0.2">
      <c r="F9360"/>
    </row>
    <row r="9361" spans="6:6" x14ac:dyDescent="0.2">
      <c r="F9361"/>
    </row>
    <row r="9362" spans="6:6" x14ac:dyDescent="0.2">
      <c r="F9362"/>
    </row>
    <row r="9363" spans="6:6" x14ac:dyDescent="0.2">
      <c r="F9363"/>
    </row>
    <row r="9364" spans="6:6" x14ac:dyDescent="0.2">
      <c r="F9364"/>
    </row>
    <row r="9365" spans="6:6" x14ac:dyDescent="0.2">
      <c r="F9365"/>
    </row>
    <row r="9366" spans="6:6" x14ac:dyDescent="0.2">
      <c r="F9366"/>
    </row>
    <row r="9367" spans="6:6" x14ac:dyDescent="0.2">
      <c r="F9367"/>
    </row>
    <row r="9368" spans="6:6" x14ac:dyDescent="0.2">
      <c r="F9368"/>
    </row>
    <row r="9369" spans="6:6" x14ac:dyDescent="0.2">
      <c r="F9369"/>
    </row>
    <row r="9370" spans="6:6" x14ac:dyDescent="0.2">
      <c r="F9370"/>
    </row>
    <row r="9371" spans="6:6" x14ac:dyDescent="0.2">
      <c r="F9371"/>
    </row>
    <row r="9372" spans="6:6" x14ac:dyDescent="0.2">
      <c r="F9372"/>
    </row>
    <row r="9373" spans="6:6" x14ac:dyDescent="0.2">
      <c r="F9373"/>
    </row>
    <row r="9374" spans="6:6" x14ac:dyDescent="0.2">
      <c r="F9374"/>
    </row>
    <row r="9375" spans="6:6" x14ac:dyDescent="0.2">
      <c r="F9375"/>
    </row>
    <row r="9376" spans="6:6" x14ac:dyDescent="0.2">
      <c r="F9376"/>
    </row>
    <row r="9377" spans="6:6" x14ac:dyDescent="0.2">
      <c r="F9377"/>
    </row>
    <row r="9378" spans="6:6" x14ac:dyDescent="0.2">
      <c r="F9378"/>
    </row>
    <row r="9379" spans="6:6" x14ac:dyDescent="0.2">
      <c r="F9379"/>
    </row>
    <row r="9380" spans="6:6" x14ac:dyDescent="0.2">
      <c r="F9380"/>
    </row>
    <row r="9381" spans="6:6" x14ac:dyDescent="0.2">
      <c r="F9381"/>
    </row>
    <row r="9382" spans="6:6" x14ac:dyDescent="0.2">
      <c r="F9382"/>
    </row>
    <row r="9383" spans="6:6" x14ac:dyDescent="0.2">
      <c r="F9383"/>
    </row>
    <row r="9384" spans="6:6" x14ac:dyDescent="0.2">
      <c r="F9384"/>
    </row>
    <row r="9385" spans="6:6" x14ac:dyDescent="0.2">
      <c r="F9385"/>
    </row>
    <row r="9386" spans="6:6" x14ac:dyDescent="0.2">
      <c r="F9386"/>
    </row>
    <row r="9387" spans="6:6" x14ac:dyDescent="0.2">
      <c r="F9387"/>
    </row>
    <row r="9388" spans="6:6" x14ac:dyDescent="0.2">
      <c r="F9388"/>
    </row>
    <row r="9389" spans="6:6" x14ac:dyDescent="0.2">
      <c r="F9389"/>
    </row>
    <row r="9390" spans="6:6" x14ac:dyDescent="0.2">
      <c r="F9390"/>
    </row>
    <row r="9391" spans="6:6" x14ac:dyDescent="0.2">
      <c r="F9391"/>
    </row>
    <row r="9392" spans="6:6" x14ac:dyDescent="0.2">
      <c r="F9392"/>
    </row>
    <row r="9393" spans="6:6" x14ac:dyDescent="0.2">
      <c r="F9393"/>
    </row>
    <row r="9394" spans="6:6" x14ac:dyDescent="0.2">
      <c r="F9394"/>
    </row>
    <row r="9395" spans="6:6" x14ac:dyDescent="0.2">
      <c r="F9395"/>
    </row>
    <row r="9396" spans="6:6" x14ac:dyDescent="0.2">
      <c r="F9396"/>
    </row>
    <row r="9397" spans="6:6" x14ac:dyDescent="0.2">
      <c r="F9397"/>
    </row>
    <row r="9398" spans="6:6" x14ac:dyDescent="0.2">
      <c r="F9398"/>
    </row>
    <row r="9399" spans="6:6" x14ac:dyDescent="0.2">
      <c r="F9399"/>
    </row>
    <row r="9400" spans="6:6" x14ac:dyDescent="0.2">
      <c r="F9400"/>
    </row>
    <row r="9401" spans="6:6" x14ac:dyDescent="0.2">
      <c r="F9401"/>
    </row>
    <row r="9402" spans="6:6" x14ac:dyDescent="0.2">
      <c r="F9402"/>
    </row>
    <row r="9403" spans="6:6" x14ac:dyDescent="0.2">
      <c r="F9403"/>
    </row>
    <row r="9404" spans="6:6" x14ac:dyDescent="0.2">
      <c r="F9404"/>
    </row>
    <row r="9405" spans="6:6" x14ac:dyDescent="0.2">
      <c r="F9405"/>
    </row>
    <row r="9406" spans="6:6" x14ac:dyDescent="0.2">
      <c r="F9406"/>
    </row>
    <row r="9407" spans="6:6" x14ac:dyDescent="0.2">
      <c r="F9407"/>
    </row>
    <row r="9408" spans="6:6" x14ac:dyDescent="0.2">
      <c r="F9408"/>
    </row>
    <row r="9409" spans="6:6" x14ac:dyDescent="0.2">
      <c r="F9409"/>
    </row>
    <row r="9410" spans="6:6" x14ac:dyDescent="0.2">
      <c r="F9410"/>
    </row>
    <row r="9411" spans="6:6" x14ac:dyDescent="0.2">
      <c r="F9411"/>
    </row>
    <row r="9412" spans="6:6" x14ac:dyDescent="0.2">
      <c r="F9412"/>
    </row>
    <row r="9413" spans="6:6" x14ac:dyDescent="0.2">
      <c r="F9413"/>
    </row>
    <row r="9414" spans="6:6" x14ac:dyDescent="0.2">
      <c r="F9414"/>
    </row>
    <row r="9415" spans="6:6" x14ac:dyDescent="0.2">
      <c r="F9415"/>
    </row>
    <row r="9416" spans="6:6" x14ac:dyDescent="0.2">
      <c r="F9416"/>
    </row>
    <row r="9417" spans="6:6" x14ac:dyDescent="0.2">
      <c r="F9417"/>
    </row>
    <row r="9418" spans="6:6" x14ac:dyDescent="0.2">
      <c r="F9418"/>
    </row>
    <row r="9419" spans="6:6" x14ac:dyDescent="0.2">
      <c r="F9419"/>
    </row>
    <row r="9420" spans="6:6" x14ac:dyDescent="0.2">
      <c r="F9420"/>
    </row>
    <row r="9421" spans="6:6" x14ac:dyDescent="0.2">
      <c r="F9421"/>
    </row>
    <row r="9422" spans="6:6" x14ac:dyDescent="0.2">
      <c r="F9422"/>
    </row>
    <row r="9423" spans="6:6" x14ac:dyDescent="0.2">
      <c r="F9423"/>
    </row>
    <row r="9424" spans="6:6" x14ac:dyDescent="0.2">
      <c r="F9424"/>
    </row>
    <row r="9425" spans="6:6" x14ac:dyDescent="0.2">
      <c r="F9425"/>
    </row>
    <row r="9426" spans="6:6" x14ac:dyDescent="0.2">
      <c r="F9426"/>
    </row>
    <row r="9427" spans="6:6" x14ac:dyDescent="0.2">
      <c r="F9427"/>
    </row>
    <row r="9428" spans="6:6" x14ac:dyDescent="0.2">
      <c r="F9428"/>
    </row>
    <row r="9429" spans="6:6" x14ac:dyDescent="0.2">
      <c r="F9429"/>
    </row>
    <row r="9430" spans="6:6" x14ac:dyDescent="0.2">
      <c r="F9430"/>
    </row>
    <row r="9431" spans="6:6" x14ac:dyDescent="0.2">
      <c r="F9431"/>
    </row>
    <row r="9432" spans="6:6" x14ac:dyDescent="0.2">
      <c r="F9432"/>
    </row>
    <row r="9433" spans="6:6" x14ac:dyDescent="0.2">
      <c r="F9433"/>
    </row>
    <row r="9434" spans="6:6" x14ac:dyDescent="0.2">
      <c r="F9434"/>
    </row>
    <row r="9435" spans="6:6" x14ac:dyDescent="0.2">
      <c r="F9435"/>
    </row>
    <row r="9436" spans="6:6" x14ac:dyDescent="0.2">
      <c r="F9436"/>
    </row>
    <row r="9437" spans="6:6" x14ac:dyDescent="0.2">
      <c r="F9437"/>
    </row>
    <row r="9438" spans="6:6" x14ac:dyDescent="0.2">
      <c r="F9438"/>
    </row>
    <row r="9439" spans="6:6" x14ac:dyDescent="0.2">
      <c r="F9439"/>
    </row>
    <row r="9440" spans="6:6" x14ac:dyDescent="0.2">
      <c r="F9440"/>
    </row>
    <row r="9441" spans="6:6" x14ac:dyDescent="0.2">
      <c r="F9441"/>
    </row>
    <row r="9442" spans="6:6" x14ac:dyDescent="0.2">
      <c r="F9442"/>
    </row>
    <row r="9443" spans="6:6" x14ac:dyDescent="0.2">
      <c r="F9443"/>
    </row>
    <row r="9444" spans="6:6" x14ac:dyDescent="0.2">
      <c r="F9444"/>
    </row>
    <row r="9445" spans="6:6" x14ac:dyDescent="0.2">
      <c r="F9445"/>
    </row>
    <row r="9446" spans="6:6" x14ac:dyDescent="0.2">
      <c r="F9446"/>
    </row>
    <row r="9447" spans="6:6" x14ac:dyDescent="0.2">
      <c r="F9447"/>
    </row>
    <row r="9448" spans="6:6" x14ac:dyDescent="0.2">
      <c r="F9448"/>
    </row>
    <row r="9449" spans="6:6" x14ac:dyDescent="0.2">
      <c r="F9449"/>
    </row>
    <row r="9450" spans="6:6" x14ac:dyDescent="0.2">
      <c r="F9450"/>
    </row>
    <row r="9451" spans="6:6" x14ac:dyDescent="0.2">
      <c r="F9451"/>
    </row>
    <row r="9452" spans="6:6" x14ac:dyDescent="0.2">
      <c r="F9452"/>
    </row>
    <row r="9453" spans="6:6" x14ac:dyDescent="0.2">
      <c r="F9453"/>
    </row>
    <row r="9454" spans="6:6" x14ac:dyDescent="0.2">
      <c r="F9454"/>
    </row>
    <row r="9455" spans="6:6" x14ac:dyDescent="0.2">
      <c r="F9455"/>
    </row>
    <row r="9456" spans="6:6" x14ac:dyDescent="0.2">
      <c r="F9456"/>
    </row>
    <row r="9457" spans="6:6" x14ac:dyDescent="0.2">
      <c r="F9457"/>
    </row>
    <row r="9458" spans="6:6" x14ac:dyDescent="0.2">
      <c r="F9458"/>
    </row>
    <row r="9459" spans="6:6" x14ac:dyDescent="0.2">
      <c r="F9459"/>
    </row>
    <row r="9460" spans="6:6" x14ac:dyDescent="0.2">
      <c r="F9460"/>
    </row>
    <row r="9461" spans="6:6" x14ac:dyDescent="0.2">
      <c r="F9461"/>
    </row>
    <row r="9462" spans="6:6" x14ac:dyDescent="0.2">
      <c r="F9462"/>
    </row>
    <row r="9463" spans="6:6" x14ac:dyDescent="0.2">
      <c r="F9463"/>
    </row>
    <row r="9464" spans="6:6" x14ac:dyDescent="0.2">
      <c r="F9464"/>
    </row>
    <row r="9465" spans="6:6" x14ac:dyDescent="0.2">
      <c r="F9465"/>
    </row>
    <row r="9466" spans="6:6" x14ac:dyDescent="0.2">
      <c r="F9466"/>
    </row>
    <row r="9467" spans="6:6" x14ac:dyDescent="0.2">
      <c r="F9467"/>
    </row>
    <row r="9468" spans="6:6" x14ac:dyDescent="0.2">
      <c r="F9468"/>
    </row>
    <row r="9469" spans="6:6" x14ac:dyDescent="0.2">
      <c r="F9469"/>
    </row>
    <row r="9470" spans="6:6" x14ac:dyDescent="0.2">
      <c r="F9470"/>
    </row>
    <row r="9471" spans="6:6" x14ac:dyDescent="0.2">
      <c r="F9471"/>
    </row>
    <row r="9472" spans="6:6" x14ac:dyDescent="0.2">
      <c r="F9472"/>
    </row>
    <row r="9473" spans="6:6" x14ac:dyDescent="0.2">
      <c r="F9473"/>
    </row>
    <row r="9474" spans="6:6" x14ac:dyDescent="0.2">
      <c r="F9474"/>
    </row>
    <row r="9475" spans="6:6" x14ac:dyDescent="0.2">
      <c r="F9475"/>
    </row>
    <row r="9476" spans="6:6" x14ac:dyDescent="0.2">
      <c r="F9476"/>
    </row>
    <row r="9477" spans="6:6" x14ac:dyDescent="0.2">
      <c r="F9477"/>
    </row>
    <row r="9478" spans="6:6" x14ac:dyDescent="0.2">
      <c r="F9478"/>
    </row>
    <row r="9479" spans="6:6" x14ac:dyDescent="0.2">
      <c r="F9479"/>
    </row>
    <row r="9480" spans="6:6" x14ac:dyDescent="0.2">
      <c r="F9480"/>
    </row>
    <row r="9481" spans="6:6" x14ac:dyDescent="0.2">
      <c r="F9481"/>
    </row>
    <row r="9482" spans="6:6" x14ac:dyDescent="0.2">
      <c r="F9482"/>
    </row>
    <row r="9483" spans="6:6" x14ac:dyDescent="0.2">
      <c r="F9483"/>
    </row>
    <row r="9484" spans="6:6" x14ac:dyDescent="0.2">
      <c r="F9484"/>
    </row>
    <row r="9485" spans="6:6" x14ac:dyDescent="0.2">
      <c r="F9485"/>
    </row>
    <row r="9486" spans="6:6" x14ac:dyDescent="0.2">
      <c r="F9486"/>
    </row>
    <row r="9487" spans="6:6" x14ac:dyDescent="0.2">
      <c r="F9487"/>
    </row>
    <row r="9488" spans="6:6" x14ac:dyDescent="0.2">
      <c r="F9488"/>
    </row>
    <row r="9489" spans="6:6" x14ac:dyDescent="0.2">
      <c r="F9489"/>
    </row>
    <row r="9490" spans="6:6" x14ac:dyDescent="0.2">
      <c r="F9490"/>
    </row>
    <row r="9491" spans="6:6" x14ac:dyDescent="0.2">
      <c r="F9491"/>
    </row>
    <row r="9492" spans="6:6" x14ac:dyDescent="0.2">
      <c r="F9492"/>
    </row>
    <row r="9493" spans="6:6" x14ac:dyDescent="0.2">
      <c r="F9493"/>
    </row>
    <row r="9494" spans="6:6" x14ac:dyDescent="0.2">
      <c r="F9494"/>
    </row>
    <row r="9495" spans="6:6" x14ac:dyDescent="0.2">
      <c r="F9495"/>
    </row>
    <row r="9496" spans="6:6" x14ac:dyDescent="0.2">
      <c r="F9496"/>
    </row>
    <row r="9497" spans="6:6" x14ac:dyDescent="0.2">
      <c r="F9497"/>
    </row>
    <row r="9498" spans="6:6" x14ac:dyDescent="0.2">
      <c r="F9498"/>
    </row>
    <row r="9499" spans="6:6" x14ac:dyDescent="0.2">
      <c r="F9499"/>
    </row>
    <row r="9500" spans="6:6" x14ac:dyDescent="0.2">
      <c r="F9500"/>
    </row>
    <row r="9501" spans="6:6" x14ac:dyDescent="0.2">
      <c r="F9501"/>
    </row>
    <row r="9502" spans="6:6" x14ac:dyDescent="0.2">
      <c r="F9502"/>
    </row>
    <row r="9503" spans="6:6" x14ac:dyDescent="0.2">
      <c r="F9503"/>
    </row>
    <row r="9504" spans="6:6" x14ac:dyDescent="0.2">
      <c r="F9504"/>
    </row>
    <row r="9505" spans="6:6" x14ac:dyDescent="0.2">
      <c r="F9505"/>
    </row>
    <row r="9506" spans="6:6" x14ac:dyDescent="0.2">
      <c r="F9506"/>
    </row>
    <row r="9507" spans="6:6" x14ac:dyDescent="0.2">
      <c r="F9507"/>
    </row>
    <row r="9508" spans="6:6" x14ac:dyDescent="0.2">
      <c r="F9508"/>
    </row>
    <row r="9509" spans="6:6" x14ac:dyDescent="0.2">
      <c r="F9509"/>
    </row>
    <row r="9510" spans="6:6" x14ac:dyDescent="0.2">
      <c r="F9510"/>
    </row>
    <row r="9511" spans="6:6" x14ac:dyDescent="0.2">
      <c r="F9511"/>
    </row>
    <row r="9512" spans="6:6" x14ac:dyDescent="0.2">
      <c r="F9512"/>
    </row>
    <row r="9513" spans="6:6" x14ac:dyDescent="0.2">
      <c r="F9513"/>
    </row>
    <row r="9514" spans="6:6" x14ac:dyDescent="0.2">
      <c r="F9514"/>
    </row>
    <row r="9515" spans="6:6" x14ac:dyDescent="0.2">
      <c r="F9515"/>
    </row>
    <row r="9516" spans="6:6" x14ac:dyDescent="0.2">
      <c r="F9516"/>
    </row>
    <row r="9517" spans="6:6" x14ac:dyDescent="0.2">
      <c r="F9517"/>
    </row>
    <row r="9518" spans="6:6" x14ac:dyDescent="0.2">
      <c r="F9518"/>
    </row>
    <row r="9519" spans="6:6" x14ac:dyDescent="0.2">
      <c r="F9519"/>
    </row>
    <row r="9520" spans="6:6" x14ac:dyDescent="0.2">
      <c r="F9520"/>
    </row>
    <row r="9521" spans="6:6" x14ac:dyDescent="0.2">
      <c r="F9521"/>
    </row>
    <row r="9522" spans="6:6" x14ac:dyDescent="0.2">
      <c r="F9522"/>
    </row>
    <row r="9523" spans="6:6" x14ac:dyDescent="0.2">
      <c r="F9523"/>
    </row>
    <row r="9524" spans="6:6" x14ac:dyDescent="0.2">
      <c r="F9524"/>
    </row>
    <row r="9525" spans="6:6" x14ac:dyDescent="0.2">
      <c r="F9525"/>
    </row>
    <row r="9526" spans="6:6" x14ac:dyDescent="0.2">
      <c r="F9526"/>
    </row>
    <row r="9527" spans="6:6" x14ac:dyDescent="0.2">
      <c r="F9527"/>
    </row>
    <row r="9528" spans="6:6" x14ac:dyDescent="0.2">
      <c r="F9528"/>
    </row>
    <row r="9529" spans="6:6" x14ac:dyDescent="0.2">
      <c r="F9529"/>
    </row>
    <row r="9530" spans="6:6" x14ac:dyDescent="0.2">
      <c r="F9530"/>
    </row>
    <row r="9531" spans="6:6" x14ac:dyDescent="0.2">
      <c r="F9531"/>
    </row>
    <row r="9532" spans="6:6" x14ac:dyDescent="0.2">
      <c r="F9532"/>
    </row>
    <row r="9533" spans="6:6" x14ac:dyDescent="0.2">
      <c r="F9533"/>
    </row>
    <row r="9534" spans="6:6" x14ac:dyDescent="0.2">
      <c r="F9534"/>
    </row>
    <row r="9535" spans="6:6" x14ac:dyDescent="0.2">
      <c r="F9535"/>
    </row>
    <row r="9536" spans="6:6" x14ac:dyDescent="0.2">
      <c r="F9536"/>
    </row>
    <row r="9537" spans="6:6" x14ac:dyDescent="0.2">
      <c r="F9537"/>
    </row>
    <row r="9538" spans="6:6" x14ac:dyDescent="0.2">
      <c r="F9538"/>
    </row>
    <row r="9539" spans="6:6" x14ac:dyDescent="0.2">
      <c r="F9539"/>
    </row>
    <row r="9540" spans="6:6" x14ac:dyDescent="0.2">
      <c r="F9540"/>
    </row>
    <row r="9541" spans="6:6" x14ac:dyDescent="0.2">
      <c r="F9541"/>
    </row>
    <row r="9542" spans="6:6" x14ac:dyDescent="0.2">
      <c r="F9542"/>
    </row>
    <row r="9543" spans="6:6" x14ac:dyDescent="0.2">
      <c r="F9543"/>
    </row>
    <row r="9544" spans="6:6" x14ac:dyDescent="0.2">
      <c r="F9544"/>
    </row>
    <row r="9545" spans="6:6" x14ac:dyDescent="0.2">
      <c r="F9545"/>
    </row>
    <row r="9546" spans="6:6" x14ac:dyDescent="0.2">
      <c r="F9546"/>
    </row>
    <row r="9547" spans="6:6" x14ac:dyDescent="0.2">
      <c r="F9547"/>
    </row>
    <row r="9548" spans="6:6" x14ac:dyDescent="0.2">
      <c r="F9548"/>
    </row>
    <row r="9549" spans="6:6" x14ac:dyDescent="0.2">
      <c r="F9549"/>
    </row>
    <row r="9550" spans="6:6" x14ac:dyDescent="0.2">
      <c r="F9550"/>
    </row>
    <row r="9551" spans="6:6" x14ac:dyDescent="0.2">
      <c r="F9551"/>
    </row>
    <row r="9552" spans="6:6" x14ac:dyDescent="0.2">
      <c r="F9552"/>
    </row>
    <row r="9553" spans="6:6" x14ac:dyDescent="0.2">
      <c r="F9553"/>
    </row>
    <row r="9554" spans="6:6" x14ac:dyDescent="0.2">
      <c r="F9554"/>
    </row>
    <row r="9555" spans="6:6" x14ac:dyDescent="0.2">
      <c r="F9555"/>
    </row>
    <row r="9556" spans="6:6" x14ac:dyDescent="0.2">
      <c r="F9556"/>
    </row>
    <row r="9557" spans="6:6" x14ac:dyDescent="0.2">
      <c r="F9557"/>
    </row>
    <row r="9558" spans="6:6" x14ac:dyDescent="0.2">
      <c r="F9558"/>
    </row>
    <row r="9559" spans="6:6" x14ac:dyDescent="0.2">
      <c r="F9559"/>
    </row>
    <row r="9560" spans="6:6" x14ac:dyDescent="0.2">
      <c r="F9560"/>
    </row>
    <row r="9561" spans="6:6" x14ac:dyDescent="0.2">
      <c r="F9561"/>
    </row>
    <row r="9562" spans="6:6" x14ac:dyDescent="0.2">
      <c r="F9562"/>
    </row>
    <row r="9563" spans="6:6" x14ac:dyDescent="0.2">
      <c r="F9563"/>
    </row>
    <row r="9564" spans="6:6" x14ac:dyDescent="0.2">
      <c r="F9564"/>
    </row>
    <row r="9565" spans="6:6" x14ac:dyDescent="0.2">
      <c r="F9565"/>
    </row>
    <row r="9566" spans="6:6" x14ac:dyDescent="0.2">
      <c r="F9566"/>
    </row>
    <row r="9567" spans="6:6" x14ac:dyDescent="0.2">
      <c r="F9567"/>
    </row>
    <row r="9568" spans="6:6" x14ac:dyDescent="0.2">
      <c r="F9568"/>
    </row>
    <row r="9569" spans="6:6" x14ac:dyDescent="0.2">
      <c r="F9569"/>
    </row>
    <row r="9570" spans="6:6" x14ac:dyDescent="0.2">
      <c r="F9570"/>
    </row>
    <row r="9571" spans="6:6" x14ac:dyDescent="0.2">
      <c r="F9571"/>
    </row>
    <row r="9572" spans="6:6" x14ac:dyDescent="0.2">
      <c r="F9572"/>
    </row>
    <row r="9573" spans="6:6" x14ac:dyDescent="0.2">
      <c r="F9573"/>
    </row>
    <row r="9574" spans="6:6" x14ac:dyDescent="0.2">
      <c r="F9574"/>
    </row>
    <row r="9575" spans="6:6" x14ac:dyDescent="0.2">
      <c r="F9575"/>
    </row>
    <row r="9576" spans="6:6" x14ac:dyDescent="0.2">
      <c r="F9576"/>
    </row>
    <row r="9577" spans="6:6" x14ac:dyDescent="0.2">
      <c r="F9577"/>
    </row>
    <row r="9578" spans="6:6" x14ac:dyDescent="0.2">
      <c r="F9578"/>
    </row>
    <row r="9579" spans="6:6" x14ac:dyDescent="0.2">
      <c r="F9579"/>
    </row>
    <row r="9580" spans="6:6" x14ac:dyDescent="0.2">
      <c r="F9580"/>
    </row>
    <row r="9581" spans="6:6" x14ac:dyDescent="0.2">
      <c r="F9581"/>
    </row>
    <row r="9582" spans="6:6" x14ac:dyDescent="0.2">
      <c r="F9582"/>
    </row>
    <row r="9583" spans="6:6" x14ac:dyDescent="0.2">
      <c r="F9583"/>
    </row>
    <row r="9584" spans="6:6" x14ac:dyDescent="0.2">
      <c r="F9584"/>
    </row>
    <row r="9585" spans="6:6" x14ac:dyDescent="0.2">
      <c r="F9585"/>
    </row>
    <row r="9586" spans="6:6" x14ac:dyDescent="0.2">
      <c r="F9586"/>
    </row>
    <row r="9587" spans="6:6" x14ac:dyDescent="0.2">
      <c r="F9587"/>
    </row>
    <row r="9588" spans="6:6" x14ac:dyDescent="0.2">
      <c r="F9588"/>
    </row>
    <row r="9589" spans="6:6" x14ac:dyDescent="0.2">
      <c r="F9589"/>
    </row>
    <row r="9590" spans="6:6" x14ac:dyDescent="0.2">
      <c r="F9590"/>
    </row>
    <row r="9591" spans="6:6" x14ac:dyDescent="0.2">
      <c r="F9591"/>
    </row>
    <row r="9592" spans="6:6" x14ac:dyDescent="0.2">
      <c r="F9592"/>
    </row>
    <row r="9593" spans="6:6" x14ac:dyDescent="0.2">
      <c r="F9593"/>
    </row>
    <row r="9594" spans="6:6" x14ac:dyDescent="0.2">
      <c r="F9594"/>
    </row>
    <row r="9595" spans="6:6" x14ac:dyDescent="0.2">
      <c r="F9595"/>
    </row>
    <row r="9596" spans="6:6" x14ac:dyDescent="0.2">
      <c r="F9596"/>
    </row>
    <row r="9597" spans="6:6" x14ac:dyDescent="0.2">
      <c r="F9597"/>
    </row>
    <row r="9598" spans="6:6" x14ac:dyDescent="0.2">
      <c r="F9598"/>
    </row>
    <row r="9599" spans="6:6" x14ac:dyDescent="0.2">
      <c r="F9599"/>
    </row>
    <row r="9600" spans="6:6" x14ac:dyDescent="0.2">
      <c r="F9600"/>
    </row>
    <row r="9601" spans="6:6" x14ac:dyDescent="0.2">
      <c r="F9601"/>
    </row>
    <row r="9602" spans="6:6" x14ac:dyDescent="0.2">
      <c r="F9602"/>
    </row>
    <row r="9603" spans="6:6" x14ac:dyDescent="0.2">
      <c r="F9603"/>
    </row>
    <row r="9604" spans="6:6" x14ac:dyDescent="0.2">
      <c r="F9604"/>
    </row>
    <row r="9605" spans="6:6" x14ac:dyDescent="0.2">
      <c r="F9605"/>
    </row>
    <row r="9606" spans="6:6" x14ac:dyDescent="0.2">
      <c r="F9606"/>
    </row>
    <row r="9607" spans="6:6" x14ac:dyDescent="0.2">
      <c r="F9607"/>
    </row>
    <row r="9608" spans="6:6" x14ac:dyDescent="0.2">
      <c r="F9608"/>
    </row>
    <row r="9609" spans="6:6" x14ac:dyDescent="0.2">
      <c r="F9609"/>
    </row>
    <row r="9610" spans="6:6" x14ac:dyDescent="0.2">
      <c r="F9610"/>
    </row>
    <row r="9611" spans="6:6" x14ac:dyDescent="0.2">
      <c r="F9611"/>
    </row>
    <row r="9612" spans="6:6" x14ac:dyDescent="0.2">
      <c r="F9612"/>
    </row>
    <row r="9613" spans="6:6" x14ac:dyDescent="0.2">
      <c r="F9613"/>
    </row>
    <row r="9614" spans="6:6" x14ac:dyDescent="0.2">
      <c r="F9614"/>
    </row>
    <row r="9615" spans="6:6" x14ac:dyDescent="0.2">
      <c r="F9615"/>
    </row>
    <row r="9616" spans="6:6" x14ac:dyDescent="0.2">
      <c r="F9616"/>
    </row>
    <row r="9617" spans="6:6" x14ac:dyDescent="0.2">
      <c r="F9617"/>
    </row>
    <row r="9618" spans="6:6" x14ac:dyDescent="0.2">
      <c r="F9618"/>
    </row>
    <row r="9619" spans="6:6" x14ac:dyDescent="0.2">
      <c r="F9619"/>
    </row>
    <row r="9620" spans="6:6" x14ac:dyDescent="0.2">
      <c r="F9620"/>
    </row>
    <row r="9621" spans="6:6" x14ac:dyDescent="0.2">
      <c r="F9621"/>
    </row>
    <row r="9622" spans="6:6" x14ac:dyDescent="0.2">
      <c r="F9622"/>
    </row>
    <row r="9623" spans="6:6" x14ac:dyDescent="0.2">
      <c r="F9623"/>
    </row>
    <row r="9624" spans="6:6" x14ac:dyDescent="0.2">
      <c r="F9624"/>
    </row>
    <row r="9625" spans="6:6" x14ac:dyDescent="0.2">
      <c r="F9625"/>
    </row>
    <row r="9626" spans="6:6" x14ac:dyDescent="0.2">
      <c r="F9626"/>
    </row>
    <row r="9627" spans="6:6" x14ac:dyDescent="0.2">
      <c r="F9627"/>
    </row>
    <row r="9628" spans="6:6" x14ac:dyDescent="0.2">
      <c r="F9628"/>
    </row>
    <row r="9629" spans="6:6" x14ac:dyDescent="0.2">
      <c r="F9629"/>
    </row>
    <row r="9630" spans="6:6" x14ac:dyDescent="0.2">
      <c r="F9630"/>
    </row>
    <row r="9631" spans="6:6" x14ac:dyDescent="0.2">
      <c r="F9631"/>
    </row>
    <row r="9632" spans="6:6" x14ac:dyDescent="0.2">
      <c r="F9632"/>
    </row>
    <row r="9633" spans="6:6" x14ac:dyDescent="0.2">
      <c r="F9633"/>
    </row>
    <row r="9634" spans="6:6" x14ac:dyDescent="0.2">
      <c r="F9634"/>
    </row>
    <row r="9635" spans="6:6" x14ac:dyDescent="0.2">
      <c r="F9635"/>
    </row>
    <row r="9636" spans="6:6" x14ac:dyDescent="0.2">
      <c r="F9636"/>
    </row>
    <row r="9637" spans="6:6" x14ac:dyDescent="0.2">
      <c r="F9637"/>
    </row>
    <row r="9638" spans="6:6" x14ac:dyDescent="0.2">
      <c r="F9638"/>
    </row>
    <row r="9639" spans="6:6" x14ac:dyDescent="0.2">
      <c r="F9639"/>
    </row>
    <row r="9640" spans="6:6" x14ac:dyDescent="0.2">
      <c r="F9640"/>
    </row>
    <row r="9641" spans="6:6" x14ac:dyDescent="0.2">
      <c r="F9641"/>
    </row>
    <row r="9642" spans="6:6" x14ac:dyDescent="0.2">
      <c r="F9642"/>
    </row>
    <row r="9643" spans="6:6" x14ac:dyDescent="0.2">
      <c r="F9643"/>
    </row>
    <row r="9644" spans="6:6" x14ac:dyDescent="0.2">
      <c r="F9644"/>
    </row>
    <row r="9645" spans="6:6" x14ac:dyDescent="0.2">
      <c r="F9645"/>
    </row>
    <row r="9646" spans="6:6" x14ac:dyDescent="0.2">
      <c r="F9646"/>
    </row>
    <row r="9647" spans="6:6" x14ac:dyDescent="0.2">
      <c r="F9647"/>
    </row>
    <row r="9648" spans="6:6" x14ac:dyDescent="0.2">
      <c r="F9648"/>
    </row>
    <row r="9649" spans="6:6" x14ac:dyDescent="0.2">
      <c r="F9649"/>
    </row>
    <row r="9650" spans="6:6" x14ac:dyDescent="0.2">
      <c r="F9650"/>
    </row>
    <row r="9651" spans="6:6" x14ac:dyDescent="0.2">
      <c r="F9651"/>
    </row>
    <row r="9652" spans="6:6" x14ac:dyDescent="0.2">
      <c r="F9652"/>
    </row>
    <row r="9653" spans="6:6" x14ac:dyDescent="0.2">
      <c r="F9653"/>
    </row>
    <row r="9654" spans="6:6" x14ac:dyDescent="0.2">
      <c r="F9654"/>
    </row>
    <row r="9655" spans="6:6" x14ac:dyDescent="0.2">
      <c r="F9655"/>
    </row>
    <row r="9656" spans="6:6" x14ac:dyDescent="0.2">
      <c r="F9656"/>
    </row>
    <row r="9657" spans="6:6" x14ac:dyDescent="0.2">
      <c r="F9657"/>
    </row>
    <row r="9658" spans="6:6" x14ac:dyDescent="0.2">
      <c r="F9658"/>
    </row>
    <row r="9659" spans="6:6" x14ac:dyDescent="0.2">
      <c r="F9659"/>
    </row>
    <row r="9660" spans="6:6" x14ac:dyDescent="0.2">
      <c r="F9660"/>
    </row>
    <row r="9661" spans="6:6" x14ac:dyDescent="0.2">
      <c r="F9661"/>
    </row>
    <row r="9662" spans="6:6" x14ac:dyDescent="0.2">
      <c r="F9662"/>
    </row>
    <row r="9663" spans="6:6" x14ac:dyDescent="0.2">
      <c r="F9663"/>
    </row>
    <row r="9664" spans="6:6" x14ac:dyDescent="0.2">
      <c r="F9664"/>
    </row>
    <row r="9665" spans="6:6" x14ac:dyDescent="0.2">
      <c r="F9665"/>
    </row>
    <row r="9666" spans="6:6" x14ac:dyDescent="0.2">
      <c r="F9666"/>
    </row>
    <row r="9667" spans="6:6" x14ac:dyDescent="0.2">
      <c r="F9667"/>
    </row>
    <row r="9668" spans="6:6" x14ac:dyDescent="0.2">
      <c r="F9668"/>
    </row>
    <row r="9669" spans="6:6" x14ac:dyDescent="0.2">
      <c r="F9669"/>
    </row>
    <row r="9670" spans="6:6" x14ac:dyDescent="0.2">
      <c r="F9670"/>
    </row>
    <row r="9671" spans="6:6" x14ac:dyDescent="0.2">
      <c r="F9671"/>
    </row>
    <row r="9672" spans="6:6" x14ac:dyDescent="0.2">
      <c r="F9672"/>
    </row>
    <row r="9673" spans="6:6" x14ac:dyDescent="0.2">
      <c r="F9673"/>
    </row>
    <row r="9674" spans="6:6" x14ac:dyDescent="0.2">
      <c r="F9674"/>
    </row>
    <row r="9675" spans="6:6" x14ac:dyDescent="0.2">
      <c r="F9675"/>
    </row>
    <row r="9676" spans="6:6" x14ac:dyDescent="0.2">
      <c r="F9676"/>
    </row>
    <row r="9677" spans="6:6" x14ac:dyDescent="0.2">
      <c r="F9677"/>
    </row>
    <row r="9678" spans="6:6" x14ac:dyDescent="0.2">
      <c r="F9678"/>
    </row>
    <row r="9679" spans="6:6" x14ac:dyDescent="0.2">
      <c r="F9679"/>
    </row>
    <row r="9680" spans="6:6" x14ac:dyDescent="0.2">
      <c r="F9680"/>
    </row>
    <row r="9681" spans="6:6" x14ac:dyDescent="0.2">
      <c r="F9681"/>
    </row>
    <row r="9682" spans="6:6" x14ac:dyDescent="0.2">
      <c r="F9682"/>
    </row>
    <row r="9683" spans="6:6" x14ac:dyDescent="0.2">
      <c r="F9683"/>
    </row>
    <row r="9684" spans="6:6" x14ac:dyDescent="0.2">
      <c r="F9684"/>
    </row>
    <row r="9685" spans="6:6" x14ac:dyDescent="0.2">
      <c r="F9685"/>
    </row>
    <row r="9686" spans="6:6" x14ac:dyDescent="0.2">
      <c r="F9686"/>
    </row>
    <row r="9687" spans="6:6" x14ac:dyDescent="0.2">
      <c r="F9687"/>
    </row>
    <row r="9688" spans="6:6" x14ac:dyDescent="0.2">
      <c r="F9688"/>
    </row>
    <row r="9689" spans="6:6" x14ac:dyDescent="0.2">
      <c r="F9689"/>
    </row>
    <row r="9690" spans="6:6" x14ac:dyDescent="0.2">
      <c r="F9690"/>
    </row>
    <row r="9691" spans="6:6" x14ac:dyDescent="0.2">
      <c r="F9691"/>
    </row>
    <row r="9692" spans="6:6" x14ac:dyDescent="0.2">
      <c r="F9692"/>
    </row>
    <row r="9693" spans="6:6" x14ac:dyDescent="0.2">
      <c r="F9693"/>
    </row>
    <row r="9694" spans="6:6" x14ac:dyDescent="0.2">
      <c r="F9694"/>
    </row>
    <row r="9695" spans="6:6" x14ac:dyDescent="0.2">
      <c r="F9695"/>
    </row>
    <row r="9696" spans="6:6" x14ac:dyDescent="0.2">
      <c r="F9696"/>
    </row>
    <row r="9697" spans="6:6" x14ac:dyDescent="0.2">
      <c r="F9697"/>
    </row>
    <row r="9698" spans="6:6" x14ac:dyDescent="0.2">
      <c r="F9698"/>
    </row>
    <row r="9699" spans="6:6" x14ac:dyDescent="0.2">
      <c r="F9699"/>
    </row>
    <row r="9700" spans="6:6" x14ac:dyDescent="0.2">
      <c r="F9700"/>
    </row>
    <row r="9701" spans="6:6" x14ac:dyDescent="0.2">
      <c r="F9701"/>
    </row>
    <row r="9702" spans="6:6" x14ac:dyDescent="0.2">
      <c r="F9702"/>
    </row>
    <row r="9703" spans="6:6" x14ac:dyDescent="0.2">
      <c r="F9703"/>
    </row>
    <row r="9704" spans="6:6" x14ac:dyDescent="0.2">
      <c r="F9704"/>
    </row>
    <row r="9705" spans="6:6" x14ac:dyDescent="0.2">
      <c r="F9705"/>
    </row>
    <row r="9706" spans="6:6" x14ac:dyDescent="0.2">
      <c r="F9706"/>
    </row>
    <row r="9707" spans="6:6" x14ac:dyDescent="0.2">
      <c r="F9707"/>
    </row>
    <row r="9708" spans="6:6" x14ac:dyDescent="0.2">
      <c r="F9708"/>
    </row>
    <row r="9709" spans="6:6" x14ac:dyDescent="0.2">
      <c r="F9709"/>
    </row>
    <row r="9710" spans="6:6" x14ac:dyDescent="0.2">
      <c r="F9710"/>
    </row>
    <row r="9711" spans="6:6" x14ac:dyDescent="0.2">
      <c r="F9711"/>
    </row>
    <row r="9712" spans="6:6" x14ac:dyDescent="0.2">
      <c r="F9712"/>
    </row>
    <row r="9713" spans="6:6" x14ac:dyDescent="0.2">
      <c r="F9713"/>
    </row>
    <row r="9714" spans="6:6" x14ac:dyDescent="0.2">
      <c r="F9714"/>
    </row>
    <row r="9715" spans="6:6" x14ac:dyDescent="0.2">
      <c r="F9715"/>
    </row>
    <row r="9716" spans="6:6" x14ac:dyDescent="0.2">
      <c r="F9716"/>
    </row>
    <row r="9717" spans="6:6" x14ac:dyDescent="0.2">
      <c r="F9717"/>
    </row>
    <row r="9718" spans="6:6" x14ac:dyDescent="0.2">
      <c r="F9718"/>
    </row>
    <row r="9719" spans="6:6" x14ac:dyDescent="0.2">
      <c r="F9719"/>
    </row>
    <row r="9720" spans="6:6" x14ac:dyDescent="0.2">
      <c r="F9720"/>
    </row>
    <row r="9721" spans="6:6" x14ac:dyDescent="0.2">
      <c r="F9721"/>
    </row>
    <row r="9722" spans="6:6" x14ac:dyDescent="0.2">
      <c r="F9722"/>
    </row>
    <row r="9723" spans="6:6" x14ac:dyDescent="0.2">
      <c r="F9723"/>
    </row>
    <row r="9724" spans="6:6" x14ac:dyDescent="0.2">
      <c r="F9724"/>
    </row>
    <row r="9725" spans="6:6" x14ac:dyDescent="0.2">
      <c r="F9725"/>
    </row>
    <row r="9726" spans="6:6" x14ac:dyDescent="0.2">
      <c r="F9726"/>
    </row>
    <row r="9727" spans="6:6" x14ac:dyDescent="0.2">
      <c r="F9727"/>
    </row>
    <row r="9728" spans="6:6" x14ac:dyDescent="0.2">
      <c r="F9728"/>
    </row>
    <row r="9729" spans="6:6" x14ac:dyDescent="0.2">
      <c r="F9729"/>
    </row>
    <row r="9730" spans="6:6" x14ac:dyDescent="0.2">
      <c r="F9730"/>
    </row>
    <row r="9731" spans="6:6" x14ac:dyDescent="0.2">
      <c r="F9731"/>
    </row>
    <row r="9732" spans="6:6" x14ac:dyDescent="0.2">
      <c r="F9732"/>
    </row>
    <row r="9733" spans="6:6" x14ac:dyDescent="0.2">
      <c r="F9733"/>
    </row>
    <row r="9734" spans="6:6" x14ac:dyDescent="0.2">
      <c r="F9734"/>
    </row>
    <row r="9735" spans="6:6" x14ac:dyDescent="0.2">
      <c r="F9735"/>
    </row>
    <row r="9736" spans="6:6" x14ac:dyDescent="0.2">
      <c r="F9736"/>
    </row>
    <row r="9737" spans="6:6" x14ac:dyDescent="0.2">
      <c r="F9737"/>
    </row>
    <row r="9738" spans="6:6" x14ac:dyDescent="0.2">
      <c r="F9738"/>
    </row>
    <row r="9739" spans="6:6" x14ac:dyDescent="0.2">
      <c r="F9739"/>
    </row>
    <row r="9740" spans="6:6" x14ac:dyDescent="0.2">
      <c r="F9740"/>
    </row>
    <row r="9741" spans="6:6" x14ac:dyDescent="0.2">
      <c r="F9741"/>
    </row>
    <row r="9742" spans="6:6" x14ac:dyDescent="0.2">
      <c r="F9742"/>
    </row>
    <row r="9743" spans="6:6" x14ac:dyDescent="0.2">
      <c r="F9743"/>
    </row>
    <row r="9744" spans="6:6" x14ac:dyDescent="0.2">
      <c r="F9744"/>
    </row>
    <row r="9745" spans="6:6" x14ac:dyDescent="0.2">
      <c r="F9745"/>
    </row>
    <row r="9746" spans="6:6" x14ac:dyDescent="0.2">
      <c r="F9746"/>
    </row>
    <row r="9747" spans="6:6" x14ac:dyDescent="0.2">
      <c r="F9747"/>
    </row>
    <row r="9748" spans="6:6" x14ac:dyDescent="0.2">
      <c r="F9748"/>
    </row>
    <row r="9749" spans="6:6" x14ac:dyDescent="0.2">
      <c r="F9749"/>
    </row>
    <row r="9750" spans="6:6" x14ac:dyDescent="0.2">
      <c r="F9750"/>
    </row>
    <row r="9751" spans="6:6" x14ac:dyDescent="0.2">
      <c r="F9751"/>
    </row>
    <row r="9752" spans="6:6" x14ac:dyDescent="0.2">
      <c r="F9752"/>
    </row>
    <row r="9753" spans="6:6" x14ac:dyDescent="0.2">
      <c r="F9753"/>
    </row>
    <row r="9754" spans="6:6" x14ac:dyDescent="0.2">
      <c r="F9754"/>
    </row>
    <row r="9755" spans="6:6" x14ac:dyDescent="0.2">
      <c r="F9755"/>
    </row>
    <row r="9756" spans="6:6" x14ac:dyDescent="0.2">
      <c r="F9756"/>
    </row>
    <row r="9757" spans="6:6" x14ac:dyDescent="0.2">
      <c r="F9757"/>
    </row>
    <row r="9758" spans="6:6" x14ac:dyDescent="0.2">
      <c r="F9758"/>
    </row>
    <row r="9759" spans="6:6" x14ac:dyDescent="0.2">
      <c r="F9759"/>
    </row>
    <row r="9760" spans="6:6" x14ac:dyDescent="0.2">
      <c r="F9760"/>
    </row>
    <row r="9761" spans="6:6" x14ac:dyDescent="0.2">
      <c r="F9761"/>
    </row>
    <row r="9762" spans="6:6" x14ac:dyDescent="0.2">
      <c r="F9762"/>
    </row>
    <row r="9763" spans="6:6" x14ac:dyDescent="0.2">
      <c r="F9763"/>
    </row>
    <row r="9764" spans="6:6" x14ac:dyDescent="0.2">
      <c r="F9764"/>
    </row>
    <row r="9765" spans="6:6" x14ac:dyDescent="0.2">
      <c r="F9765"/>
    </row>
    <row r="9766" spans="6:6" x14ac:dyDescent="0.2">
      <c r="F9766"/>
    </row>
    <row r="9767" spans="6:6" x14ac:dyDescent="0.2">
      <c r="F9767"/>
    </row>
    <row r="9768" spans="6:6" x14ac:dyDescent="0.2">
      <c r="F9768"/>
    </row>
    <row r="9769" spans="6:6" x14ac:dyDescent="0.2">
      <c r="F9769"/>
    </row>
    <row r="9770" spans="6:6" x14ac:dyDescent="0.2">
      <c r="F9770"/>
    </row>
    <row r="9771" spans="6:6" x14ac:dyDescent="0.2">
      <c r="F9771"/>
    </row>
    <row r="9772" spans="6:6" x14ac:dyDescent="0.2">
      <c r="F9772"/>
    </row>
    <row r="9773" spans="6:6" x14ac:dyDescent="0.2">
      <c r="F9773"/>
    </row>
    <row r="9774" spans="6:6" x14ac:dyDescent="0.2">
      <c r="F9774"/>
    </row>
    <row r="9775" spans="6:6" x14ac:dyDescent="0.2">
      <c r="F9775"/>
    </row>
    <row r="9776" spans="6:6" x14ac:dyDescent="0.2">
      <c r="F9776"/>
    </row>
    <row r="9777" spans="6:6" x14ac:dyDescent="0.2">
      <c r="F9777"/>
    </row>
    <row r="9778" spans="6:6" x14ac:dyDescent="0.2">
      <c r="F9778"/>
    </row>
    <row r="9779" spans="6:6" x14ac:dyDescent="0.2">
      <c r="F9779"/>
    </row>
    <row r="9780" spans="6:6" x14ac:dyDescent="0.2">
      <c r="F9780"/>
    </row>
    <row r="9781" spans="6:6" x14ac:dyDescent="0.2">
      <c r="F9781"/>
    </row>
    <row r="9782" spans="6:6" x14ac:dyDescent="0.2">
      <c r="F9782"/>
    </row>
    <row r="9783" spans="6:6" x14ac:dyDescent="0.2">
      <c r="F9783"/>
    </row>
    <row r="9784" spans="6:6" x14ac:dyDescent="0.2">
      <c r="F9784"/>
    </row>
    <row r="9785" spans="6:6" x14ac:dyDescent="0.2">
      <c r="F9785"/>
    </row>
    <row r="9786" spans="6:6" x14ac:dyDescent="0.2">
      <c r="F9786"/>
    </row>
    <row r="9787" spans="6:6" x14ac:dyDescent="0.2">
      <c r="F9787"/>
    </row>
    <row r="9788" spans="6:6" x14ac:dyDescent="0.2">
      <c r="F9788"/>
    </row>
    <row r="9789" spans="6:6" x14ac:dyDescent="0.2">
      <c r="F9789"/>
    </row>
    <row r="9790" spans="6:6" x14ac:dyDescent="0.2">
      <c r="F9790"/>
    </row>
    <row r="9791" spans="6:6" x14ac:dyDescent="0.2">
      <c r="F9791"/>
    </row>
    <row r="9792" spans="6:6" x14ac:dyDescent="0.2">
      <c r="F9792"/>
    </row>
    <row r="9793" spans="6:6" x14ac:dyDescent="0.2">
      <c r="F9793"/>
    </row>
    <row r="9794" spans="6:6" x14ac:dyDescent="0.2">
      <c r="F9794"/>
    </row>
    <row r="9795" spans="6:6" x14ac:dyDescent="0.2">
      <c r="F9795"/>
    </row>
    <row r="9796" spans="6:6" x14ac:dyDescent="0.2">
      <c r="F9796"/>
    </row>
    <row r="9797" spans="6:6" x14ac:dyDescent="0.2">
      <c r="F9797"/>
    </row>
    <row r="9798" spans="6:6" x14ac:dyDescent="0.2">
      <c r="F9798"/>
    </row>
    <row r="9799" spans="6:6" x14ac:dyDescent="0.2">
      <c r="F9799"/>
    </row>
    <row r="9800" spans="6:6" x14ac:dyDescent="0.2">
      <c r="F9800"/>
    </row>
    <row r="9801" spans="6:6" x14ac:dyDescent="0.2">
      <c r="F9801"/>
    </row>
    <row r="9802" spans="6:6" x14ac:dyDescent="0.2">
      <c r="F9802"/>
    </row>
    <row r="9803" spans="6:6" x14ac:dyDescent="0.2">
      <c r="F9803"/>
    </row>
    <row r="9804" spans="6:6" x14ac:dyDescent="0.2">
      <c r="F9804"/>
    </row>
    <row r="9805" spans="6:6" x14ac:dyDescent="0.2">
      <c r="F9805"/>
    </row>
    <row r="9806" spans="6:6" x14ac:dyDescent="0.2">
      <c r="F9806"/>
    </row>
    <row r="9807" spans="6:6" x14ac:dyDescent="0.2">
      <c r="F9807"/>
    </row>
    <row r="9808" spans="6:6" x14ac:dyDescent="0.2">
      <c r="F9808"/>
    </row>
    <row r="9809" spans="6:6" x14ac:dyDescent="0.2">
      <c r="F9809"/>
    </row>
    <row r="9810" spans="6:6" x14ac:dyDescent="0.2">
      <c r="F9810"/>
    </row>
    <row r="9811" spans="6:6" x14ac:dyDescent="0.2">
      <c r="F9811"/>
    </row>
    <row r="9812" spans="6:6" x14ac:dyDescent="0.2">
      <c r="F9812"/>
    </row>
    <row r="9813" spans="6:6" x14ac:dyDescent="0.2">
      <c r="F9813"/>
    </row>
    <row r="9814" spans="6:6" x14ac:dyDescent="0.2">
      <c r="F9814"/>
    </row>
    <row r="9815" spans="6:6" x14ac:dyDescent="0.2">
      <c r="F9815"/>
    </row>
    <row r="9816" spans="6:6" x14ac:dyDescent="0.2">
      <c r="F9816"/>
    </row>
    <row r="9817" spans="6:6" x14ac:dyDescent="0.2">
      <c r="F9817"/>
    </row>
    <row r="9818" spans="6:6" x14ac:dyDescent="0.2">
      <c r="F9818"/>
    </row>
    <row r="9819" spans="6:6" x14ac:dyDescent="0.2">
      <c r="F9819"/>
    </row>
    <row r="9820" spans="6:6" x14ac:dyDescent="0.2">
      <c r="F9820"/>
    </row>
    <row r="9821" spans="6:6" x14ac:dyDescent="0.2">
      <c r="F9821"/>
    </row>
    <row r="9822" spans="6:6" x14ac:dyDescent="0.2">
      <c r="F9822"/>
    </row>
    <row r="9823" spans="6:6" x14ac:dyDescent="0.2">
      <c r="F9823"/>
    </row>
    <row r="9824" spans="6:6" x14ac:dyDescent="0.2">
      <c r="F9824"/>
    </row>
    <row r="9825" spans="6:6" x14ac:dyDescent="0.2">
      <c r="F9825"/>
    </row>
    <row r="9826" spans="6:6" x14ac:dyDescent="0.2">
      <c r="F9826"/>
    </row>
    <row r="9827" spans="6:6" x14ac:dyDescent="0.2">
      <c r="F9827"/>
    </row>
    <row r="9828" spans="6:6" x14ac:dyDescent="0.2">
      <c r="F9828"/>
    </row>
    <row r="9829" spans="6:6" x14ac:dyDescent="0.2">
      <c r="F9829"/>
    </row>
    <row r="9830" spans="6:6" x14ac:dyDescent="0.2">
      <c r="F9830"/>
    </row>
    <row r="9831" spans="6:6" x14ac:dyDescent="0.2">
      <c r="F9831"/>
    </row>
    <row r="9832" spans="6:6" x14ac:dyDescent="0.2">
      <c r="F9832"/>
    </row>
    <row r="9833" spans="6:6" x14ac:dyDescent="0.2">
      <c r="F9833"/>
    </row>
    <row r="9834" spans="6:6" x14ac:dyDescent="0.2">
      <c r="F9834"/>
    </row>
    <row r="9835" spans="6:6" x14ac:dyDescent="0.2">
      <c r="F9835"/>
    </row>
    <row r="9836" spans="6:6" x14ac:dyDescent="0.2">
      <c r="F9836"/>
    </row>
    <row r="9837" spans="6:6" x14ac:dyDescent="0.2">
      <c r="F9837"/>
    </row>
    <row r="9838" spans="6:6" x14ac:dyDescent="0.2">
      <c r="F9838"/>
    </row>
    <row r="9839" spans="6:6" x14ac:dyDescent="0.2">
      <c r="F9839"/>
    </row>
    <row r="9840" spans="6:6" x14ac:dyDescent="0.2">
      <c r="F9840"/>
    </row>
    <row r="9841" spans="6:6" x14ac:dyDescent="0.2">
      <c r="F9841"/>
    </row>
    <row r="9842" spans="6:6" x14ac:dyDescent="0.2">
      <c r="F9842"/>
    </row>
    <row r="9843" spans="6:6" x14ac:dyDescent="0.2">
      <c r="F9843"/>
    </row>
    <row r="9844" spans="6:6" x14ac:dyDescent="0.2">
      <c r="F9844"/>
    </row>
    <row r="9845" spans="6:6" x14ac:dyDescent="0.2">
      <c r="F9845"/>
    </row>
    <row r="9846" spans="6:6" x14ac:dyDescent="0.2">
      <c r="F9846"/>
    </row>
    <row r="9847" spans="6:6" x14ac:dyDescent="0.2">
      <c r="F9847"/>
    </row>
    <row r="9848" spans="6:6" x14ac:dyDescent="0.2">
      <c r="F9848"/>
    </row>
    <row r="9849" spans="6:6" x14ac:dyDescent="0.2">
      <c r="F9849"/>
    </row>
    <row r="9850" spans="6:6" x14ac:dyDescent="0.2">
      <c r="F9850"/>
    </row>
    <row r="9851" spans="6:6" x14ac:dyDescent="0.2">
      <c r="F9851"/>
    </row>
    <row r="9852" spans="6:6" x14ac:dyDescent="0.2">
      <c r="F9852"/>
    </row>
    <row r="9853" spans="6:6" x14ac:dyDescent="0.2">
      <c r="F9853"/>
    </row>
    <row r="9854" spans="6:6" x14ac:dyDescent="0.2">
      <c r="F9854"/>
    </row>
    <row r="9855" spans="6:6" x14ac:dyDescent="0.2">
      <c r="F9855"/>
    </row>
    <row r="9856" spans="6:6" x14ac:dyDescent="0.2">
      <c r="F9856"/>
    </row>
    <row r="9857" spans="6:6" x14ac:dyDescent="0.2">
      <c r="F9857"/>
    </row>
    <row r="9858" spans="6:6" x14ac:dyDescent="0.2">
      <c r="F9858"/>
    </row>
    <row r="9859" spans="6:6" x14ac:dyDescent="0.2">
      <c r="F9859"/>
    </row>
    <row r="9860" spans="6:6" x14ac:dyDescent="0.2">
      <c r="F9860"/>
    </row>
    <row r="9861" spans="6:6" x14ac:dyDescent="0.2">
      <c r="F9861"/>
    </row>
    <row r="9862" spans="6:6" x14ac:dyDescent="0.2">
      <c r="F9862"/>
    </row>
    <row r="9863" spans="6:6" x14ac:dyDescent="0.2">
      <c r="F9863"/>
    </row>
    <row r="9864" spans="6:6" x14ac:dyDescent="0.2">
      <c r="F9864"/>
    </row>
    <row r="9865" spans="6:6" x14ac:dyDescent="0.2">
      <c r="F9865"/>
    </row>
    <row r="9866" spans="6:6" x14ac:dyDescent="0.2">
      <c r="F9866"/>
    </row>
    <row r="9867" spans="6:6" x14ac:dyDescent="0.2">
      <c r="F9867"/>
    </row>
    <row r="9868" spans="6:6" x14ac:dyDescent="0.2">
      <c r="F9868"/>
    </row>
    <row r="9869" spans="6:6" x14ac:dyDescent="0.2">
      <c r="F9869"/>
    </row>
    <row r="9870" spans="6:6" x14ac:dyDescent="0.2">
      <c r="F9870"/>
    </row>
    <row r="9871" spans="6:6" x14ac:dyDescent="0.2">
      <c r="F9871"/>
    </row>
    <row r="9872" spans="6:6" x14ac:dyDescent="0.2">
      <c r="F9872"/>
    </row>
    <row r="9873" spans="6:6" x14ac:dyDescent="0.2">
      <c r="F9873"/>
    </row>
    <row r="9874" spans="6:6" x14ac:dyDescent="0.2">
      <c r="F9874"/>
    </row>
    <row r="9875" spans="6:6" x14ac:dyDescent="0.2">
      <c r="F9875"/>
    </row>
    <row r="9876" spans="6:6" x14ac:dyDescent="0.2">
      <c r="F9876"/>
    </row>
    <row r="9877" spans="6:6" x14ac:dyDescent="0.2">
      <c r="F9877"/>
    </row>
    <row r="9878" spans="6:6" x14ac:dyDescent="0.2">
      <c r="F9878"/>
    </row>
    <row r="9879" spans="6:6" x14ac:dyDescent="0.2">
      <c r="F9879"/>
    </row>
    <row r="9880" spans="6:6" x14ac:dyDescent="0.2">
      <c r="F9880"/>
    </row>
    <row r="9881" spans="6:6" x14ac:dyDescent="0.2">
      <c r="F9881"/>
    </row>
    <row r="9882" spans="6:6" x14ac:dyDescent="0.2">
      <c r="F9882"/>
    </row>
    <row r="9883" spans="6:6" x14ac:dyDescent="0.2">
      <c r="F9883"/>
    </row>
    <row r="9884" spans="6:6" x14ac:dyDescent="0.2">
      <c r="F9884"/>
    </row>
    <row r="9885" spans="6:6" x14ac:dyDescent="0.2">
      <c r="F9885"/>
    </row>
    <row r="9886" spans="6:6" x14ac:dyDescent="0.2">
      <c r="F9886"/>
    </row>
    <row r="9887" spans="6:6" x14ac:dyDescent="0.2">
      <c r="F9887"/>
    </row>
    <row r="9888" spans="6:6" x14ac:dyDescent="0.2">
      <c r="F9888"/>
    </row>
    <row r="9889" spans="6:6" x14ac:dyDescent="0.2">
      <c r="F9889"/>
    </row>
    <row r="9890" spans="6:6" x14ac:dyDescent="0.2">
      <c r="F9890"/>
    </row>
    <row r="9891" spans="6:6" x14ac:dyDescent="0.2">
      <c r="F9891"/>
    </row>
    <row r="9892" spans="6:6" x14ac:dyDescent="0.2">
      <c r="F9892"/>
    </row>
    <row r="9893" spans="6:6" x14ac:dyDescent="0.2">
      <c r="F9893"/>
    </row>
    <row r="9894" spans="6:6" x14ac:dyDescent="0.2">
      <c r="F9894"/>
    </row>
    <row r="9895" spans="6:6" x14ac:dyDescent="0.2">
      <c r="F9895"/>
    </row>
    <row r="9896" spans="6:6" x14ac:dyDescent="0.2">
      <c r="F9896"/>
    </row>
    <row r="9897" spans="6:6" x14ac:dyDescent="0.2">
      <c r="F9897"/>
    </row>
    <row r="9898" spans="6:6" x14ac:dyDescent="0.2">
      <c r="F9898"/>
    </row>
    <row r="9899" spans="6:6" x14ac:dyDescent="0.2">
      <c r="F9899"/>
    </row>
    <row r="9900" spans="6:6" x14ac:dyDescent="0.2">
      <c r="F9900"/>
    </row>
    <row r="9901" spans="6:6" x14ac:dyDescent="0.2">
      <c r="F9901"/>
    </row>
    <row r="9902" spans="6:6" x14ac:dyDescent="0.2">
      <c r="F9902"/>
    </row>
    <row r="9903" spans="6:6" x14ac:dyDescent="0.2">
      <c r="F9903"/>
    </row>
    <row r="9904" spans="6:6" x14ac:dyDescent="0.2">
      <c r="F9904"/>
    </row>
    <row r="9905" spans="6:6" x14ac:dyDescent="0.2">
      <c r="F9905"/>
    </row>
    <row r="9906" spans="6:6" x14ac:dyDescent="0.2">
      <c r="F9906"/>
    </row>
    <row r="9907" spans="6:6" x14ac:dyDescent="0.2">
      <c r="F9907"/>
    </row>
    <row r="9908" spans="6:6" x14ac:dyDescent="0.2">
      <c r="F9908"/>
    </row>
    <row r="9909" spans="6:6" x14ac:dyDescent="0.2">
      <c r="F9909"/>
    </row>
    <row r="9910" spans="6:6" x14ac:dyDescent="0.2">
      <c r="F9910"/>
    </row>
    <row r="9911" spans="6:6" x14ac:dyDescent="0.2">
      <c r="F9911"/>
    </row>
    <row r="9912" spans="6:6" x14ac:dyDescent="0.2">
      <c r="F9912"/>
    </row>
    <row r="9913" spans="6:6" x14ac:dyDescent="0.2">
      <c r="F9913"/>
    </row>
    <row r="9914" spans="6:6" x14ac:dyDescent="0.2">
      <c r="F9914"/>
    </row>
    <row r="9915" spans="6:6" x14ac:dyDescent="0.2">
      <c r="F9915"/>
    </row>
    <row r="9916" spans="6:6" x14ac:dyDescent="0.2">
      <c r="F9916"/>
    </row>
    <row r="9917" spans="6:6" x14ac:dyDescent="0.2">
      <c r="F9917"/>
    </row>
    <row r="9918" spans="6:6" x14ac:dyDescent="0.2">
      <c r="F9918"/>
    </row>
    <row r="9919" spans="6:6" x14ac:dyDescent="0.2">
      <c r="F9919"/>
    </row>
    <row r="9920" spans="6:6" x14ac:dyDescent="0.2">
      <c r="F9920"/>
    </row>
    <row r="9921" spans="6:6" x14ac:dyDescent="0.2">
      <c r="F9921"/>
    </row>
    <row r="9922" spans="6:6" x14ac:dyDescent="0.2">
      <c r="F9922"/>
    </row>
    <row r="9923" spans="6:6" x14ac:dyDescent="0.2">
      <c r="F9923"/>
    </row>
    <row r="9924" spans="6:6" x14ac:dyDescent="0.2">
      <c r="F9924"/>
    </row>
    <row r="9925" spans="6:6" x14ac:dyDescent="0.2">
      <c r="F9925"/>
    </row>
    <row r="9926" spans="6:6" x14ac:dyDescent="0.2">
      <c r="F9926"/>
    </row>
    <row r="9927" spans="6:6" x14ac:dyDescent="0.2">
      <c r="F9927"/>
    </row>
    <row r="9928" spans="6:6" x14ac:dyDescent="0.2">
      <c r="F9928"/>
    </row>
    <row r="9929" spans="6:6" x14ac:dyDescent="0.2">
      <c r="F9929"/>
    </row>
    <row r="9930" spans="6:6" x14ac:dyDescent="0.2">
      <c r="F9930"/>
    </row>
    <row r="9931" spans="6:6" x14ac:dyDescent="0.2">
      <c r="F9931"/>
    </row>
    <row r="9932" spans="6:6" x14ac:dyDescent="0.2">
      <c r="F9932"/>
    </row>
    <row r="9933" spans="6:6" x14ac:dyDescent="0.2">
      <c r="F9933"/>
    </row>
    <row r="9934" spans="6:6" x14ac:dyDescent="0.2">
      <c r="F9934"/>
    </row>
    <row r="9935" spans="6:6" x14ac:dyDescent="0.2">
      <c r="F9935"/>
    </row>
    <row r="9936" spans="6:6" x14ac:dyDescent="0.2">
      <c r="F9936"/>
    </row>
    <row r="9937" spans="6:6" x14ac:dyDescent="0.2">
      <c r="F9937"/>
    </row>
    <row r="9938" spans="6:6" x14ac:dyDescent="0.2">
      <c r="F9938"/>
    </row>
    <row r="9939" spans="6:6" x14ac:dyDescent="0.2">
      <c r="F9939"/>
    </row>
    <row r="9940" spans="6:6" x14ac:dyDescent="0.2">
      <c r="F9940"/>
    </row>
    <row r="9941" spans="6:6" x14ac:dyDescent="0.2">
      <c r="F9941"/>
    </row>
    <row r="9942" spans="6:6" x14ac:dyDescent="0.2">
      <c r="F9942"/>
    </row>
    <row r="9943" spans="6:6" x14ac:dyDescent="0.2">
      <c r="F9943"/>
    </row>
    <row r="9944" spans="6:6" x14ac:dyDescent="0.2">
      <c r="F9944"/>
    </row>
    <row r="9945" spans="6:6" x14ac:dyDescent="0.2">
      <c r="F9945"/>
    </row>
    <row r="9946" spans="6:6" x14ac:dyDescent="0.2">
      <c r="F9946"/>
    </row>
    <row r="9947" spans="6:6" x14ac:dyDescent="0.2">
      <c r="F9947"/>
    </row>
    <row r="9948" spans="6:6" x14ac:dyDescent="0.2">
      <c r="F9948"/>
    </row>
    <row r="9949" spans="6:6" x14ac:dyDescent="0.2">
      <c r="F9949"/>
    </row>
    <row r="9950" spans="6:6" x14ac:dyDescent="0.2">
      <c r="F9950"/>
    </row>
    <row r="9951" spans="6:6" x14ac:dyDescent="0.2">
      <c r="F9951"/>
    </row>
    <row r="9952" spans="6:6" x14ac:dyDescent="0.2">
      <c r="F9952"/>
    </row>
    <row r="9953" spans="6:6" x14ac:dyDescent="0.2">
      <c r="F9953"/>
    </row>
    <row r="9954" spans="6:6" x14ac:dyDescent="0.2">
      <c r="F9954"/>
    </row>
    <row r="9955" spans="6:6" x14ac:dyDescent="0.2">
      <c r="F9955"/>
    </row>
    <row r="9956" spans="6:6" x14ac:dyDescent="0.2">
      <c r="F9956"/>
    </row>
    <row r="9957" spans="6:6" x14ac:dyDescent="0.2">
      <c r="F9957"/>
    </row>
    <row r="9958" spans="6:6" x14ac:dyDescent="0.2">
      <c r="F9958"/>
    </row>
    <row r="9959" spans="6:6" x14ac:dyDescent="0.2">
      <c r="F9959"/>
    </row>
    <row r="9960" spans="6:6" x14ac:dyDescent="0.2">
      <c r="F9960"/>
    </row>
    <row r="9961" spans="6:6" x14ac:dyDescent="0.2">
      <c r="F9961"/>
    </row>
    <row r="9962" spans="6:6" x14ac:dyDescent="0.2">
      <c r="F9962"/>
    </row>
    <row r="9963" spans="6:6" x14ac:dyDescent="0.2">
      <c r="F9963"/>
    </row>
    <row r="9964" spans="6:6" x14ac:dyDescent="0.2">
      <c r="F9964"/>
    </row>
    <row r="9965" spans="6:6" x14ac:dyDescent="0.2">
      <c r="F9965"/>
    </row>
    <row r="9966" spans="6:6" x14ac:dyDescent="0.2">
      <c r="F9966"/>
    </row>
    <row r="9967" spans="6:6" x14ac:dyDescent="0.2">
      <c r="F9967"/>
    </row>
    <row r="9968" spans="6:6" x14ac:dyDescent="0.2">
      <c r="F9968"/>
    </row>
    <row r="9969" spans="6:6" x14ac:dyDescent="0.2">
      <c r="F9969"/>
    </row>
    <row r="9970" spans="6:6" x14ac:dyDescent="0.2">
      <c r="F9970"/>
    </row>
    <row r="9971" spans="6:6" x14ac:dyDescent="0.2">
      <c r="F9971"/>
    </row>
    <row r="9972" spans="6:6" x14ac:dyDescent="0.2">
      <c r="F9972"/>
    </row>
    <row r="9973" spans="6:6" x14ac:dyDescent="0.2">
      <c r="F9973"/>
    </row>
    <row r="9974" spans="6:6" x14ac:dyDescent="0.2">
      <c r="F9974"/>
    </row>
    <row r="9975" spans="6:6" x14ac:dyDescent="0.2">
      <c r="F9975"/>
    </row>
    <row r="9976" spans="6:6" x14ac:dyDescent="0.2">
      <c r="F9976"/>
    </row>
    <row r="9977" spans="6:6" x14ac:dyDescent="0.2">
      <c r="F9977"/>
    </row>
    <row r="9978" spans="6:6" x14ac:dyDescent="0.2">
      <c r="F9978"/>
    </row>
    <row r="9979" spans="6:6" x14ac:dyDescent="0.2">
      <c r="F9979"/>
    </row>
    <row r="9980" spans="6:6" x14ac:dyDescent="0.2">
      <c r="F9980"/>
    </row>
    <row r="9981" spans="6:6" x14ac:dyDescent="0.2">
      <c r="F9981"/>
    </row>
    <row r="9982" spans="6:6" x14ac:dyDescent="0.2">
      <c r="F9982"/>
    </row>
    <row r="9983" spans="6:6" x14ac:dyDescent="0.2">
      <c r="F9983"/>
    </row>
    <row r="9984" spans="6:6" x14ac:dyDescent="0.2">
      <c r="F9984"/>
    </row>
    <row r="9985" spans="6:6" x14ac:dyDescent="0.2">
      <c r="F9985"/>
    </row>
    <row r="9986" spans="6:6" x14ac:dyDescent="0.2">
      <c r="F9986"/>
    </row>
    <row r="9987" spans="6:6" x14ac:dyDescent="0.2">
      <c r="F9987"/>
    </row>
    <row r="9988" spans="6:6" x14ac:dyDescent="0.2">
      <c r="F9988"/>
    </row>
    <row r="9989" spans="6:6" x14ac:dyDescent="0.2">
      <c r="F9989"/>
    </row>
    <row r="9990" spans="6:6" x14ac:dyDescent="0.2">
      <c r="F9990"/>
    </row>
    <row r="9991" spans="6:6" x14ac:dyDescent="0.2">
      <c r="F9991"/>
    </row>
    <row r="9992" spans="6:6" x14ac:dyDescent="0.2">
      <c r="F9992"/>
    </row>
    <row r="9993" spans="6:6" x14ac:dyDescent="0.2">
      <c r="F9993"/>
    </row>
    <row r="9994" spans="6:6" x14ac:dyDescent="0.2">
      <c r="F9994"/>
    </row>
    <row r="9995" spans="6:6" x14ac:dyDescent="0.2">
      <c r="F9995"/>
    </row>
    <row r="9996" spans="6:6" x14ac:dyDescent="0.2">
      <c r="F9996"/>
    </row>
    <row r="9997" spans="6:6" x14ac:dyDescent="0.2">
      <c r="F9997"/>
    </row>
    <row r="9998" spans="6:6" x14ac:dyDescent="0.2">
      <c r="F9998"/>
    </row>
    <row r="9999" spans="6:6" x14ac:dyDescent="0.2">
      <c r="F9999"/>
    </row>
    <row r="10000" spans="6:6" x14ac:dyDescent="0.2">
      <c r="F10000"/>
    </row>
    <row r="10001" spans="6:6" x14ac:dyDescent="0.2">
      <c r="F10001"/>
    </row>
    <row r="10002" spans="6:6" x14ac:dyDescent="0.2">
      <c r="F10002"/>
    </row>
    <row r="10003" spans="6:6" x14ac:dyDescent="0.2">
      <c r="F10003"/>
    </row>
    <row r="10004" spans="6:6" x14ac:dyDescent="0.2">
      <c r="F10004"/>
    </row>
    <row r="10005" spans="6:6" x14ac:dyDescent="0.2">
      <c r="F10005"/>
    </row>
    <row r="10006" spans="6:6" x14ac:dyDescent="0.2">
      <c r="F10006"/>
    </row>
    <row r="10007" spans="6:6" x14ac:dyDescent="0.2">
      <c r="F10007"/>
    </row>
    <row r="10008" spans="6:6" x14ac:dyDescent="0.2">
      <c r="F10008"/>
    </row>
    <row r="10009" spans="6:6" x14ac:dyDescent="0.2">
      <c r="F10009"/>
    </row>
    <row r="10010" spans="6:6" x14ac:dyDescent="0.2">
      <c r="F10010"/>
    </row>
    <row r="10011" spans="6:6" x14ac:dyDescent="0.2">
      <c r="F10011"/>
    </row>
    <row r="10012" spans="6:6" x14ac:dyDescent="0.2">
      <c r="F10012"/>
    </row>
    <row r="10013" spans="6:6" x14ac:dyDescent="0.2">
      <c r="F10013"/>
    </row>
    <row r="10014" spans="6:6" x14ac:dyDescent="0.2">
      <c r="F10014"/>
    </row>
    <row r="10015" spans="6:6" x14ac:dyDescent="0.2">
      <c r="F10015"/>
    </row>
    <row r="10016" spans="6:6" x14ac:dyDescent="0.2">
      <c r="F10016"/>
    </row>
    <row r="10017" spans="6:6" x14ac:dyDescent="0.2">
      <c r="F10017"/>
    </row>
    <row r="10018" spans="6:6" x14ac:dyDescent="0.2">
      <c r="F10018"/>
    </row>
    <row r="10019" spans="6:6" x14ac:dyDescent="0.2">
      <c r="F10019"/>
    </row>
    <row r="10020" spans="6:6" x14ac:dyDescent="0.2">
      <c r="F10020"/>
    </row>
    <row r="10021" spans="6:6" x14ac:dyDescent="0.2">
      <c r="F10021"/>
    </row>
    <row r="10022" spans="6:6" x14ac:dyDescent="0.2">
      <c r="F10022"/>
    </row>
    <row r="10023" spans="6:6" x14ac:dyDescent="0.2">
      <c r="F10023"/>
    </row>
    <row r="10024" spans="6:6" x14ac:dyDescent="0.2">
      <c r="F10024"/>
    </row>
    <row r="10025" spans="6:6" x14ac:dyDescent="0.2">
      <c r="F10025"/>
    </row>
    <row r="10026" spans="6:6" x14ac:dyDescent="0.2">
      <c r="F10026"/>
    </row>
    <row r="10027" spans="6:6" x14ac:dyDescent="0.2">
      <c r="F10027"/>
    </row>
    <row r="10028" spans="6:6" x14ac:dyDescent="0.2">
      <c r="F10028"/>
    </row>
    <row r="10029" spans="6:6" x14ac:dyDescent="0.2">
      <c r="F10029"/>
    </row>
    <row r="10030" spans="6:6" x14ac:dyDescent="0.2">
      <c r="F10030"/>
    </row>
    <row r="10031" spans="6:6" x14ac:dyDescent="0.2">
      <c r="F10031"/>
    </row>
    <row r="10032" spans="6:6" x14ac:dyDescent="0.2">
      <c r="F10032"/>
    </row>
    <row r="10033" spans="6:6" x14ac:dyDescent="0.2">
      <c r="F10033"/>
    </row>
    <row r="10034" spans="6:6" x14ac:dyDescent="0.2">
      <c r="F10034"/>
    </row>
    <row r="10035" spans="6:6" x14ac:dyDescent="0.2">
      <c r="F10035"/>
    </row>
    <row r="10036" spans="6:6" x14ac:dyDescent="0.2">
      <c r="F10036"/>
    </row>
    <row r="10037" spans="6:6" x14ac:dyDescent="0.2">
      <c r="F10037"/>
    </row>
    <row r="10038" spans="6:6" x14ac:dyDescent="0.2">
      <c r="F10038"/>
    </row>
    <row r="10039" spans="6:6" x14ac:dyDescent="0.2">
      <c r="F10039"/>
    </row>
    <row r="10040" spans="6:6" x14ac:dyDescent="0.2">
      <c r="F10040"/>
    </row>
    <row r="10041" spans="6:6" x14ac:dyDescent="0.2">
      <c r="F10041"/>
    </row>
    <row r="10042" spans="6:6" x14ac:dyDescent="0.2">
      <c r="F10042"/>
    </row>
    <row r="10043" spans="6:6" x14ac:dyDescent="0.2">
      <c r="F10043"/>
    </row>
    <row r="10044" spans="6:6" x14ac:dyDescent="0.2">
      <c r="F10044"/>
    </row>
    <row r="10045" spans="6:6" x14ac:dyDescent="0.2">
      <c r="F10045"/>
    </row>
    <row r="10046" spans="6:6" x14ac:dyDescent="0.2">
      <c r="F10046"/>
    </row>
    <row r="10047" spans="6:6" x14ac:dyDescent="0.2">
      <c r="F10047"/>
    </row>
    <row r="10048" spans="6:6" x14ac:dyDescent="0.2">
      <c r="F10048"/>
    </row>
    <row r="10049" spans="6:6" x14ac:dyDescent="0.2">
      <c r="F10049"/>
    </row>
    <row r="10050" spans="6:6" x14ac:dyDescent="0.2">
      <c r="F10050"/>
    </row>
    <row r="10051" spans="6:6" x14ac:dyDescent="0.2">
      <c r="F10051"/>
    </row>
    <row r="10052" spans="6:6" x14ac:dyDescent="0.2">
      <c r="F10052"/>
    </row>
    <row r="10053" spans="6:6" x14ac:dyDescent="0.2">
      <c r="F10053"/>
    </row>
    <row r="10054" spans="6:6" x14ac:dyDescent="0.2">
      <c r="F10054"/>
    </row>
    <row r="10055" spans="6:6" x14ac:dyDescent="0.2">
      <c r="F10055"/>
    </row>
    <row r="10056" spans="6:6" x14ac:dyDescent="0.2">
      <c r="F10056"/>
    </row>
    <row r="10057" spans="6:6" x14ac:dyDescent="0.2">
      <c r="F10057"/>
    </row>
    <row r="10058" spans="6:6" x14ac:dyDescent="0.2">
      <c r="F10058"/>
    </row>
    <row r="10059" spans="6:6" x14ac:dyDescent="0.2">
      <c r="F10059"/>
    </row>
    <row r="10060" spans="6:6" x14ac:dyDescent="0.2">
      <c r="F10060"/>
    </row>
    <row r="10061" spans="6:6" x14ac:dyDescent="0.2">
      <c r="F10061"/>
    </row>
    <row r="10062" spans="6:6" x14ac:dyDescent="0.2">
      <c r="F10062"/>
    </row>
    <row r="10063" spans="6:6" x14ac:dyDescent="0.2">
      <c r="F10063"/>
    </row>
    <row r="10064" spans="6:6" x14ac:dyDescent="0.2">
      <c r="F10064"/>
    </row>
    <row r="10065" spans="6:6" x14ac:dyDescent="0.2">
      <c r="F10065"/>
    </row>
    <row r="10066" spans="6:6" x14ac:dyDescent="0.2">
      <c r="F10066"/>
    </row>
    <row r="10067" spans="6:6" x14ac:dyDescent="0.2">
      <c r="F10067"/>
    </row>
    <row r="10068" spans="6:6" x14ac:dyDescent="0.2">
      <c r="F10068"/>
    </row>
    <row r="10069" spans="6:6" x14ac:dyDescent="0.2">
      <c r="F10069"/>
    </row>
    <row r="10070" spans="6:6" x14ac:dyDescent="0.2">
      <c r="F10070"/>
    </row>
    <row r="10071" spans="6:6" x14ac:dyDescent="0.2">
      <c r="F10071"/>
    </row>
    <row r="10072" spans="6:6" x14ac:dyDescent="0.2">
      <c r="F10072"/>
    </row>
    <row r="10073" spans="6:6" x14ac:dyDescent="0.2">
      <c r="F10073"/>
    </row>
    <row r="10074" spans="6:6" x14ac:dyDescent="0.2">
      <c r="F10074"/>
    </row>
    <row r="10075" spans="6:6" x14ac:dyDescent="0.2">
      <c r="F10075"/>
    </row>
    <row r="10076" spans="6:6" x14ac:dyDescent="0.2">
      <c r="F10076"/>
    </row>
    <row r="10077" spans="6:6" x14ac:dyDescent="0.2">
      <c r="F10077"/>
    </row>
    <row r="10078" spans="6:6" x14ac:dyDescent="0.2">
      <c r="F10078"/>
    </row>
    <row r="10079" spans="6:6" x14ac:dyDescent="0.2">
      <c r="F10079"/>
    </row>
    <row r="10080" spans="6:6" x14ac:dyDescent="0.2">
      <c r="F10080"/>
    </row>
    <row r="10081" spans="6:6" x14ac:dyDescent="0.2">
      <c r="F10081"/>
    </row>
    <row r="10082" spans="6:6" x14ac:dyDescent="0.2">
      <c r="F10082"/>
    </row>
    <row r="10083" spans="6:6" x14ac:dyDescent="0.2">
      <c r="F10083"/>
    </row>
    <row r="10084" spans="6:6" x14ac:dyDescent="0.2">
      <c r="F10084"/>
    </row>
    <row r="10085" spans="6:6" x14ac:dyDescent="0.2">
      <c r="F10085"/>
    </row>
    <row r="10086" spans="6:6" x14ac:dyDescent="0.2">
      <c r="F10086"/>
    </row>
    <row r="10087" spans="6:6" x14ac:dyDescent="0.2">
      <c r="F10087"/>
    </row>
    <row r="10088" spans="6:6" x14ac:dyDescent="0.2">
      <c r="F10088"/>
    </row>
    <row r="10089" spans="6:6" x14ac:dyDescent="0.2">
      <c r="F10089"/>
    </row>
    <row r="10090" spans="6:6" x14ac:dyDescent="0.2">
      <c r="F10090"/>
    </row>
    <row r="10091" spans="6:6" x14ac:dyDescent="0.2">
      <c r="F10091"/>
    </row>
    <row r="10092" spans="6:6" x14ac:dyDescent="0.2">
      <c r="F10092"/>
    </row>
    <row r="10093" spans="6:6" x14ac:dyDescent="0.2">
      <c r="F10093"/>
    </row>
    <row r="10094" spans="6:6" x14ac:dyDescent="0.2">
      <c r="F10094"/>
    </row>
    <row r="10095" spans="6:6" x14ac:dyDescent="0.2">
      <c r="F10095"/>
    </row>
    <row r="10096" spans="6:6" x14ac:dyDescent="0.2">
      <c r="F10096"/>
    </row>
    <row r="10097" spans="6:6" x14ac:dyDescent="0.2">
      <c r="F10097"/>
    </row>
    <row r="10098" spans="6:6" x14ac:dyDescent="0.2">
      <c r="F10098"/>
    </row>
    <row r="10099" spans="6:6" x14ac:dyDescent="0.2">
      <c r="F10099"/>
    </row>
    <row r="10100" spans="6:6" x14ac:dyDescent="0.2">
      <c r="F10100"/>
    </row>
    <row r="10101" spans="6:6" x14ac:dyDescent="0.2">
      <c r="F10101"/>
    </row>
    <row r="10102" spans="6:6" x14ac:dyDescent="0.2">
      <c r="F10102"/>
    </row>
    <row r="10103" spans="6:6" x14ac:dyDescent="0.2">
      <c r="F10103"/>
    </row>
    <row r="10104" spans="6:6" x14ac:dyDescent="0.2">
      <c r="F10104"/>
    </row>
    <row r="10105" spans="6:6" x14ac:dyDescent="0.2">
      <c r="F10105"/>
    </row>
    <row r="10106" spans="6:6" x14ac:dyDescent="0.2">
      <c r="F10106"/>
    </row>
    <row r="10107" spans="6:6" x14ac:dyDescent="0.2">
      <c r="F10107"/>
    </row>
    <row r="10108" spans="6:6" x14ac:dyDescent="0.2">
      <c r="F10108"/>
    </row>
    <row r="10109" spans="6:6" x14ac:dyDescent="0.2">
      <c r="F10109"/>
    </row>
    <row r="10110" spans="6:6" x14ac:dyDescent="0.2">
      <c r="F10110"/>
    </row>
    <row r="10111" spans="6:6" x14ac:dyDescent="0.2">
      <c r="F10111"/>
    </row>
    <row r="10112" spans="6:6" x14ac:dyDescent="0.2">
      <c r="F10112"/>
    </row>
    <row r="10113" spans="6:6" x14ac:dyDescent="0.2">
      <c r="F10113"/>
    </row>
    <row r="10114" spans="6:6" x14ac:dyDescent="0.2">
      <c r="F10114"/>
    </row>
    <row r="10115" spans="6:6" x14ac:dyDescent="0.2">
      <c r="F10115"/>
    </row>
    <row r="10116" spans="6:6" x14ac:dyDescent="0.2">
      <c r="F10116"/>
    </row>
    <row r="10117" spans="6:6" x14ac:dyDescent="0.2">
      <c r="F10117"/>
    </row>
    <row r="10118" spans="6:6" x14ac:dyDescent="0.2">
      <c r="F10118"/>
    </row>
    <row r="10119" spans="6:6" x14ac:dyDescent="0.2">
      <c r="F10119"/>
    </row>
    <row r="10120" spans="6:6" x14ac:dyDescent="0.2">
      <c r="F10120"/>
    </row>
    <row r="10121" spans="6:6" x14ac:dyDescent="0.2">
      <c r="F10121"/>
    </row>
    <row r="10122" spans="6:6" x14ac:dyDescent="0.2">
      <c r="F10122"/>
    </row>
    <row r="10123" spans="6:6" x14ac:dyDescent="0.2">
      <c r="F10123"/>
    </row>
    <row r="10124" spans="6:6" x14ac:dyDescent="0.2">
      <c r="F10124"/>
    </row>
    <row r="10125" spans="6:6" x14ac:dyDescent="0.2">
      <c r="F10125"/>
    </row>
    <row r="10126" spans="6:6" x14ac:dyDescent="0.2">
      <c r="F10126"/>
    </row>
    <row r="10127" spans="6:6" x14ac:dyDescent="0.2">
      <c r="F10127"/>
    </row>
    <row r="10128" spans="6:6" x14ac:dyDescent="0.2">
      <c r="F10128"/>
    </row>
    <row r="10129" spans="6:6" x14ac:dyDescent="0.2">
      <c r="F10129"/>
    </row>
    <row r="10130" spans="6:6" x14ac:dyDescent="0.2">
      <c r="F10130"/>
    </row>
    <row r="10131" spans="6:6" x14ac:dyDescent="0.2">
      <c r="F10131"/>
    </row>
    <row r="10132" spans="6:6" x14ac:dyDescent="0.2">
      <c r="F10132"/>
    </row>
    <row r="10133" spans="6:6" x14ac:dyDescent="0.2">
      <c r="F10133"/>
    </row>
    <row r="10134" spans="6:6" x14ac:dyDescent="0.2">
      <c r="F10134"/>
    </row>
    <row r="10135" spans="6:6" x14ac:dyDescent="0.2">
      <c r="F10135"/>
    </row>
    <row r="10136" spans="6:6" x14ac:dyDescent="0.2">
      <c r="F10136"/>
    </row>
    <row r="10137" spans="6:6" x14ac:dyDescent="0.2">
      <c r="F10137"/>
    </row>
    <row r="10138" spans="6:6" x14ac:dyDescent="0.2">
      <c r="F10138"/>
    </row>
    <row r="10139" spans="6:6" x14ac:dyDescent="0.2">
      <c r="F10139"/>
    </row>
    <row r="10140" spans="6:6" x14ac:dyDescent="0.2">
      <c r="F10140"/>
    </row>
    <row r="10141" spans="6:6" x14ac:dyDescent="0.2">
      <c r="F10141"/>
    </row>
    <row r="10142" spans="6:6" x14ac:dyDescent="0.2">
      <c r="F10142"/>
    </row>
    <row r="10143" spans="6:6" x14ac:dyDescent="0.2">
      <c r="F10143"/>
    </row>
    <row r="10144" spans="6:6" x14ac:dyDescent="0.2">
      <c r="F10144"/>
    </row>
    <row r="10145" spans="6:6" x14ac:dyDescent="0.2">
      <c r="F10145"/>
    </row>
    <row r="10146" spans="6:6" x14ac:dyDescent="0.2">
      <c r="F10146"/>
    </row>
    <row r="10147" spans="6:6" x14ac:dyDescent="0.2">
      <c r="F10147"/>
    </row>
    <row r="10148" spans="6:6" x14ac:dyDescent="0.2">
      <c r="F10148"/>
    </row>
    <row r="10149" spans="6:6" x14ac:dyDescent="0.2">
      <c r="F10149"/>
    </row>
    <row r="10150" spans="6:6" x14ac:dyDescent="0.2">
      <c r="F10150"/>
    </row>
    <row r="10151" spans="6:6" x14ac:dyDescent="0.2">
      <c r="F10151"/>
    </row>
    <row r="10152" spans="6:6" x14ac:dyDescent="0.2">
      <c r="F10152"/>
    </row>
    <row r="10153" spans="6:6" x14ac:dyDescent="0.2">
      <c r="F10153"/>
    </row>
    <row r="10154" spans="6:6" x14ac:dyDescent="0.2">
      <c r="F10154"/>
    </row>
    <row r="10155" spans="6:6" x14ac:dyDescent="0.2">
      <c r="F10155"/>
    </row>
    <row r="10156" spans="6:6" x14ac:dyDescent="0.2">
      <c r="F10156"/>
    </row>
    <row r="10157" spans="6:6" x14ac:dyDescent="0.2">
      <c r="F10157"/>
    </row>
    <row r="10158" spans="6:6" x14ac:dyDescent="0.2">
      <c r="F10158"/>
    </row>
    <row r="10159" spans="6:6" x14ac:dyDescent="0.2">
      <c r="F10159"/>
    </row>
    <row r="10160" spans="6:6" x14ac:dyDescent="0.2">
      <c r="F10160"/>
    </row>
    <row r="10161" spans="6:6" x14ac:dyDescent="0.2">
      <c r="F10161"/>
    </row>
    <row r="10162" spans="6:6" x14ac:dyDescent="0.2">
      <c r="F10162"/>
    </row>
    <row r="10163" spans="6:6" x14ac:dyDescent="0.2">
      <c r="F10163"/>
    </row>
    <row r="10164" spans="6:6" x14ac:dyDescent="0.2">
      <c r="F10164"/>
    </row>
    <row r="10165" spans="6:6" x14ac:dyDescent="0.2">
      <c r="F10165"/>
    </row>
    <row r="10166" spans="6:6" x14ac:dyDescent="0.2">
      <c r="F10166"/>
    </row>
    <row r="10167" spans="6:6" x14ac:dyDescent="0.2">
      <c r="F10167"/>
    </row>
    <row r="10168" spans="6:6" x14ac:dyDescent="0.2">
      <c r="F10168"/>
    </row>
    <row r="10169" spans="6:6" x14ac:dyDescent="0.2">
      <c r="F10169"/>
    </row>
    <row r="10170" spans="6:6" x14ac:dyDescent="0.2">
      <c r="F10170"/>
    </row>
    <row r="10171" spans="6:6" x14ac:dyDescent="0.2">
      <c r="F10171"/>
    </row>
    <row r="10172" spans="6:6" x14ac:dyDescent="0.2">
      <c r="F10172"/>
    </row>
    <row r="10173" spans="6:6" x14ac:dyDescent="0.2">
      <c r="F10173"/>
    </row>
    <row r="10174" spans="6:6" x14ac:dyDescent="0.2">
      <c r="F10174"/>
    </row>
    <row r="10175" spans="6:6" x14ac:dyDescent="0.2">
      <c r="F10175"/>
    </row>
    <row r="10176" spans="6:6" x14ac:dyDescent="0.2">
      <c r="F10176"/>
    </row>
    <row r="10177" spans="6:6" x14ac:dyDescent="0.2">
      <c r="F10177"/>
    </row>
    <row r="10178" spans="6:6" x14ac:dyDescent="0.2">
      <c r="F10178"/>
    </row>
    <row r="10179" spans="6:6" x14ac:dyDescent="0.2">
      <c r="F10179"/>
    </row>
    <row r="10180" spans="6:6" x14ac:dyDescent="0.2">
      <c r="F10180"/>
    </row>
    <row r="10181" spans="6:6" x14ac:dyDescent="0.2">
      <c r="F10181"/>
    </row>
    <row r="10182" spans="6:6" x14ac:dyDescent="0.2">
      <c r="F10182"/>
    </row>
    <row r="10183" spans="6:6" x14ac:dyDescent="0.2">
      <c r="F10183"/>
    </row>
    <row r="10184" spans="6:6" x14ac:dyDescent="0.2">
      <c r="F10184"/>
    </row>
    <row r="10185" spans="6:6" x14ac:dyDescent="0.2">
      <c r="F10185"/>
    </row>
    <row r="10186" spans="6:6" x14ac:dyDescent="0.2">
      <c r="F10186"/>
    </row>
    <row r="10187" spans="6:6" x14ac:dyDescent="0.2">
      <c r="F10187"/>
    </row>
    <row r="10188" spans="6:6" x14ac:dyDescent="0.2">
      <c r="F10188"/>
    </row>
    <row r="10189" spans="6:6" x14ac:dyDescent="0.2">
      <c r="F10189"/>
    </row>
    <row r="10190" spans="6:6" x14ac:dyDescent="0.2">
      <c r="F10190"/>
    </row>
    <row r="10191" spans="6:6" x14ac:dyDescent="0.2">
      <c r="F10191"/>
    </row>
    <row r="10192" spans="6:6" x14ac:dyDescent="0.2">
      <c r="F10192"/>
    </row>
    <row r="10193" spans="6:6" x14ac:dyDescent="0.2">
      <c r="F10193"/>
    </row>
    <row r="10194" spans="6:6" x14ac:dyDescent="0.2">
      <c r="F10194"/>
    </row>
    <row r="10195" spans="6:6" x14ac:dyDescent="0.2">
      <c r="F10195"/>
    </row>
    <row r="10196" spans="6:6" x14ac:dyDescent="0.2">
      <c r="F10196"/>
    </row>
    <row r="10197" spans="6:6" x14ac:dyDescent="0.2">
      <c r="F10197"/>
    </row>
    <row r="10198" spans="6:6" x14ac:dyDescent="0.2">
      <c r="F10198"/>
    </row>
    <row r="10199" spans="6:6" x14ac:dyDescent="0.2">
      <c r="F10199"/>
    </row>
    <row r="10200" spans="6:6" x14ac:dyDescent="0.2">
      <c r="F10200"/>
    </row>
    <row r="10201" spans="6:6" x14ac:dyDescent="0.2">
      <c r="F10201"/>
    </row>
    <row r="10202" spans="6:6" x14ac:dyDescent="0.2">
      <c r="F10202"/>
    </row>
    <row r="10203" spans="6:6" x14ac:dyDescent="0.2">
      <c r="F10203"/>
    </row>
    <row r="10204" spans="6:6" x14ac:dyDescent="0.2">
      <c r="F10204"/>
    </row>
    <row r="10205" spans="6:6" x14ac:dyDescent="0.2">
      <c r="F10205"/>
    </row>
    <row r="10206" spans="6:6" x14ac:dyDescent="0.2">
      <c r="F10206"/>
    </row>
    <row r="10207" spans="6:6" x14ac:dyDescent="0.2">
      <c r="F10207"/>
    </row>
    <row r="10208" spans="6:6" x14ac:dyDescent="0.2">
      <c r="F10208"/>
    </row>
    <row r="10209" spans="6:6" x14ac:dyDescent="0.2">
      <c r="F10209"/>
    </row>
    <row r="10210" spans="6:6" x14ac:dyDescent="0.2">
      <c r="F10210"/>
    </row>
    <row r="10211" spans="6:6" x14ac:dyDescent="0.2">
      <c r="F10211"/>
    </row>
    <row r="10212" spans="6:6" x14ac:dyDescent="0.2">
      <c r="F10212"/>
    </row>
    <row r="10213" spans="6:6" x14ac:dyDescent="0.2">
      <c r="F10213"/>
    </row>
    <row r="10214" spans="6:6" x14ac:dyDescent="0.2">
      <c r="F10214"/>
    </row>
    <row r="10215" spans="6:6" x14ac:dyDescent="0.2">
      <c r="F10215"/>
    </row>
    <row r="10216" spans="6:6" x14ac:dyDescent="0.2">
      <c r="F10216"/>
    </row>
    <row r="10217" spans="6:6" x14ac:dyDescent="0.2">
      <c r="F10217"/>
    </row>
    <row r="10218" spans="6:6" x14ac:dyDescent="0.2">
      <c r="F10218"/>
    </row>
    <row r="10219" spans="6:6" x14ac:dyDescent="0.2">
      <c r="F10219"/>
    </row>
    <row r="10220" spans="6:6" x14ac:dyDescent="0.2">
      <c r="F10220"/>
    </row>
    <row r="10221" spans="6:6" x14ac:dyDescent="0.2">
      <c r="F10221"/>
    </row>
    <row r="10222" spans="6:6" x14ac:dyDescent="0.2">
      <c r="F10222"/>
    </row>
    <row r="10223" spans="6:6" x14ac:dyDescent="0.2">
      <c r="F10223"/>
    </row>
    <row r="10224" spans="6:6" x14ac:dyDescent="0.2">
      <c r="F10224"/>
    </row>
    <row r="10225" spans="6:6" x14ac:dyDescent="0.2">
      <c r="F10225"/>
    </row>
    <row r="10226" spans="6:6" x14ac:dyDescent="0.2">
      <c r="F10226"/>
    </row>
    <row r="10227" spans="6:6" x14ac:dyDescent="0.2">
      <c r="F10227"/>
    </row>
    <row r="10228" spans="6:6" x14ac:dyDescent="0.2">
      <c r="F10228"/>
    </row>
    <row r="10229" spans="6:6" x14ac:dyDescent="0.2">
      <c r="F10229"/>
    </row>
    <row r="10230" spans="6:6" x14ac:dyDescent="0.2">
      <c r="F10230"/>
    </row>
    <row r="10231" spans="6:6" x14ac:dyDescent="0.2">
      <c r="F10231"/>
    </row>
    <row r="10232" spans="6:6" x14ac:dyDescent="0.2">
      <c r="F10232"/>
    </row>
    <row r="10233" spans="6:6" x14ac:dyDescent="0.2">
      <c r="F10233"/>
    </row>
    <row r="10234" spans="6:6" x14ac:dyDescent="0.2">
      <c r="F10234"/>
    </row>
    <row r="10235" spans="6:6" x14ac:dyDescent="0.2">
      <c r="F10235"/>
    </row>
    <row r="10236" spans="6:6" x14ac:dyDescent="0.2">
      <c r="F10236"/>
    </row>
    <row r="10237" spans="6:6" x14ac:dyDescent="0.2">
      <c r="F10237"/>
    </row>
    <row r="10238" spans="6:6" x14ac:dyDescent="0.2">
      <c r="F10238"/>
    </row>
    <row r="10239" spans="6:6" x14ac:dyDescent="0.2">
      <c r="F10239"/>
    </row>
    <row r="10240" spans="6:6" x14ac:dyDescent="0.2">
      <c r="F10240"/>
    </row>
    <row r="10241" spans="6:6" x14ac:dyDescent="0.2">
      <c r="F10241"/>
    </row>
    <row r="10242" spans="6:6" x14ac:dyDescent="0.2">
      <c r="F10242"/>
    </row>
    <row r="10243" spans="6:6" x14ac:dyDescent="0.2">
      <c r="F10243"/>
    </row>
    <row r="10244" spans="6:6" x14ac:dyDescent="0.2">
      <c r="F10244"/>
    </row>
    <row r="10245" spans="6:6" x14ac:dyDescent="0.2">
      <c r="F10245"/>
    </row>
    <row r="10246" spans="6:6" x14ac:dyDescent="0.2">
      <c r="F10246"/>
    </row>
    <row r="10247" spans="6:6" x14ac:dyDescent="0.2">
      <c r="F10247"/>
    </row>
    <row r="10248" spans="6:6" x14ac:dyDescent="0.2">
      <c r="F10248"/>
    </row>
    <row r="10249" spans="6:6" x14ac:dyDescent="0.2">
      <c r="F10249"/>
    </row>
    <row r="10250" spans="6:6" x14ac:dyDescent="0.2">
      <c r="F10250"/>
    </row>
    <row r="10251" spans="6:6" x14ac:dyDescent="0.2">
      <c r="F10251"/>
    </row>
    <row r="10252" spans="6:6" x14ac:dyDescent="0.2">
      <c r="F10252"/>
    </row>
    <row r="10253" spans="6:6" x14ac:dyDescent="0.2">
      <c r="F10253"/>
    </row>
    <row r="10254" spans="6:6" x14ac:dyDescent="0.2">
      <c r="F10254"/>
    </row>
    <row r="10255" spans="6:6" x14ac:dyDescent="0.2">
      <c r="F10255"/>
    </row>
    <row r="10256" spans="6:6" x14ac:dyDescent="0.2">
      <c r="F10256"/>
    </row>
    <row r="10257" spans="6:6" x14ac:dyDescent="0.2">
      <c r="F10257"/>
    </row>
    <row r="10258" spans="6:6" x14ac:dyDescent="0.2">
      <c r="F10258"/>
    </row>
    <row r="10259" spans="6:6" x14ac:dyDescent="0.2">
      <c r="F10259"/>
    </row>
    <row r="10260" spans="6:6" x14ac:dyDescent="0.2">
      <c r="F10260"/>
    </row>
    <row r="10261" spans="6:6" x14ac:dyDescent="0.2">
      <c r="F10261"/>
    </row>
    <row r="10262" spans="6:6" x14ac:dyDescent="0.2">
      <c r="F10262"/>
    </row>
    <row r="10263" spans="6:6" x14ac:dyDescent="0.2">
      <c r="F10263"/>
    </row>
    <row r="10264" spans="6:6" x14ac:dyDescent="0.2">
      <c r="F10264"/>
    </row>
    <row r="10265" spans="6:6" x14ac:dyDescent="0.2">
      <c r="F10265"/>
    </row>
    <row r="10266" spans="6:6" x14ac:dyDescent="0.2">
      <c r="F10266"/>
    </row>
    <row r="10267" spans="6:6" x14ac:dyDescent="0.2">
      <c r="F10267"/>
    </row>
    <row r="10268" spans="6:6" x14ac:dyDescent="0.2">
      <c r="F10268"/>
    </row>
    <row r="10269" spans="6:6" x14ac:dyDescent="0.2">
      <c r="F10269"/>
    </row>
    <row r="10270" spans="6:6" x14ac:dyDescent="0.2">
      <c r="F10270"/>
    </row>
    <row r="10271" spans="6:6" x14ac:dyDescent="0.2">
      <c r="F10271"/>
    </row>
    <row r="10272" spans="6:6" x14ac:dyDescent="0.2">
      <c r="F10272"/>
    </row>
    <row r="10273" spans="6:6" x14ac:dyDescent="0.2">
      <c r="F10273"/>
    </row>
    <row r="10274" spans="6:6" x14ac:dyDescent="0.2">
      <c r="F10274"/>
    </row>
    <row r="10275" spans="6:6" x14ac:dyDescent="0.2">
      <c r="F10275"/>
    </row>
    <row r="10276" spans="6:6" x14ac:dyDescent="0.2">
      <c r="F10276"/>
    </row>
    <row r="10277" spans="6:6" x14ac:dyDescent="0.2">
      <c r="F10277"/>
    </row>
    <row r="10278" spans="6:6" x14ac:dyDescent="0.2">
      <c r="F10278"/>
    </row>
    <row r="10279" spans="6:6" x14ac:dyDescent="0.2">
      <c r="F10279"/>
    </row>
    <row r="10280" spans="6:6" x14ac:dyDescent="0.2">
      <c r="F10280"/>
    </row>
    <row r="10281" spans="6:6" x14ac:dyDescent="0.2">
      <c r="F10281"/>
    </row>
    <row r="10282" spans="6:6" x14ac:dyDescent="0.2">
      <c r="F10282"/>
    </row>
    <row r="10283" spans="6:6" x14ac:dyDescent="0.2">
      <c r="F10283"/>
    </row>
    <row r="10284" spans="6:6" x14ac:dyDescent="0.2">
      <c r="F10284"/>
    </row>
    <row r="10285" spans="6:6" x14ac:dyDescent="0.2">
      <c r="F10285"/>
    </row>
    <row r="10286" spans="6:6" x14ac:dyDescent="0.2">
      <c r="F10286"/>
    </row>
    <row r="10287" spans="6:6" x14ac:dyDescent="0.2">
      <c r="F10287"/>
    </row>
    <row r="10288" spans="6:6" x14ac:dyDescent="0.2">
      <c r="F10288"/>
    </row>
    <row r="10289" spans="6:6" x14ac:dyDescent="0.2">
      <c r="F10289"/>
    </row>
    <row r="10290" spans="6:6" x14ac:dyDescent="0.2">
      <c r="F10290"/>
    </row>
    <row r="10291" spans="6:6" x14ac:dyDescent="0.2">
      <c r="F10291"/>
    </row>
    <row r="10292" spans="6:6" x14ac:dyDescent="0.2">
      <c r="F10292"/>
    </row>
    <row r="10293" spans="6:6" x14ac:dyDescent="0.2">
      <c r="F10293"/>
    </row>
    <row r="10294" spans="6:6" x14ac:dyDescent="0.2">
      <c r="F10294"/>
    </row>
    <row r="10295" spans="6:6" x14ac:dyDescent="0.2">
      <c r="F10295"/>
    </row>
    <row r="10296" spans="6:6" x14ac:dyDescent="0.2">
      <c r="F10296"/>
    </row>
    <row r="10297" spans="6:6" x14ac:dyDescent="0.2">
      <c r="F10297"/>
    </row>
    <row r="10298" spans="6:6" x14ac:dyDescent="0.2">
      <c r="F10298"/>
    </row>
    <row r="10299" spans="6:6" x14ac:dyDescent="0.2">
      <c r="F10299"/>
    </row>
    <row r="10300" spans="6:6" x14ac:dyDescent="0.2">
      <c r="F10300"/>
    </row>
    <row r="10301" spans="6:6" x14ac:dyDescent="0.2">
      <c r="F10301"/>
    </row>
    <row r="10302" spans="6:6" x14ac:dyDescent="0.2">
      <c r="F10302"/>
    </row>
    <row r="10303" spans="6:6" x14ac:dyDescent="0.2">
      <c r="F10303"/>
    </row>
    <row r="10304" spans="6:6" x14ac:dyDescent="0.2">
      <c r="F10304"/>
    </row>
    <row r="10305" spans="6:6" x14ac:dyDescent="0.2">
      <c r="F10305"/>
    </row>
    <row r="10306" spans="6:6" x14ac:dyDescent="0.2">
      <c r="F10306"/>
    </row>
    <row r="10307" spans="6:6" x14ac:dyDescent="0.2">
      <c r="F10307"/>
    </row>
    <row r="10308" spans="6:6" x14ac:dyDescent="0.2">
      <c r="F10308"/>
    </row>
    <row r="10309" spans="6:6" x14ac:dyDescent="0.2">
      <c r="F10309"/>
    </row>
    <row r="10310" spans="6:6" x14ac:dyDescent="0.2">
      <c r="F10310"/>
    </row>
    <row r="10311" spans="6:6" x14ac:dyDescent="0.2">
      <c r="F10311"/>
    </row>
    <row r="10312" spans="6:6" x14ac:dyDescent="0.2">
      <c r="F10312"/>
    </row>
    <row r="10313" spans="6:6" x14ac:dyDescent="0.2">
      <c r="F10313"/>
    </row>
    <row r="10314" spans="6:6" x14ac:dyDescent="0.2">
      <c r="F10314"/>
    </row>
    <row r="10315" spans="6:6" x14ac:dyDescent="0.2">
      <c r="F10315"/>
    </row>
    <row r="10316" spans="6:6" x14ac:dyDescent="0.2">
      <c r="F10316"/>
    </row>
    <row r="10317" spans="6:6" x14ac:dyDescent="0.2">
      <c r="F10317"/>
    </row>
    <row r="10318" spans="6:6" x14ac:dyDescent="0.2">
      <c r="F10318"/>
    </row>
    <row r="10319" spans="6:6" x14ac:dyDescent="0.2">
      <c r="F10319"/>
    </row>
    <row r="10320" spans="6:6" x14ac:dyDescent="0.2">
      <c r="F10320"/>
    </row>
    <row r="10321" spans="6:6" x14ac:dyDescent="0.2">
      <c r="F10321"/>
    </row>
    <row r="10322" spans="6:6" x14ac:dyDescent="0.2">
      <c r="F10322"/>
    </row>
    <row r="10323" spans="6:6" x14ac:dyDescent="0.2">
      <c r="F10323"/>
    </row>
    <row r="10324" spans="6:6" x14ac:dyDescent="0.2">
      <c r="F10324"/>
    </row>
    <row r="10325" spans="6:6" x14ac:dyDescent="0.2">
      <c r="F10325"/>
    </row>
    <row r="10326" spans="6:6" x14ac:dyDescent="0.2">
      <c r="F10326"/>
    </row>
    <row r="10327" spans="6:6" x14ac:dyDescent="0.2">
      <c r="F10327"/>
    </row>
    <row r="10328" spans="6:6" x14ac:dyDescent="0.2">
      <c r="F10328"/>
    </row>
    <row r="10329" spans="6:6" x14ac:dyDescent="0.2">
      <c r="F10329"/>
    </row>
    <row r="10330" spans="6:6" x14ac:dyDescent="0.2">
      <c r="F10330"/>
    </row>
    <row r="10331" spans="6:6" x14ac:dyDescent="0.2">
      <c r="F10331"/>
    </row>
    <row r="10332" spans="6:6" x14ac:dyDescent="0.2">
      <c r="F10332"/>
    </row>
    <row r="10333" spans="6:6" x14ac:dyDescent="0.2">
      <c r="F10333"/>
    </row>
    <row r="10334" spans="6:6" x14ac:dyDescent="0.2">
      <c r="F10334"/>
    </row>
    <row r="10335" spans="6:6" x14ac:dyDescent="0.2">
      <c r="F10335"/>
    </row>
    <row r="10336" spans="6:6" x14ac:dyDescent="0.2">
      <c r="F10336"/>
    </row>
    <row r="10337" spans="6:6" x14ac:dyDescent="0.2">
      <c r="F10337"/>
    </row>
    <row r="10338" spans="6:6" x14ac:dyDescent="0.2">
      <c r="F10338"/>
    </row>
    <row r="10339" spans="6:6" x14ac:dyDescent="0.2">
      <c r="F10339"/>
    </row>
    <row r="10340" spans="6:6" x14ac:dyDescent="0.2">
      <c r="F10340"/>
    </row>
    <row r="10341" spans="6:6" x14ac:dyDescent="0.2">
      <c r="F10341"/>
    </row>
    <row r="10342" spans="6:6" x14ac:dyDescent="0.2">
      <c r="F10342"/>
    </row>
    <row r="10343" spans="6:6" x14ac:dyDescent="0.2">
      <c r="F10343"/>
    </row>
    <row r="10344" spans="6:6" x14ac:dyDescent="0.2">
      <c r="F10344"/>
    </row>
    <row r="10345" spans="6:6" x14ac:dyDescent="0.2">
      <c r="F10345"/>
    </row>
    <row r="10346" spans="6:6" x14ac:dyDescent="0.2">
      <c r="F10346"/>
    </row>
    <row r="10347" spans="6:6" x14ac:dyDescent="0.2">
      <c r="F10347"/>
    </row>
    <row r="10348" spans="6:6" x14ac:dyDescent="0.2">
      <c r="F10348"/>
    </row>
    <row r="10349" spans="6:6" x14ac:dyDescent="0.2">
      <c r="F10349"/>
    </row>
    <row r="10350" spans="6:6" x14ac:dyDescent="0.2">
      <c r="F10350"/>
    </row>
    <row r="10351" spans="6:6" x14ac:dyDescent="0.2">
      <c r="F10351"/>
    </row>
    <row r="10352" spans="6:6" x14ac:dyDescent="0.2">
      <c r="F10352"/>
    </row>
    <row r="10353" spans="6:6" x14ac:dyDescent="0.2">
      <c r="F10353"/>
    </row>
    <row r="10354" spans="6:6" x14ac:dyDescent="0.2">
      <c r="F10354"/>
    </row>
    <row r="10355" spans="6:6" x14ac:dyDescent="0.2">
      <c r="F10355"/>
    </row>
    <row r="10356" spans="6:6" x14ac:dyDescent="0.2">
      <c r="F10356"/>
    </row>
    <row r="10357" spans="6:6" x14ac:dyDescent="0.2">
      <c r="F10357"/>
    </row>
    <row r="10358" spans="6:6" x14ac:dyDescent="0.2">
      <c r="F10358"/>
    </row>
    <row r="10359" spans="6:6" x14ac:dyDescent="0.2">
      <c r="F10359"/>
    </row>
    <row r="10360" spans="6:6" x14ac:dyDescent="0.2">
      <c r="F10360"/>
    </row>
    <row r="10361" spans="6:6" x14ac:dyDescent="0.2">
      <c r="F10361"/>
    </row>
    <row r="10362" spans="6:6" x14ac:dyDescent="0.2">
      <c r="F10362"/>
    </row>
    <row r="10363" spans="6:6" x14ac:dyDescent="0.2">
      <c r="F10363"/>
    </row>
    <row r="10364" spans="6:6" x14ac:dyDescent="0.2">
      <c r="F10364"/>
    </row>
    <row r="10365" spans="6:6" x14ac:dyDescent="0.2">
      <c r="F10365"/>
    </row>
    <row r="10366" spans="6:6" x14ac:dyDescent="0.2">
      <c r="F10366"/>
    </row>
    <row r="10367" spans="6:6" x14ac:dyDescent="0.2">
      <c r="F10367"/>
    </row>
    <row r="10368" spans="6:6" x14ac:dyDescent="0.2">
      <c r="F10368"/>
    </row>
    <row r="10369" spans="6:6" x14ac:dyDescent="0.2">
      <c r="F10369"/>
    </row>
    <row r="10370" spans="6:6" x14ac:dyDescent="0.2">
      <c r="F10370"/>
    </row>
    <row r="10371" spans="6:6" x14ac:dyDescent="0.2">
      <c r="F10371"/>
    </row>
    <row r="10372" spans="6:6" x14ac:dyDescent="0.2">
      <c r="F10372"/>
    </row>
    <row r="10373" spans="6:6" x14ac:dyDescent="0.2">
      <c r="F10373"/>
    </row>
    <row r="10374" spans="6:6" x14ac:dyDescent="0.2">
      <c r="F10374"/>
    </row>
    <row r="10375" spans="6:6" x14ac:dyDescent="0.2">
      <c r="F10375"/>
    </row>
    <row r="10376" spans="6:6" x14ac:dyDescent="0.2">
      <c r="F10376"/>
    </row>
    <row r="10377" spans="6:6" x14ac:dyDescent="0.2">
      <c r="F10377"/>
    </row>
    <row r="10378" spans="6:6" x14ac:dyDescent="0.2">
      <c r="F10378"/>
    </row>
    <row r="10379" spans="6:6" x14ac:dyDescent="0.2">
      <c r="F10379"/>
    </row>
    <row r="10380" spans="6:6" x14ac:dyDescent="0.2">
      <c r="F10380"/>
    </row>
    <row r="10381" spans="6:6" x14ac:dyDescent="0.2">
      <c r="F10381"/>
    </row>
    <row r="10382" spans="6:6" x14ac:dyDescent="0.2">
      <c r="F10382"/>
    </row>
    <row r="10383" spans="6:6" x14ac:dyDescent="0.2">
      <c r="F10383"/>
    </row>
    <row r="10384" spans="6:6" x14ac:dyDescent="0.2">
      <c r="F10384"/>
    </row>
    <row r="10385" spans="6:6" x14ac:dyDescent="0.2">
      <c r="F10385"/>
    </row>
    <row r="10386" spans="6:6" x14ac:dyDescent="0.2">
      <c r="F10386"/>
    </row>
    <row r="10387" spans="6:6" x14ac:dyDescent="0.2">
      <c r="F10387"/>
    </row>
    <row r="10388" spans="6:6" x14ac:dyDescent="0.2">
      <c r="F10388"/>
    </row>
    <row r="10389" spans="6:6" x14ac:dyDescent="0.2">
      <c r="F10389"/>
    </row>
    <row r="10390" spans="6:6" x14ac:dyDescent="0.2">
      <c r="F10390"/>
    </row>
    <row r="10391" spans="6:6" x14ac:dyDescent="0.2">
      <c r="F10391"/>
    </row>
    <row r="10392" spans="6:6" x14ac:dyDescent="0.2">
      <c r="F10392"/>
    </row>
    <row r="10393" spans="6:6" x14ac:dyDescent="0.2">
      <c r="F10393"/>
    </row>
    <row r="10394" spans="6:6" x14ac:dyDescent="0.2">
      <c r="F10394"/>
    </row>
    <row r="10395" spans="6:6" x14ac:dyDescent="0.2">
      <c r="F10395"/>
    </row>
    <row r="10396" spans="6:6" x14ac:dyDescent="0.2">
      <c r="F10396"/>
    </row>
    <row r="10397" spans="6:6" x14ac:dyDescent="0.2">
      <c r="F10397"/>
    </row>
    <row r="10398" spans="6:6" x14ac:dyDescent="0.2">
      <c r="F10398"/>
    </row>
    <row r="10399" spans="6:6" x14ac:dyDescent="0.2">
      <c r="F10399"/>
    </row>
    <row r="10400" spans="6:6" x14ac:dyDescent="0.2">
      <c r="F10400"/>
    </row>
    <row r="10401" spans="6:6" x14ac:dyDescent="0.2">
      <c r="F10401"/>
    </row>
    <row r="10402" spans="6:6" x14ac:dyDescent="0.2">
      <c r="F10402"/>
    </row>
    <row r="10403" spans="6:6" x14ac:dyDescent="0.2">
      <c r="F10403"/>
    </row>
    <row r="10404" spans="6:6" x14ac:dyDescent="0.2">
      <c r="F10404"/>
    </row>
    <row r="10405" spans="6:6" x14ac:dyDescent="0.2">
      <c r="F10405"/>
    </row>
    <row r="10406" spans="6:6" x14ac:dyDescent="0.2">
      <c r="F10406"/>
    </row>
    <row r="10407" spans="6:6" x14ac:dyDescent="0.2">
      <c r="F10407"/>
    </row>
    <row r="10408" spans="6:6" x14ac:dyDescent="0.2">
      <c r="F10408"/>
    </row>
    <row r="10409" spans="6:6" x14ac:dyDescent="0.2">
      <c r="F10409"/>
    </row>
    <row r="10410" spans="6:6" x14ac:dyDescent="0.2">
      <c r="F10410"/>
    </row>
    <row r="10411" spans="6:6" x14ac:dyDescent="0.2">
      <c r="F10411"/>
    </row>
    <row r="10412" spans="6:6" x14ac:dyDescent="0.2">
      <c r="F10412"/>
    </row>
    <row r="10413" spans="6:6" x14ac:dyDescent="0.2">
      <c r="F10413"/>
    </row>
    <row r="10414" spans="6:6" x14ac:dyDescent="0.2">
      <c r="F10414"/>
    </row>
    <row r="10415" spans="6:6" x14ac:dyDescent="0.2">
      <c r="F10415"/>
    </row>
    <row r="10416" spans="6:6" x14ac:dyDescent="0.2">
      <c r="F10416"/>
    </row>
    <row r="10417" spans="6:6" x14ac:dyDescent="0.2">
      <c r="F10417"/>
    </row>
    <row r="10418" spans="6:6" x14ac:dyDescent="0.2">
      <c r="F10418"/>
    </row>
    <row r="10419" spans="6:6" x14ac:dyDescent="0.2">
      <c r="F10419"/>
    </row>
    <row r="10420" spans="6:6" x14ac:dyDescent="0.2">
      <c r="F10420"/>
    </row>
    <row r="10421" spans="6:6" x14ac:dyDescent="0.2">
      <c r="F10421"/>
    </row>
    <row r="10422" spans="6:6" x14ac:dyDescent="0.2">
      <c r="F10422"/>
    </row>
    <row r="10423" spans="6:6" x14ac:dyDescent="0.2">
      <c r="F10423"/>
    </row>
    <row r="10424" spans="6:6" x14ac:dyDescent="0.2">
      <c r="F10424"/>
    </row>
    <row r="10425" spans="6:6" x14ac:dyDescent="0.2">
      <c r="F10425"/>
    </row>
    <row r="10426" spans="6:6" x14ac:dyDescent="0.2">
      <c r="F10426"/>
    </row>
    <row r="10427" spans="6:6" x14ac:dyDescent="0.2">
      <c r="F10427"/>
    </row>
    <row r="10428" spans="6:6" x14ac:dyDescent="0.2">
      <c r="F10428"/>
    </row>
    <row r="10429" spans="6:6" x14ac:dyDescent="0.2">
      <c r="F10429"/>
    </row>
    <row r="10430" spans="6:6" x14ac:dyDescent="0.2">
      <c r="F10430"/>
    </row>
    <row r="10431" spans="6:6" x14ac:dyDescent="0.2">
      <c r="F10431"/>
    </row>
    <row r="10432" spans="6:6" x14ac:dyDescent="0.2">
      <c r="F10432"/>
    </row>
    <row r="10433" spans="6:6" x14ac:dyDescent="0.2">
      <c r="F10433"/>
    </row>
    <row r="10434" spans="6:6" x14ac:dyDescent="0.2">
      <c r="F10434"/>
    </row>
    <row r="10435" spans="6:6" x14ac:dyDescent="0.2">
      <c r="F10435"/>
    </row>
    <row r="10436" spans="6:6" x14ac:dyDescent="0.2">
      <c r="F10436"/>
    </row>
    <row r="10437" spans="6:6" x14ac:dyDescent="0.2">
      <c r="F10437"/>
    </row>
    <row r="10438" spans="6:6" x14ac:dyDescent="0.2">
      <c r="F10438"/>
    </row>
    <row r="10439" spans="6:6" x14ac:dyDescent="0.2">
      <c r="F10439"/>
    </row>
    <row r="10440" spans="6:6" x14ac:dyDescent="0.2">
      <c r="F10440"/>
    </row>
    <row r="10441" spans="6:6" x14ac:dyDescent="0.2">
      <c r="F10441"/>
    </row>
    <row r="10442" spans="6:6" x14ac:dyDescent="0.2">
      <c r="F10442"/>
    </row>
    <row r="10443" spans="6:6" x14ac:dyDescent="0.2">
      <c r="F10443"/>
    </row>
    <row r="10444" spans="6:6" x14ac:dyDescent="0.2">
      <c r="F10444"/>
    </row>
    <row r="10445" spans="6:6" x14ac:dyDescent="0.2">
      <c r="F10445"/>
    </row>
    <row r="10446" spans="6:6" x14ac:dyDescent="0.2">
      <c r="F10446"/>
    </row>
    <row r="10447" spans="6:6" x14ac:dyDescent="0.2">
      <c r="F10447"/>
    </row>
    <row r="10448" spans="6:6" x14ac:dyDescent="0.2">
      <c r="F10448"/>
    </row>
    <row r="10449" spans="6:6" x14ac:dyDescent="0.2">
      <c r="F10449"/>
    </row>
    <row r="10450" spans="6:6" x14ac:dyDescent="0.2">
      <c r="F10450"/>
    </row>
    <row r="10451" spans="6:6" x14ac:dyDescent="0.2">
      <c r="F10451"/>
    </row>
    <row r="10452" spans="6:6" x14ac:dyDescent="0.2">
      <c r="F10452"/>
    </row>
    <row r="10453" spans="6:6" x14ac:dyDescent="0.2">
      <c r="F10453"/>
    </row>
    <row r="10454" spans="6:6" x14ac:dyDescent="0.2">
      <c r="F10454"/>
    </row>
    <row r="10455" spans="6:6" x14ac:dyDescent="0.2">
      <c r="F10455"/>
    </row>
    <row r="10456" spans="6:6" x14ac:dyDescent="0.2">
      <c r="F10456"/>
    </row>
    <row r="10457" spans="6:6" x14ac:dyDescent="0.2">
      <c r="F10457"/>
    </row>
    <row r="10458" spans="6:6" x14ac:dyDescent="0.2">
      <c r="F10458"/>
    </row>
    <row r="10459" spans="6:6" x14ac:dyDescent="0.2">
      <c r="F10459"/>
    </row>
    <row r="10460" spans="6:6" x14ac:dyDescent="0.2">
      <c r="F10460"/>
    </row>
    <row r="10461" spans="6:6" x14ac:dyDescent="0.2">
      <c r="F10461"/>
    </row>
    <row r="10462" spans="6:6" x14ac:dyDescent="0.2">
      <c r="F10462"/>
    </row>
    <row r="10463" spans="6:6" x14ac:dyDescent="0.2">
      <c r="F10463"/>
    </row>
    <row r="10464" spans="6:6" x14ac:dyDescent="0.2">
      <c r="F10464"/>
    </row>
    <row r="10465" spans="6:6" x14ac:dyDescent="0.2">
      <c r="F10465"/>
    </row>
    <row r="10466" spans="6:6" x14ac:dyDescent="0.2">
      <c r="F10466"/>
    </row>
    <row r="10467" spans="6:6" x14ac:dyDescent="0.2">
      <c r="F10467"/>
    </row>
    <row r="10468" spans="6:6" x14ac:dyDescent="0.2">
      <c r="F10468"/>
    </row>
    <row r="10469" spans="6:6" x14ac:dyDescent="0.2">
      <c r="F10469"/>
    </row>
    <row r="10470" spans="6:6" x14ac:dyDescent="0.2">
      <c r="F10470"/>
    </row>
    <row r="10471" spans="6:6" x14ac:dyDescent="0.2">
      <c r="F10471"/>
    </row>
    <row r="10472" spans="6:6" x14ac:dyDescent="0.2">
      <c r="F10472"/>
    </row>
    <row r="10473" spans="6:6" x14ac:dyDescent="0.2">
      <c r="F10473"/>
    </row>
    <row r="10474" spans="6:6" x14ac:dyDescent="0.2">
      <c r="F10474"/>
    </row>
    <row r="10475" spans="6:6" x14ac:dyDescent="0.2">
      <c r="F10475"/>
    </row>
    <row r="10476" spans="6:6" x14ac:dyDescent="0.2">
      <c r="F10476"/>
    </row>
    <row r="10477" spans="6:6" x14ac:dyDescent="0.2">
      <c r="F10477"/>
    </row>
    <row r="10478" spans="6:6" x14ac:dyDescent="0.2">
      <c r="F10478"/>
    </row>
    <row r="10479" spans="6:6" x14ac:dyDescent="0.2">
      <c r="F10479"/>
    </row>
    <row r="10480" spans="6:6" x14ac:dyDescent="0.2">
      <c r="F10480"/>
    </row>
    <row r="10481" spans="6:6" x14ac:dyDescent="0.2">
      <c r="F10481"/>
    </row>
    <row r="10482" spans="6:6" x14ac:dyDescent="0.2">
      <c r="F10482"/>
    </row>
    <row r="10483" spans="6:6" x14ac:dyDescent="0.2">
      <c r="F10483"/>
    </row>
    <row r="10484" spans="6:6" x14ac:dyDescent="0.2">
      <c r="F10484"/>
    </row>
    <row r="10485" spans="6:6" x14ac:dyDescent="0.2">
      <c r="F10485"/>
    </row>
    <row r="10486" spans="6:6" x14ac:dyDescent="0.2">
      <c r="F10486"/>
    </row>
    <row r="10487" spans="6:6" x14ac:dyDescent="0.2">
      <c r="F10487"/>
    </row>
    <row r="10488" spans="6:6" x14ac:dyDescent="0.2">
      <c r="F10488"/>
    </row>
    <row r="10489" spans="6:6" x14ac:dyDescent="0.2">
      <c r="F10489"/>
    </row>
    <row r="10490" spans="6:6" x14ac:dyDescent="0.2">
      <c r="F10490"/>
    </row>
    <row r="10491" spans="6:6" x14ac:dyDescent="0.2">
      <c r="F10491"/>
    </row>
    <row r="10492" spans="6:6" x14ac:dyDescent="0.2">
      <c r="F10492"/>
    </row>
    <row r="10493" spans="6:6" x14ac:dyDescent="0.2">
      <c r="F10493"/>
    </row>
    <row r="10494" spans="6:6" x14ac:dyDescent="0.2">
      <c r="F10494"/>
    </row>
    <row r="10495" spans="6:6" x14ac:dyDescent="0.2">
      <c r="F10495"/>
    </row>
    <row r="10496" spans="6:6" x14ac:dyDescent="0.2">
      <c r="F10496"/>
    </row>
    <row r="10497" spans="6:6" x14ac:dyDescent="0.2">
      <c r="F10497"/>
    </row>
    <row r="10498" spans="6:6" x14ac:dyDescent="0.2">
      <c r="F10498"/>
    </row>
    <row r="10499" spans="6:6" x14ac:dyDescent="0.2">
      <c r="F10499"/>
    </row>
    <row r="10500" spans="6:6" x14ac:dyDescent="0.2">
      <c r="F10500"/>
    </row>
    <row r="10501" spans="6:6" x14ac:dyDescent="0.2">
      <c r="F10501"/>
    </row>
    <row r="10502" spans="6:6" x14ac:dyDescent="0.2">
      <c r="F10502"/>
    </row>
    <row r="10503" spans="6:6" x14ac:dyDescent="0.2">
      <c r="F10503"/>
    </row>
    <row r="10504" spans="6:6" x14ac:dyDescent="0.2">
      <c r="F10504"/>
    </row>
    <row r="10505" spans="6:6" x14ac:dyDescent="0.2">
      <c r="F10505"/>
    </row>
    <row r="10506" spans="6:6" x14ac:dyDescent="0.2">
      <c r="F10506"/>
    </row>
    <row r="10507" spans="6:6" x14ac:dyDescent="0.2">
      <c r="F10507"/>
    </row>
    <row r="10508" spans="6:6" x14ac:dyDescent="0.2">
      <c r="F10508"/>
    </row>
    <row r="10509" spans="6:6" x14ac:dyDescent="0.2">
      <c r="F10509"/>
    </row>
    <row r="10510" spans="6:6" x14ac:dyDescent="0.2">
      <c r="F10510"/>
    </row>
    <row r="10511" spans="6:6" x14ac:dyDescent="0.2">
      <c r="F10511"/>
    </row>
    <row r="10512" spans="6:6" x14ac:dyDescent="0.2">
      <c r="F10512"/>
    </row>
    <row r="10513" spans="6:6" x14ac:dyDescent="0.2">
      <c r="F10513"/>
    </row>
    <row r="10514" spans="6:6" x14ac:dyDescent="0.2">
      <c r="F10514"/>
    </row>
    <row r="10515" spans="6:6" x14ac:dyDescent="0.2">
      <c r="F10515"/>
    </row>
    <row r="10516" spans="6:6" x14ac:dyDescent="0.2">
      <c r="F10516"/>
    </row>
    <row r="10517" spans="6:6" x14ac:dyDescent="0.2">
      <c r="F10517"/>
    </row>
    <row r="10518" spans="6:6" x14ac:dyDescent="0.2">
      <c r="F10518"/>
    </row>
    <row r="10519" spans="6:6" x14ac:dyDescent="0.2">
      <c r="F10519"/>
    </row>
    <row r="10520" spans="6:6" x14ac:dyDescent="0.2">
      <c r="F10520"/>
    </row>
    <row r="10521" spans="6:6" x14ac:dyDescent="0.2">
      <c r="F10521"/>
    </row>
    <row r="10522" spans="6:6" x14ac:dyDescent="0.2">
      <c r="F10522"/>
    </row>
    <row r="10523" spans="6:6" x14ac:dyDescent="0.2">
      <c r="F10523"/>
    </row>
    <row r="10524" spans="6:6" x14ac:dyDescent="0.2">
      <c r="F10524"/>
    </row>
    <row r="10525" spans="6:6" x14ac:dyDescent="0.2">
      <c r="F10525"/>
    </row>
    <row r="10526" spans="6:6" x14ac:dyDescent="0.2">
      <c r="F10526"/>
    </row>
    <row r="10527" spans="6:6" x14ac:dyDescent="0.2">
      <c r="F10527"/>
    </row>
    <row r="10528" spans="6:6" x14ac:dyDescent="0.2">
      <c r="F10528"/>
    </row>
    <row r="10529" spans="6:6" x14ac:dyDescent="0.2">
      <c r="F10529"/>
    </row>
    <row r="10530" spans="6:6" x14ac:dyDescent="0.2">
      <c r="F10530"/>
    </row>
    <row r="10531" spans="6:6" x14ac:dyDescent="0.2">
      <c r="F10531"/>
    </row>
    <row r="10532" spans="6:6" x14ac:dyDescent="0.2">
      <c r="F10532"/>
    </row>
    <row r="10533" spans="6:6" x14ac:dyDescent="0.2">
      <c r="F10533"/>
    </row>
    <row r="10534" spans="6:6" x14ac:dyDescent="0.2">
      <c r="F10534"/>
    </row>
    <row r="10535" spans="6:6" x14ac:dyDescent="0.2">
      <c r="F10535"/>
    </row>
    <row r="10536" spans="6:6" x14ac:dyDescent="0.2">
      <c r="F10536"/>
    </row>
    <row r="10537" spans="6:6" x14ac:dyDescent="0.2">
      <c r="F10537"/>
    </row>
    <row r="10538" spans="6:6" x14ac:dyDescent="0.2">
      <c r="F10538"/>
    </row>
    <row r="10539" spans="6:6" x14ac:dyDescent="0.2">
      <c r="F10539"/>
    </row>
    <row r="10540" spans="6:6" x14ac:dyDescent="0.2">
      <c r="F10540"/>
    </row>
    <row r="10541" spans="6:6" x14ac:dyDescent="0.2">
      <c r="F10541"/>
    </row>
    <row r="10542" spans="6:6" x14ac:dyDescent="0.2">
      <c r="F10542"/>
    </row>
    <row r="10543" spans="6:6" x14ac:dyDescent="0.2">
      <c r="F10543"/>
    </row>
    <row r="10544" spans="6:6" x14ac:dyDescent="0.2">
      <c r="F10544"/>
    </row>
    <row r="10545" spans="6:6" x14ac:dyDescent="0.2">
      <c r="F10545"/>
    </row>
    <row r="10546" spans="6:6" x14ac:dyDescent="0.2">
      <c r="F10546"/>
    </row>
    <row r="10547" spans="6:6" x14ac:dyDescent="0.2">
      <c r="F10547"/>
    </row>
    <row r="10548" spans="6:6" x14ac:dyDescent="0.2">
      <c r="F10548"/>
    </row>
    <row r="10549" spans="6:6" x14ac:dyDescent="0.2">
      <c r="F10549"/>
    </row>
    <row r="10550" spans="6:6" x14ac:dyDescent="0.2">
      <c r="F10550"/>
    </row>
    <row r="10551" spans="6:6" x14ac:dyDescent="0.2">
      <c r="F10551"/>
    </row>
    <row r="10552" spans="6:6" x14ac:dyDescent="0.2">
      <c r="F10552"/>
    </row>
    <row r="10553" spans="6:6" x14ac:dyDescent="0.2">
      <c r="F10553"/>
    </row>
    <row r="10554" spans="6:6" x14ac:dyDescent="0.2">
      <c r="F10554"/>
    </row>
    <row r="10555" spans="6:6" x14ac:dyDescent="0.2">
      <c r="F10555"/>
    </row>
    <row r="10556" spans="6:6" x14ac:dyDescent="0.2">
      <c r="F10556"/>
    </row>
    <row r="10557" spans="6:6" x14ac:dyDescent="0.2">
      <c r="F10557"/>
    </row>
    <row r="10558" spans="6:6" x14ac:dyDescent="0.2">
      <c r="F10558"/>
    </row>
    <row r="10559" spans="6:6" x14ac:dyDescent="0.2">
      <c r="F10559"/>
    </row>
    <row r="10560" spans="6:6" x14ac:dyDescent="0.2">
      <c r="F10560"/>
    </row>
    <row r="10561" spans="6:6" x14ac:dyDescent="0.2">
      <c r="F10561"/>
    </row>
    <row r="10562" spans="6:6" x14ac:dyDescent="0.2">
      <c r="F10562"/>
    </row>
    <row r="10563" spans="6:6" x14ac:dyDescent="0.2">
      <c r="F10563"/>
    </row>
    <row r="10564" spans="6:6" x14ac:dyDescent="0.2">
      <c r="F10564"/>
    </row>
    <row r="10565" spans="6:6" x14ac:dyDescent="0.2">
      <c r="F10565"/>
    </row>
    <row r="10566" spans="6:6" x14ac:dyDescent="0.2">
      <c r="F10566"/>
    </row>
    <row r="10567" spans="6:6" x14ac:dyDescent="0.2">
      <c r="F10567"/>
    </row>
    <row r="10568" spans="6:6" x14ac:dyDescent="0.2">
      <c r="F10568"/>
    </row>
    <row r="10569" spans="6:6" x14ac:dyDescent="0.2">
      <c r="F10569"/>
    </row>
    <row r="10570" spans="6:6" x14ac:dyDescent="0.2">
      <c r="F10570"/>
    </row>
    <row r="10571" spans="6:6" x14ac:dyDescent="0.2">
      <c r="F10571"/>
    </row>
    <row r="10572" spans="6:6" x14ac:dyDescent="0.2">
      <c r="F10572"/>
    </row>
    <row r="10573" spans="6:6" x14ac:dyDescent="0.2">
      <c r="F10573"/>
    </row>
    <row r="10574" spans="6:6" x14ac:dyDescent="0.2">
      <c r="F10574"/>
    </row>
    <row r="10575" spans="6:6" x14ac:dyDescent="0.2">
      <c r="F10575"/>
    </row>
    <row r="10576" spans="6:6" x14ac:dyDescent="0.2">
      <c r="F10576"/>
    </row>
    <row r="10577" spans="6:6" x14ac:dyDescent="0.2">
      <c r="F10577"/>
    </row>
    <row r="10578" spans="6:6" x14ac:dyDescent="0.2">
      <c r="F10578"/>
    </row>
    <row r="10579" spans="6:6" x14ac:dyDescent="0.2">
      <c r="F10579"/>
    </row>
    <row r="10580" spans="6:6" x14ac:dyDescent="0.2">
      <c r="F10580"/>
    </row>
    <row r="10581" spans="6:6" x14ac:dyDescent="0.2">
      <c r="F10581"/>
    </row>
    <row r="10582" spans="6:6" x14ac:dyDescent="0.2">
      <c r="F10582"/>
    </row>
    <row r="10583" spans="6:6" x14ac:dyDescent="0.2">
      <c r="F10583"/>
    </row>
    <row r="10584" spans="6:6" x14ac:dyDescent="0.2">
      <c r="F10584"/>
    </row>
    <row r="10585" spans="6:6" x14ac:dyDescent="0.2">
      <c r="F10585"/>
    </row>
    <row r="10586" spans="6:6" x14ac:dyDescent="0.2">
      <c r="F10586"/>
    </row>
    <row r="10587" spans="6:6" x14ac:dyDescent="0.2">
      <c r="F10587"/>
    </row>
    <row r="10588" spans="6:6" x14ac:dyDescent="0.2">
      <c r="F10588"/>
    </row>
    <row r="10589" spans="6:6" x14ac:dyDescent="0.2">
      <c r="F10589"/>
    </row>
    <row r="10590" spans="6:6" x14ac:dyDescent="0.2">
      <c r="F10590"/>
    </row>
    <row r="10591" spans="6:6" x14ac:dyDescent="0.2">
      <c r="F10591"/>
    </row>
    <row r="10592" spans="6:6" x14ac:dyDescent="0.2">
      <c r="F10592"/>
    </row>
    <row r="10593" spans="6:6" x14ac:dyDescent="0.2">
      <c r="F10593"/>
    </row>
    <row r="10594" spans="6:6" x14ac:dyDescent="0.2">
      <c r="F10594"/>
    </row>
    <row r="10595" spans="6:6" x14ac:dyDescent="0.2">
      <c r="F10595"/>
    </row>
    <row r="10596" spans="6:6" x14ac:dyDescent="0.2">
      <c r="F10596"/>
    </row>
    <row r="10597" spans="6:6" x14ac:dyDescent="0.2">
      <c r="F10597"/>
    </row>
    <row r="10598" spans="6:6" x14ac:dyDescent="0.2">
      <c r="F10598"/>
    </row>
    <row r="10599" spans="6:6" x14ac:dyDescent="0.2">
      <c r="F10599"/>
    </row>
    <row r="10600" spans="6:6" x14ac:dyDescent="0.2">
      <c r="F10600"/>
    </row>
    <row r="10601" spans="6:6" x14ac:dyDescent="0.2">
      <c r="F10601"/>
    </row>
    <row r="10602" spans="6:6" x14ac:dyDescent="0.2">
      <c r="F10602"/>
    </row>
    <row r="10603" spans="6:6" x14ac:dyDescent="0.2">
      <c r="F10603"/>
    </row>
    <row r="10604" spans="6:6" x14ac:dyDescent="0.2">
      <c r="F10604"/>
    </row>
    <row r="10605" spans="6:6" x14ac:dyDescent="0.2">
      <c r="F10605"/>
    </row>
    <row r="10606" spans="6:6" x14ac:dyDescent="0.2">
      <c r="F10606"/>
    </row>
    <row r="10607" spans="6:6" x14ac:dyDescent="0.2">
      <c r="F10607"/>
    </row>
    <row r="10608" spans="6:6" x14ac:dyDescent="0.2">
      <c r="F10608"/>
    </row>
    <row r="10609" spans="6:6" x14ac:dyDescent="0.2">
      <c r="F10609"/>
    </row>
    <row r="10610" spans="6:6" x14ac:dyDescent="0.2">
      <c r="F10610"/>
    </row>
    <row r="10611" spans="6:6" x14ac:dyDescent="0.2">
      <c r="F10611"/>
    </row>
    <row r="10612" spans="6:6" x14ac:dyDescent="0.2">
      <c r="F10612"/>
    </row>
    <row r="10613" spans="6:6" x14ac:dyDescent="0.2">
      <c r="F10613"/>
    </row>
    <row r="10614" spans="6:6" x14ac:dyDescent="0.2">
      <c r="F10614"/>
    </row>
    <row r="10615" spans="6:6" x14ac:dyDescent="0.2">
      <c r="F10615"/>
    </row>
    <row r="10616" spans="6:6" x14ac:dyDescent="0.2">
      <c r="F10616"/>
    </row>
    <row r="10617" spans="6:6" x14ac:dyDescent="0.2">
      <c r="F10617"/>
    </row>
    <row r="10618" spans="6:6" x14ac:dyDescent="0.2">
      <c r="F10618"/>
    </row>
    <row r="10619" spans="6:6" x14ac:dyDescent="0.2">
      <c r="F10619"/>
    </row>
    <row r="10620" spans="6:6" x14ac:dyDescent="0.2">
      <c r="F10620"/>
    </row>
    <row r="10621" spans="6:6" x14ac:dyDescent="0.2">
      <c r="F10621"/>
    </row>
    <row r="10622" spans="6:6" x14ac:dyDescent="0.2">
      <c r="F10622"/>
    </row>
    <row r="10623" spans="6:6" x14ac:dyDescent="0.2">
      <c r="F10623"/>
    </row>
    <row r="10624" spans="6:6" x14ac:dyDescent="0.2">
      <c r="F10624"/>
    </row>
    <row r="10625" spans="6:6" x14ac:dyDescent="0.2">
      <c r="F10625"/>
    </row>
    <row r="10626" spans="6:6" x14ac:dyDescent="0.2">
      <c r="F10626"/>
    </row>
    <row r="10627" spans="6:6" x14ac:dyDescent="0.2">
      <c r="F10627"/>
    </row>
    <row r="10628" spans="6:6" x14ac:dyDescent="0.2">
      <c r="F10628"/>
    </row>
    <row r="10629" spans="6:6" x14ac:dyDescent="0.2">
      <c r="F10629"/>
    </row>
    <row r="10630" spans="6:6" x14ac:dyDescent="0.2">
      <c r="F10630"/>
    </row>
    <row r="10631" spans="6:6" x14ac:dyDescent="0.2">
      <c r="F10631"/>
    </row>
    <row r="10632" spans="6:6" x14ac:dyDescent="0.2">
      <c r="F10632"/>
    </row>
    <row r="10633" spans="6:6" x14ac:dyDescent="0.2">
      <c r="F10633"/>
    </row>
    <row r="10634" spans="6:6" x14ac:dyDescent="0.2">
      <c r="F10634"/>
    </row>
    <row r="10635" spans="6:6" x14ac:dyDescent="0.2">
      <c r="F10635"/>
    </row>
    <row r="10636" spans="6:6" x14ac:dyDescent="0.2">
      <c r="F10636"/>
    </row>
    <row r="10637" spans="6:6" x14ac:dyDescent="0.2">
      <c r="F10637"/>
    </row>
    <row r="10638" spans="6:6" x14ac:dyDescent="0.2">
      <c r="F10638"/>
    </row>
    <row r="10639" spans="6:6" x14ac:dyDescent="0.2">
      <c r="F10639"/>
    </row>
    <row r="10640" spans="6:6" x14ac:dyDescent="0.2">
      <c r="F10640"/>
    </row>
    <row r="10641" spans="6:6" x14ac:dyDescent="0.2">
      <c r="F10641"/>
    </row>
    <row r="10642" spans="6:6" x14ac:dyDescent="0.2">
      <c r="F10642"/>
    </row>
    <row r="10643" spans="6:6" x14ac:dyDescent="0.2">
      <c r="F10643"/>
    </row>
    <row r="10644" spans="6:6" x14ac:dyDescent="0.2">
      <c r="F10644"/>
    </row>
    <row r="10645" spans="6:6" x14ac:dyDescent="0.2">
      <c r="F10645"/>
    </row>
    <row r="10646" spans="6:6" x14ac:dyDescent="0.2">
      <c r="F10646"/>
    </row>
    <row r="10647" spans="6:6" x14ac:dyDescent="0.2">
      <c r="F10647"/>
    </row>
    <row r="10648" spans="6:6" x14ac:dyDescent="0.2">
      <c r="F10648"/>
    </row>
    <row r="10649" spans="6:6" x14ac:dyDescent="0.2">
      <c r="F10649"/>
    </row>
    <row r="10650" spans="6:6" x14ac:dyDescent="0.2">
      <c r="F10650"/>
    </row>
    <row r="10651" spans="6:6" x14ac:dyDescent="0.2">
      <c r="F10651"/>
    </row>
    <row r="10652" spans="6:6" x14ac:dyDescent="0.2">
      <c r="F10652"/>
    </row>
    <row r="10653" spans="6:6" x14ac:dyDescent="0.2">
      <c r="F10653"/>
    </row>
    <row r="10654" spans="6:6" x14ac:dyDescent="0.2">
      <c r="F10654"/>
    </row>
    <row r="10655" spans="6:6" x14ac:dyDescent="0.2">
      <c r="F10655"/>
    </row>
    <row r="10656" spans="6:6" x14ac:dyDescent="0.2">
      <c r="F10656"/>
    </row>
    <row r="10657" spans="6:6" x14ac:dyDescent="0.2">
      <c r="F10657"/>
    </row>
    <row r="10658" spans="6:6" x14ac:dyDescent="0.2">
      <c r="F10658"/>
    </row>
    <row r="10659" spans="6:6" x14ac:dyDescent="0.2">
      <c r="F10659"/>
    </row>
    <row r="10660" spans="6:6" x14ac:dyDescent="0.2">
      <c r="F10660"/>
    </row>
    <row r="10661" spans="6:6" x14ac:dyDescent="0.2">
      <c r="F10661"/>
    </row>
    <row r="10662" spans="6:6" x14ac:dyDescent="0.2">
      <c r="F10662"/>
    </row>
    <row r="10663" spans="6:6" x14ac:dyDescent="0.2">
      <c r="F10663"/>
    </row>
    <row r="10664" spans="6:6" x14ac:dyDescent="0.2">
      <c r="F10664"/>
    </row>
    <row r="10665" spans="6:6" x14ac:dyDescent="0.2">
      <c r="F10665"/>
    </row>
    <row r="10666" spans="6:6" x14ac:dyDescent="0.2">
      <c r="F10666"/>
    </row>
    <row r="10667" spans="6:6" x14ac:dyDescent="0.2">
      <c r="F10667"/>
    </row>
    <row r="10668" spans="6:6" x14ac:dyDescent="0.2">
      <c r="F10668"/>
    </row>
    <row r="10669" spans="6:6" x14ac:dyDescent="0.2">
      <c r="F10669"/>
    </row>
    <row r="10670" spans="6:6" x14ac:dyDescent="0.2">
      <c r="F10670"/>
    </row>
    <row r="10671" spans="6:6" x14ac:dyDescent="0.2">
      <c r="F10671"/>
    </row>
    <row r="10672" spans="6:6" x14ac:dyDescent="0.2">
      <c r="F10672"/>
    </row>
    <row r="10673" spans="6:6" x14ac:dyDescent="0.2">
      <c r="F10673"/>
    </row>
    <row r="10674" spans="6:6" x14ac:dyDescent="0.2">
      <c r="F10674"/>
    </row>
    <row r="10675" spans="6:6" x14ac:dyDescent="0.2">
      <c r="F10675"/>
    </row>
    <row r="10676" spans="6:6" x14ac:dyDescent="0.2">
      <c r="F10676"/>
    </row>
    <row r="10677" spans="6:6" x14ac:dyDescent="0.2">
      <c r="F10677"/>
    </row>
    <row r="10678" spans="6:6" x14ac:dyDescent="0.2">
      <c r="F10678"/>
    </row>
    <row r="10679" spans="6:6" x14ac:dyDescent="0.2">
      <c r="F10679"/>
    </row>
    <row r="10680" spans="6:6" x14ac:dyDescent="0.2">
      <c r="F10680"/>
    </row>
    <row r="10681" spans="6:6" x14ac:dyDescent="0.2">
      <c r="F10681"/>
    </row>
    <row r="10682" spans="6:6" x14ac:dyDescent="0.2">
      <c r="F10682"/>
    </row>
    <row r="10683" spans="6:6" x14ac:dyDescent="0.2">
      <c r="F10683"/>
    </row>
    <row r="10684" spans="6:6" x14ac:dyDescent="0.2">
      <c r="F10684"/>
    </row>
    <row r="10685" spans="6:6" x14ac:dyDescent="0.2">
      <c r="F10685"/>
    </row>
    <row r="10686" spans="6:6" x14ac:dyDescent="0.2">
      <c r="F10686"/>
    </row>
    <row r="10687" spans="6:6" x14ac:dyDescent="0.2">
      <c r="F10687"/>
    </row>
    <row r="10688" spans="6:6" x14ac:dyDescent="0.2">
      <c r="F10688"/>
    </row>
    <row r="10689" spans="6:6" x14ac:dyDescent="0.2">
      <c r="F10689"/>
    </row>
    <row r="10690" spans="6:6" x14ac:dyDescent="0.2">
      <c r="F10690"/>
    </row>
    <row r="10691" spans="6:6" x14ac:dyDescent="0.2">
      <c r="F10691"/>
    </row>
    <row r="10692" spans="6:6" x14ac:dyDescent="0.2">
      <c r="F10692"/>
    </row>
    <row r="10693" spans="6:6" x14ac:dyDescent="0.2">
      <c r="F10693"/>
    </row>
    <row r="10694" spans="6:6" x14ac:dyDescent="0.2">
      <c r="F10694"/>
    </row>
    <row r="10695" spans="6:6" x14ac:dyDescent="0.2">
      <c r="F10695"/>
    </row>
    <row r="10696" spans="6:6" x14ac:dyDescent="0.2">
      <c r="F10696"/>
    </row>
    <row r="10697" spans="6:6" x14ac:dyDescent="0.2">
      <c r="F10697"/>
    </row>
    <row r="10698" spans="6:6" x14ac:dyDescent="0.2">
      <c r="F10698"/>
    </row>
    <row r="10699" spans="6:6" x14ac:dyDescent="0.2">
      <c r="F10699"/>
    </row>
    <row r="10700" spans="6:6" x14ac:dyDescent="0.2">
      <c r="F10700"/>
    </row>
    <row r="10701" spans="6:6" x14ac:dyDescent="0.2">
      <c r="F10701"/>
    </row>
    <row r="10702" spans="6:6" x14ac:dyDescent="0.2">
      <c r="F10702"/>
    </row>
    <row r="10703" spans="6:6" x14ac:dyDescent="0.2">
      <c r="F10703"/>
    </row>
    <row r="10704" spans="6:6" x14ac:dyDescent="0.2">
      <c r="F10704"/>
    </row>
    <row r="10705" spans="6:6" x14ac:dyDescent="0.2">
      <c r="F10705"/>
    </row>
    <row r="10706" spans="6:6" x14ac:dyDescent="0.2">
      <c r="F10706"/>
    </row>
    <row r="10707" spans="6:6" x14ac:dyDescent="0.2">
      <c r="F10707"/>
    </row>
    <row r="10708" spans="6:6" x14ac:dyDescent="0.2">
      <c r="F10708"/>
    </row>
    <row r="10709" spans="6:6" x14ac:dyDescent="0.2">
      <c r="F10709"/>
    </row>
    <row r="10710" spans="6:6" x14ac:dyDescent="0.2">
      <c r="F10710"/>
    </row>
    <row r="10711" spans="6:6" x14ac:dyDescent="0.2">
      <c r="F10711"/>
    </row>
    <row r="10712" spans="6:6" x14ac:dyDescent="0.2">
      <c r="F10712"/>
    </row>
    <row r="10713" spans="6:6" x14ac:dyDescent="0.2">
      <c r="F10713"/>
    </row>
    <row r="10714" spans="6:6" x14ac:dyDescent="0.2">
      <c r="F10714"/>
    </row>
    <row r="10715" spans="6:6" x14ac:dyDescent="0.2">
      <c r="F10715"/>
    </row>
    <row r="10716" spans="6:6" x14ac:dyDescent="0.2">
      <c r="F10716"/>
    </row>
    <row r="10717" spans="6:6" x14ac:dyDescent="0.2">
      <c r="F10717"/>
    </row>
    <row r="10718" spans="6:6" x14ac:dyDescent="0.2">
      <c r="F10718"/>
    </row>
    <row r="10719" spans="6:6" x14ac:dyDescent="0.2">
      <c r="F10719"/>
    </row>
    <row r="10720" spans="6:6" x14ac:dyDescent="0.2">
      <c r="F10720"/>
    </row>
    <row r="10721" spans="6:6" x14ac:dyDescent="0.2">
      <c r="F10721"/>
    </row>
    <row r="10722" spans="6:6" x14ac:dyDescent="0.2">
      <c r="F10722"/>
    </row>
    <row r="10723" spans="6:6" x14ac:dyDescent="0.2">
      <c r="F10723"/>
    </row>
    <row r="10724" spans="6:6" x14ac:dyDescent="0.2">
      <c r="F10724"/>
    </row>
    <row r="10725" spans="6:6" x14ac:dyDescent="0.2">
      <c r="F10725"/>
    </row>
    <row r="10726" spans="6:6" x14ac:dyDescent="0.2">
      <c r="F10726"/>
    </row>
    <row r="10727" spans="6:6" x14ac:dyDescent="0.2">
      <c r="F10727"/>
    </row>
    <row r="10728" spans="6:6" x14ac:dyDescent="0.2">
      <c r="F10728"/>
    </row>
    <row r="10729" spans="6:6" x14ac:dyDescent="0.2">
      <c r="F10729"/>
    </row>
    <row r="10730" spans="6:6" x14ac:dyDescent="0.2">
      <c r="F10730"/>
    </row>
    <row r="10731" spans="6:6" x14ac:dyDescent="0.2">
      <c r="F10731"/>
    </row>
    <row r="10732" spans="6:6" x14ac:dyDescent="0.2">
      <c r="F10732"/>
    </row>
    <row r="10733" spans="6:6" x14ac:dyDescent="0.2">
      <c r="F10733"/>
    </row>
    <row r="10734" spans="6:6" x14ac:dyDescent="0.2">
      <c r="F10734"/>
    </row>
    <row r="10735" spans="6:6" x14ac:dyDescent="0.2">
      <c r="F10735"/>
    </row>
    <row r="10736" spans="6:6" x14ac:dyDescent="0.2">
      <c r="F10736"/>
    </row>
    <row r="10737" spans="6:6" x14ac:dyDescent="0.2">
      <c r="F10737"/>
    </row>
    <row r="10738" spans="6:6" x14ac:dyDescent="0.2">
      <c r="F10738"/>
    </row>
    <row r="10739" spans="6:6" x14ac:dyDescent="0.2">
      <c r="F10739"/>
    </row>
    <row r="10740" spans="6:6" x14ac:dyDescent="0.2">
      <c r="F10740"/>
    </row>
    <row r="10741" spans="6:6" x14ac:dyDescent="0.2">
      <c r="F10741"/>
    </row>
    <row r="10742" spans="6:6" x14ac:dyDescent="0.2">
      <c r="F10742"/>
    </row>
    <row r="10743" spans="6:6" x14ac:dyDescent="0.2">
      <c r="F10743"/>
    </row>
    <row r="10744" spans="6:6" x14ac:dyDescent="0.2">
      <c r="F10744"/>
    </row>
    <row r="10745" spans="6:6" x14ac:dyDescent="0.2">
      <c r="F10745"/>
    </row>
    <row r="10746" spans="6:6" x14ac:dyDescent="0.2">
      <c r="F10746"/>
    </row>
    <row r="10747" spans="6:6" x14ac:dyDescent="0.2">
      <c r="F10747"/>
    </row>
    <row r="10748" spans="6:6" x14ac:dyDescent="0.2">
      <c r="F10748"/>
    </row>
    <row r="10749" spans="6:6" x14ac:dyDescent="0.2">
      <c r="F10749"/>
    </row>
    <row r="10750" spans="6:6" x14ac:dyDescent="0.2">
      <c r="F10750"/>
    </row>
    <row r="10751" spans="6:6" x14ac:dyDescent="0.2">
      <c r="F10751"/>
    </row>
    <row r="10752" spans="6:6" x14ac:dyDescent="0.2">
      <c r="F10752"/>
    </row>
    <row r="10753" spans="6:6" x14ac:dyDescent="0.2">
      <c r="F10753"/>
    </row>
    <row r="10754" spans="6:6" x14ac:dyDescent="0.2">
      <c r="F10754"/>
    </row>
    <row r="10755" spans="6:6" x14ac:dyDescent="0.2">
      <c r="F10755"/>
    </row>
    <row r="10756" spans="6:6" x14ac:dyDescent="0.2">
      <c r="F10756"/>
    </row>
    <row r="10757" spans="6:6" x14ac:dyDescent="0.2">
      <c r="F10757"/>
    </row>
    <row r="10758" spans="6:6" x14ac:dyDescent="0.2">
      <c r="F10758"/>
    </row>
    <row r="10759" spans="6:6" x14ac:dyDescent="0.2">
      <c r="F10759"/>
    </row>
    <row r="10760" spans="6:6" x14ac:dyDescent="0.2">
      <c r="F10760"/>
    </row>
    <row r="10761" spans="6:6" x14ac:dyDescent="0.2">
      <c r="F10761"/>
    </row>
    <row r="10762" spans="6:6" x14ac:dyDescent="0.2">
      <c r="F10762"/>
    </row>
    <row r="10763" spans="6:6" x14ac:dyDescent="0.2">
      <c r="F10763"/>
    </row>
    <row r="10764" spans="6:6" x14ac:dyDescent="0.2">
      <c r="F10764"/>
    </row>
    <row r="10765" spans="6:6" x14ac:dyDescent="0.2">
      <c r="F10765"/>
    </row>
    <row r="10766" spans="6:6" x14ac:dyDescent="0.2">
      <c r="F10766"/>
    </row>
    <row r="10767" spans="6:6" x14ac:dyDescent="0.2">
      <c r="F10767"/>
    </row>
    <row r="10768" spans="6:6" x14ac:dyDescent="0.2">
      <c r="F10768"/>
    </row>
    <row r="10769" spans="6:6" x14ac:dyDescent="0.2">
      <c r="F10769"/>
    </row>
    <row r="10770" spans="6:6" x14ac:dyDescent="0.2">
      <c r="F10770"/>
    </row>
    <row r="10771" spans="6:6" x14ac:dyDescent="0.2">
      <c r="F10771"/>
    </row>
    <row r="10772" spans="6:6" x14ac:dyDescent="0.2">
      <c r="F10772"/>
    </row>
    <row r="10773" spans="6:6" x14ac:dyDescent="0.2">
      <c r="F10773"/>
    </row>
    <row r="10774" spans="6:6" x14ac:dyDescent="0.2">
      <c r="F10774"/>
    </row>
    <row r="10775" spans="6:6" x14ac:dyDescent="0.2">
      <c r="F10775"/>
    </row>
    <row r="10776" spans="6:6" x14ac:dyDescent="0.2">
      <c r="F10776"/>
    </row>
    <row r="10777" spans="6:6" x14ac:dyDescent="0.2">
      <c r="F10777"/>
    </row>
    <row r="10778" spans="6:6" x14ac:dyDescent="0.2">
      <c r="F10778"/>
    </row>
    <row r="10779" spans="6:6" x14ac:dyDescent="0.2">
      <c r="F10779"/>
    </row>
    <row r="10780" spans="6:6" x14ac:dyDescent="0.2">
      <c r="F10780"/>
    </row>
    <row r="10781" spans="6:6" x14ac:dyDescent="0.2">
      <c r="F10781"/>
    </row>
    <row r="10782" spans="6:6" x14ac:dyDescent="0.2">
      <c r="F10782"/>
    </row>
    <row r="10783" spans="6:6" x14ac:dyDescent="0.2">
      <c r="F10783"/>
    </row>
    <row r="10784" spans="6:6" x14ac:dyDescent="0.2">
      <c r="F10784"/>
    </row>
    <row r="10785" spans="6:6" x14ac:dyDescent="0.2">
      <c r="F10785"/>
    </row>
    <row r="10786" spans="6:6" x14ac:dyDescent="0.2">
      <c r="F10786"/>
    </row>
    <row r="10787" spans="6:6" x14ac:dyDescent="0.2">
      <c r="F10787"/>
    </row>
    <row r="10788" spans="6:6" x14ac:dyDescent="0.2">
      <c r="F10788"/>
    </row>
    <row r="10789" spans="6:6" x14ac:dyDescent="0.2">
      <c r="F10789"/>
    </row>
    <row r="10790" spans="6:6" x14ac:dyDescent="0.2">
      <c r="F10790"/>
    </row>
    <row r="10791" spans="6:6" x14ac:dyDescent="0.2">
      <c r="F10791"/>
    </row>
    <row r="10792" spans="6:6" x14ac:dyDescent="0.2">
      <c r="F10792"/>
    </row>
    <row r="10793" spans="6:6" x14ac:dyDescent="0.2">
      <c r="F10793"/>
    </row>
    <row r="10794" spans="6:6" x14ac:dyDescent="0.2">
      <c r="F10794"/>
    </row>
    <row r="10795" spans="6:6" x14ac:dyDescent="0.2">
      <c r="F10795"/>
    </row>
    <row r="10796" spans="6:6" x14ac:dyDescent="0.2">
      <c r="F10796"/>
    </row>
    <row r="10797" spans="6:6" x14ac:dyDescent="0.2">
      <c r="F10797"/>
    </row>
    <row r="10798" spans="6:6" x14ac:dyDescent="0.2">
      <c r="F10798"/>
    </row>
    <row r="10799" spans="6:6" x14ac:dyDescent="0.2">
      <c r="F10799"/>
    </row>
    <row r="10800" spans="6:6" x14ac:dyDescent="0.2">
      <c r="F10800"/>
    </row>
    <row r="10801" spans="6:6" x14ac:dyDescent="0.2">
      <c r="F10801"/>
    </row>
    <row r="10802" spans="6:6" x14ac:dyDescent="0.2">
      <c r="F10802"/>
    </row>
    <row r="10803" spans="6:6" x14ac:dyDescent="0.2">
      <c r="F10803"/>
    </row>
    <row r="10804" spans="6:6" x14ac:dyDescent="0.2">
      <c r="F10804"/>
    </row>
    <row r="10805" spans="6:6" x14ac:dyDescent="0.2">
      <c r="F10805"/>
    </row>
    <row r="10806" spans="6:6" x14ac:dyDescent="0.2">
      <c r="F10806"/>
    </row>
    <row r="10807" spans="6:6" x14ac:dyDescent="0.2">
      <c r="F10807"/>
    </row>
    <row r="10808" spans="6:6" x14ac:dyDescent="0.2">
      <c r="F10808"/>
    </row>
    <row r="10809" spans="6:6" x14ac:dyDescent="0.2">
      <c r="F10809"/>
    </row>
    <row r="10810" spans="6:6" x14ac:dyDescent="0.2">
      <c r="F10810"/>
    </row>
    <row r="10811" spans="6:6" x14ac:dyDescent="0.2">
      <c r="F10811"/>
    </row>
    <row r="10812" spans="6:6" x14ac:dyDescent="0.2">
      <c r="F10812"/>
    </row>
    <row r="10813" spans="6:6" x14ac:dyDescent="0.2">
      <c r="F10813"/>
    </row>
    <row r="10814" spans="6:6" x14ac:dyDescent="0.2">
      <c r="F10814"/>
    </row>
    <row r="10815" spans="6:6" x14ac:dyDescent="0.2">
      <c r="F10815"/>
    </row>
    <row r="10816" spans="6:6" x14ac:dyDescent="0.2">
      <c r="F10816"/>
    </row>
    <row r="10817" spans="6:6" x14ac:dyDescent="0.2">
      <c r="F10817"/>
    </row>
    <row r="10818" spans="6:6" x14ac:dyDescent="0.2">
      <c r="F10818"/>
    </row>
    <row r="10819" spans="6:6" x14ac:dyDescent="0.2">
      <c r="F10819"/>
    </row>
    <row r="10820" spans="6:6" x14ac:dyDescent="0.2">
      <c r="F10820"/>
    </row>
    <row r="10821" spans="6:6" x14ac:dyDescent="0.2">
      <c r="F10821"/>
    </row>
    <row r="10822" spans="6:6" x14ac:dyDescent="0.2">
      <c r="F10822"/>
    </row>
    <row r="10823" spans="6:6" x14ac:dyDescent="0.2">
      <c r="F10823"/>
    </row>
    <row r="10824" spans="6:6" x14ac:dyDescent="0.2">
      <c r="F10824"/>
    </row>
    <row r="10825" spans="6:6" x14ac:dyDescent="0.2">
      <c r="F10825"/>
    </row>
    <row r="10826" spans="6:6" x14ac:dyDescent="0.2">
      <c r="F10826"/>
    </row>
    <row r="10827" spans="6:6" x14ac:dyDescent="0.2">
      <c r="F10827"/>
    </row>
    <row r="10828" spans="6:6" x14ac:dyDescent="0.2">
      <c r="F10828"/>
    </row>
    <row r="10829" spans="6:6" x14ac:dyDescent="0.2">
      <c r="F10829"/>
    </row>
    <row r="10830" spans="6:6" x14ac:dyDescent="0.2">
      <c r="F10830"/>
    </row>
    <row r="10831" spans="6:6" x14ac:dyDescent="0.2">
      <c r="F10831"/>
    </row>
    <row r="10832" spans="6:6" x14ac:dyDescent="0.2">
      <c r="F10832"/>
    </row>
    <row r="10833" spans="6:6" x14ac:dyDescent="0.2">
      <c r="F10833"/>
    </row>
    <row r="10834" spans="6:6" x14ac:dyDescent="0.2">
      <c r="F10834"/>
    </row>
    <row r="10835" spans="6:6" x14ac:dyDescent="0.2">
      <c r="F10835"/>
    </row>
    <row r="10836" spans="6:6" x14ac:dyDescent="0.2">
      <c r="F10836"/>
    </row>
    <row r="10837" spans="6:6" x14ac:dyDescent="0.2">
      <c r="F10837"/>
    </row>
    <row r="10838" spans="6:6" x14ac:dyDescent="0.2">
      <c r="F10838"/>
    </row>
    <row r="10839" spans="6:6" x14ac:dyDescent="0.2">
      <c r="F10839"/>
    </row>
    <row r="10840" spans="6:6" x14ac:dyDescent="0.2">
      <c r="F10840"/>
    </row>
    <row r="10841" spans="6:6" x14ac:dyDescent="0.2">
      <c r="F10841"/>
    </row>
    <row r="10842" spans="6:6" x14ac:dyDescent="0.2">
      <c r="F10842"/>
    </row>
    <row r="10843" spans="6:6" x14ac:dyDescent="0.2">
      <c r="F10843"/>
    </row>
    <row r="10844" spans="6:6" x14ac:dyDescent="0.2">
      <c r="F10844"/>
    </row>
    <row r="10845" spans="6:6" x14ac:dyDescent="0.2">
      <c r="F10845"/>
    </row>
    <row r="10846" spans="6:6" x14ac:dyDescent="0.2">
      <c r="F10846"/>
    </row>
    <row r="10847" spans="6:6" x14ac:dyDescent="0.2">
      <c r="F10847"/>
    </row>
    <row r="10848" spans="6:6" x14ac:dyDescent="0.2">
      <c r="F10848"/>
    </row>
    <row r="10849" spans="6:6" x14ac:dyDescent="0.2">
      <c r="F10849"/>
    </row>
    <row r="10850" spans="6:6" x14ac:dyDescent="0.2">
      <c r="F10850"/>
    </row>
    <row r="10851" spans="6:6" x14ac:dyDescent="0.2">
      <c r="F10851"/>
    </row>
    <row r="10852" spans="6:6" x14ac:dyDescent="0.2">
      <c r="F10852"/>
    </row>
    <row r="10853" spans="6:6" x14ac:dyDescent="0.2">
      <c r="F10853"/>
    </row>
    <row r="10854" spans="6:6" x14ac:dyDescent="0.2">
      <c r="F10854"/>
    </row>
    <row r="10855" spans="6:6" x14ac:dyDescent="0.2">
      <c r="F10855"/>
    </row>
    <row r="10856" spans="6:6" x14ac:dyDescent="0.2">
      <c r="F10856"/>
    </row>
    <row r="10857" spans="6:6" x14ac:dyDescent="0.2">
      <c r="F10857"/>
    </row>
    <row r="10858" spans="6:6" x14ac:dyDescent="0.2">
      <c r="F10858"/>
    </row>
    <row r="10859" spans="6:6" x14ac:dyDescent="0.2">
      <c r="F10859"/>
    </row>
    <row r="10860" spans="6:6" x14ac:dyDescent="0.2">
      <c r="F10860"/>
    </row>
    <row r="10861" spans="6:6" x14ac:dyDescent="0.2">
      <c r="F10861"/>
    </row>
    <row r="10862" spans="6:6" x14ac:dyDescent="0.2">
      <c r="F10862"/>
    </row>
    <row r="10863" spans="6:6" x14ac:dyDescent="0.2">
      <c r="F10863"/>
    </row>
    <row r="10864" spans="6:6" x14ac:dyDescent="0.2">
      <c r="F10864"/>
    </row>
    <row r="10865" spans="6:6" x14ac:dyDescent="0.2">
      <c r="F10865"/>
    </row>
    <row r="10866" spans="6:6" x14ac:dyDescent="0.2">
      <c r="F10866"/>
    </row>
    <row r="10867" spans="6:6" x14ac:dyDescent="0.2">
      <c r="F10867"/>
    </row>
    <row r="10868" spans="6:6" x14ac:dyDescent="0.2">
      <c r="F10868"/>
    </row>
    <row r="10869" spans="6:6" x14ac:dyDescent="0.2">
      <c r="F10869"/>
    </row>
    <row r="10870" spans="6:6" x14ac:dyDescent="0.2">
      <c r="F10870"/>
    </row>
    <row r="10871" spans="6:6" x14ac:dyDescent="0.2">
      <c r="F10871"/>
    </row>
    <row r="10872" spans="6:6" x14ac:dyDescent="0.2">
      <c r="F10872"/>
    </row>
    <row r="10873" spans="6:6" x14ac:dyDescent="0.2">
      <c r="F10873"/>
    </row>
    <row r="10874" spans="6:6" x14ac:dyDescent="0.2">
      <c r="F10874"/>
    </row>
    <row r="10875" spans="6:6" x14ac:dyDescent="0.2">
      <c r="F10875"/>
    </row>
    <row r="10876" spans="6:6" x14ac:dyDescent="0.2">
      <c r="F10876"/>
    </row>
    <row r="10877" spans="6:6" x14ac:dyDescent="0.2">
      <c r="F10877"/>
    </row>
    <row r="10878" spans="6:6" x14ac:dyDescent="0.2">
      <c r="F10878"/>
    </row>
    <row r="10879" spans="6:6" x14ac:dyDescent="0.2">
      <c r="F10879"/>
    </row>
    <row r="10880" spans="6:6" x14ac:dyDescent="0.2">
      <c r="F10880"/>
    </row>
    <row r="10881" spans="6:6" x14ac:dyDescent="0.2">
      <c r="F10881"/>
    </row>
    <row r="10882" spans="6:6" x14ac:dyDescent="0.2">
      <c r="F10882"/>
    </row>
    <row r="10883" spans="6:6" x14ac:dyDescent="0.2">
      <c r="F10883"/>
    </row>
    <row r="10884" spans="6:6" x14ac:dyDescent="0.2">
      <c r="F10884"/>
    </row>
    <row r="10885" spans="6:6" x14ac:dyDescent="0.2">
      <c r="F10885"/>
    </row>
    <row r="10886" spans="6:6" x14ac:dyDescent="0.2">
      <c r="F10886"/>
    </row>
    <row r="10887" spans="6:6" x14ac:dyDescent="0.2">
      <c r="F10887"/>
    </row>
    <row r="10888" spans="6:6" x14ac:dyDescent="0.2">
      <c r="F10888"/>
    </row>
    <row r="10889" spans="6:6" x14ac:dyDescent="0.2">
      <c r="F10889"/>
    </row>
    <row r="10890" spans="6:6" x14ac:dyDescent="0.2">
      <c r="F10890"/>
    </row>
    <row r="10891" spans="6:6" x14ac:dyDescent="0.2">
      <c r="F10891"/>
    </row>
    <row r="10892" spans="6:6" x14ac:dyDescent="0.2">
      <c r="F10892"/>
    </row>
    <row r="10893" spans="6:6" x14ac:dyDescent="0.2">
      <c r="F10893"/>
    </row>
    <row r="10894" spans="6:6" x14ac:dyDescent="0.2">
      <c r="F10894"/>
    </row>
    <row r="10895" spans="6:6" x14ac:dyDescent="0.2">
      <c r="F10895"/>
    </row>
    <row r="10896" spans="6:6" x14ac:dyDescent="0.2">
      <c r="F10896"/>
    </row>
    <row r="10897" spans="6:6" x14ac:dyDescent="0.2">
      <c r="F10897"/>
    </row>
    <row r="10898" spans="6:6" x14ac:dyDescent="0.2">
      <c r="F10898"/>
    </row>
    <row r="10899" spans="6:6" x14ac:dyDescent="0.2">
      <c r="F10899"/>
    </row>
    <row r="10900" spans="6:6" x14ac:dyDescent="0.2">
      <c r="F10900"/>
    </row>
    <row r="10901" spans="6:6" x14ac:dyDescent="0.2">
      <c r="F10901"/>
    </row>
    <row r="10902" spans="6:6" x14ac:dyDescent="0.2">
      <c r="F10902"/>
    </row>
    <row r="10903" spans="6:6" x14ac:dyDescent="0.2">
      <c r="F10903"/>
    </row>
    <row r="10904" spans="6:6" x14ac:dyDescent="0.2">
      <c r="F10904"/>
    </row>
    <row r="10905" spans="6:6" x14ac:dyDescent="0.2">
      <c r="F10905"/>
    </row>
    <row r="10906" spans="6:6" x14ac:dyDescent="0.2">
      <c r="F10906"/>
    </row>
    <row r="10907" spans="6:6" x14ac:dyDescent="0.2">
      <c r="F10907"/>
    </row>
    <row r="10908" spans="6:6" x14ac:dyDescent="0.2">
      <c r="F10908"/>
    </row>
    <row r="10909" spans="6:6" x14ac:dyDescent="0.2">
      <c r="F10909"/>
    </row>
    <row r="10910" spans="6:6" x14ac:dyDescent="0.2">
      <c r="F10910"/>
    </row>
    <row r="10911" spans="6:6" x14ac:dyDescent="0.2">
      <c r="F10911"/>
    </row>
    <row r="10912" spans="6:6" x14ac:dyDescent="0.2">
      <c r="F10912"/>
    </row>
    <row r="10913" spans="6:6" x14ac:dyDescent="0.2">
      <c r="F10913"/>
    </row>
    <row r="10914" spans="6:6" x14ac:dyDescent="0.2">
      <c r="F10914"/>
    </row>
    <row r="10915" spans="6:6" x14ac:dyDescent="0.2">
      <c r="F10915"/>
    </row>
    <row r="10916" spans="6:6" x14ac:dyDescent="0.2">
      <c r="F10916"/>
    </row>
    <row r="10917" spans="6:6" x14ac:dyDescent="0.2">
      <c r="F10917"/>
    </row>
    <row r="10918" spans="6:6" x14ac:dyDescent="0.2">
      <c r="F10918"/>
    </row>
    <row r="10919" spans="6:6" x14ac:dyDescent="0.2">
      <c r="F10919"/>
    </row>
    <row r="10920" spans="6:6" x14ac:dyDescent="0.2">
      <c r="F10920"/>
    </row>
    <row r="10921" spans="6:6" x14ac:dyDescent="0.2">
      <c r="F10921"/>
    </row>
    <row r="10922" spans="6:6" x14ac:dyDescent="0.2">
      <c r="F10922"/>
    </row>
    <row r="10923" spans="6:6" x14ac:dyDescent="0.2">
      <c r="F10923"/>
    </row>
    <row r="10924" spans="6:6" x14ac:dyDescent="0.2">
      <c r="F10924"/>
    </row>
    <row r="10925" spans="6:6" x14ac:dyDescent="0.2">
      <c r="F10925"/>
    </row>
    <row r="10926" spans="6:6" x14ac:dyDescent="0.2">
      <c r="F10926"/>
    </row>
    <row r="10927" spans="6:6" x14ac:dyDescent="0.2">
      <c r="F10927"/>
    </row>
    <row r="10928" spans="6:6" x14ac:dyDescent="0.2">
      <c r="F10928"/>
    </row>
    <row r="10929" spans="6:6" x14ac:dyDescent="0.2">
      <c r="F10929"/>
    </row>
    <row r="10930" spans="6:6" x14ac:dyDescent="0.2">
      <c r="F10930"/>
    </row>
    <row r="10931" spans="6:6" x14ac:dyDescent="0.2">
      <c r="F10931"/>
    </row>
    <row r="10932" spans="6:6" x14ac:dyDescent="0.2">
      <c r="F10932"/>
    </row>
    <row r="10933" spans="6:6" x14ac:dyDescent="0.2">
      <c r="F10933"/>
    </row>
    <row r="10934" spans="6:6" x14ac:dyDescent="0.2">
      <c r="F10934"/>
    </row>
    <row r="10935" spans="6:6" x14ac:dyDescent="0.2">
      <c r="F10935"/>
    </row>
    <row r="10936" spans="6:6" x14ac:dyDescent="0.2">
      <c r="F10936"/>
    </row>
    <row r="10937" spans="6:6" x14ac:dyDescent="0.2">
      <c r="F10937"/>
    </row>
    <row r="10938" spans="6:6" x14ac:dyDescent="0.2">
      <c r="F10938"/>
    </row>
    <row r="10939" spans="6:6" x14ac:dyDescent="0.2">
      <c r="F10939"/>
    </row>
    <row r="10940" spans="6:6" x14ac:dyDescent="0.2">
      <c r="F10940"/>
    </row>
    <row r="10941" spans="6:6" x14ac:dyDescent="0.2">
      <c r="F10941"/>
    </row>
    <row r="10942" spans="6:6" x14ac:dyDescent="0.2">
      <c r="F10942"/>
    </row>
    <row r="10943" spans="6:6" x14ac:dyDescent="0.2">
      <c r="F10943"/>
    </row>
    <row r="10944" spans="6:6" x14ac:dyDescent="0.2">
      <c r="F10944"/>
    </row>
    <row r="10945" spans="6:6" x14ac:dyDescent="0.2">
      <c r="F10945"/>
    </row>
    <row r="10946" spans="6:6" x14ac:dyDescent="0.2">
      <c r="F10946"/>
    </row>
    <row r="10947" spans="6:6" x14ac:dyDescent="0.2">
      <c r="F10947"/>
    </row>
    <row r="10948" spans="6:6" x14ac:dyDescent="0.2">
      <c r="F10948"/>
    </row>
    <row r="10949" spans="6:6" x14ac:dyDescent="0.2">
      <c r="F10949"/>
    </row>
    <row r="10950" spans="6:6" x14ac:dyDescent="0.2">
      <c r="F10950"/>
    </row>
    <row r="10951" spans="6:6" x14ac:dyDescent="0.2">
      <c r="F10951"/>
    </row>
    <row r="10952" spans="6:6" x14ac:dyDescent="0.2">
      <c r="F10952"/>
    </row>
    <row r="10953" spans="6:6" x14ac:dyDescent="0.2">
      <c r="F10953"/>
    </row>
    <row r="10954" spans="6:6" x14ac:dyDescent="0.2">
      <c r="F10954"/>
    </row>
    <row r="10955" spans="6:6" x14ac:dyDescent="0.2">
      <c r="F10955"/>
    </row>
    <row r="10956" spans="6:6" x14ac:dyDescent="0.2">
      <c r="F10956"/>
    </row>
    <row r="10957" spans="6:6" x14ac:dyDescent="0.2">
      <c r="F10957"/>
    </row>
    <row r="10958" spans="6:6" x14ac:dyDescent="0.2">
      <c r="F10958"/>
    </row>
    <row r="10959" spans="6:6" x14ac:dyDescent="0.2">
      <c r="F10959"/>
    </row>
    <row r="10960" spans="6:6" x14ac:dyDescent="0.2">
      <c r="F10960"/>
    </row>
    <row r="10961" spans="6:6" x14ac:dyDescent="0.2">
      <c r="F10961"/>
    </row>
    <row r="10962" spans="6:6" x14ac:dyDescent="0.2">
      <c r="F10962"/>
    </row>
    <row r="10963" spans="6:6" x14ac:dyDescent="0.2">
      <c r="F10963"/>
    </row>
    <row r="10964" spans="6:6" x14ac:dyDescent="0.2">
      <c r="F10964"/>
    </row>
    <row r="10965" spans="6:6" x14ac:dyDescent="0.2">
      <c r="F10965"/>
    </row>
    <row r="10966" spans="6:6" x14ac:dyDescent="0.2">
      <c r="F10966"/>
    </row>
    <row r="10967" spans="6:6" x14ac:dyDescent="0.2">
      <c r="F10967"/>
    </row>
    <row r="10968" spans="6:6" x14ac:dyDescent="0.2">
      <c r="F10968"/>
    </row>
    <row r="10969" spans="6:6" x14ac:dyDescent="0.2">
      <c r="F10969"/>
    </row>
    <row r="10970" spans="6:6" x14ac:dyDescent="0.2">
      <c r="F10970"/>
    </row>
    <row r="10971" spans="6:6" x14ac:dyDescent="0.2">
      <c r="F10971"/>
    </row>
    <row r="10972" spans="6:6" x14ac:dyDescent="0.2">
      <c r="F10972"/>
    </row>
    <row r="10973" spans="6:6" x14ac:dyDescent="0.2">
      <c r="F10973"/>
    </row>
    <row r="10974" spans="6:6" x14ac:dyDescent="0.2">
      <c r="F10974"/>
    </row>
    <row r="10975" spans="6:6" x14ac:dyDescent="0.2">
      <c r="F10975"/>
    </row>
    <row r="10976" spans="6:6" x14ac:dyDescent="0.2">
      <c r="F10976"/>
    </row>
    <row r="10977" spans="6:6" x14ac:dyDescent="0.2">
      <c r="F10977"/>
    </row>
    <row r="10978" spans="6:6" x14ac:dyDescent="0.2">
      <c r="F10978"/>
    </row>
    <row r="10979" spans="6:6" x14ac:dyDescent="0.2">
      <c r="F10979"/>
    </row>
    <row r="10980" spans="6:6" x14ac:dyDescent="0.2">
      <c r="F10980"/>
    </row>
    <row r="10981" spans="6:6" x14ac:dyDescent="0.2">
      <c r="F10981"/>
    </row>
    <row r="10982" spans="6:6" x14ac:dyDescent="0.2">
      <c r="F10982"/>
    </row>
    <row r="10983" spans="6:6" x14ac:dyDescent="0.2">
      <c r="F10983"/>
    </row>
    <row r="10984" spans="6:6" x14ac:dyDescent="0.2">
      <c r="F10984"/>
    </row>
    <row r="10985" spans="6:6" x14ac:dyDescent="0.2">
      <c r="F10985"/>
    </row>
    <row r="10986" spans="6:6" x14ac:dyDescent="0.2">
      <c r="F10986"/>
    </row>
    <row r="10987" spans="6:6" x14ac:dyDescent="0.2">
      <c r="F10987"/>
    </row>
    <row r="10988" spans="6:6" x14ac:dyDescent="0.2">
      <c r="F10988"/>
    </row>
    <row r="10989" spans="6:6" x14ac:dyDescent="0.2">
      <c r="F10989"/>
    </row>
    <row r="10990" spans="6:6" x14ac:dyDescent="0.2">
      <c r="F10990"/>
    </row>
    <row r="10991" spans="6:6" x14ac:dyDescent="0.2">
      <c r="F10991"/>
    </row>
    <row r="10992" spans="6:6" x14ac:dyDescent="0.2">
      <c r="F10992"/>
    </row>
    <row r="10993" spans="6:6" x14ac:dyDescent="0.2">
      <c r="F10993"/>
    </row>
    <row r="10994" spans="6:6" x14ac:dyDescent="0.2">
      <c r="F10994"/>
    </row>
    <row r="10995" spans="6:6" x14ac:dyDescent="0.2">
      <c r="F10995"/>
    </row>
    <row r="10996" spans="6:6" x14ac:dyDescent="0.2">
      <c r="F10996"/>
    </row>
    <row r="10997" spans="6:6" x14ac:dyDescent="0.2">
      <c r="F10997"/>
    </row>
    <row r="10998" spans="6:6" x14ac:dyDescent="0.2">
      <c r="F10998"/>
    </row>
    <row r="10999" spans="6:6" x14ac:dyDescent="0.2">
      <c r="F10999"/>
    </row>
    <row r="11000" spans="6:6" x14ac:dyDescent="0.2">
      <c r="F11000"/>
    </row>
    <row r="11001" spans="6:6" x14ac:dyDescent="0.2">
      <c r="F11001"/>
    </row>
    <row r="11002" spans="6:6" x14ac:dyDescent="0.2">
      <c r="F11002"/>
    </row>
    <row r="11003" spans="6:6" x14ac:dyDescent="0.2">
      <c r="F11003"/>
    </row>
    <row r="11004" spans="6:6" x14ac:dyDescent="0.2">
      <c r="F11004"/>
    </row>
    <row r="11005" spans="6:6" x14ac:dyDescent="0.2">
      <c r="F11005"/>
    </row>
    <row r="11006" spans="6:6" x14ac:dyDescent="0.2">
      <c r="F11006"/>
    </row>
    <row r="11007" spans="6:6" x14ac:dyDescent="0.2">
      <c r="F11007"/>
    </row>
    <row r="11008" spans="6:6" x14ac:dyDescent="0.2">
      <c r="F11008"/>
    </row>
    <row r="11009" spans="6:6" x14ac:dyDescent="0.2">
      <c r="F11009"/>
    </row>
    <row r="11010" spans="6:6" x14ac:dyDescent="0.2">
      <c r="F11010"/>
    </row>
    <row r="11011" spans="6:6" x14ac:dyDescent="0.2">
      <c r="F11011"/>
    </row>
    <row r="11012" spans="6:6" x14ac:dyDescent="0.2">
      <c r="F11012"/>
    </row>
    <row r="11013" spans="6:6" x14ac:dyDescent="0.2">
      <c r="F11013"/>
    </row>
    <row r="11014" spans="6:6" x14ac:dyDescent="0.2">
      <c r="F11014"/>
    </row>
    <row r="11015" spans="6:6" x14ac:dyDescent="0.2">
      <c r="F11015"/>
    </row>
    <row r="11016" spans="6:6" x14ac:dyDescent="0.2">
      <c r="F11016"/>
    </row>
    <row r="11017" spans="6:6" x14ac:dyDescent="0.2">
      <c r="F11017"/>
    </row>
    <row r="11018" spans="6:6" x14ac:dyDescent="0.2">
      <c r="F11018"/>
    </row>
    <row r="11019" spans="6:6" x14ac:dyDescent="0.2">
      <c r="F11019"/>
    </row>
    <row r="11020" spans="6:6" x14ac:dyDescent="0.2">
      <c r="F11020"/>
    </row>
    <row r="11021" spans="6:6" x14ac:dyDescent="0.2">
      <c r="F11021"/>
    </row>
    <row r="11022" spans="6:6" x14ac:dyDescent="0.2">
      <c r="F11022"/>
    </row>
    <row r="11023" spans="6:6" x14ac:dyDescent="0.2">
      <c r="F11023"/>
    </row>
    <row r="11024" spans="6:6" x14ac:dyDescent="0.2">
      <c r="F11024"/>
    </row>
    <row r="11025" spans="6:6" x14ac:dyDescent="0.2">
      <c r="F11025"/>
    </row>
    <row r="11026" spans="6:6" x14ac:dyDescent="0.2">
      <c r="F11026"/>
    </row>
    <row r="11027" spans="6:6" x14ac:dyDescent="0.2">
      <c r="F11027"/>
    </row>
    <row r="11028" spans="6:6" x14ac:dyDescent="0.2">
      <c r="F11028"/>
    </row>
    <row r="11029" spans="6:6" x14ac:dyDescent="0.2">
      <c r="F11029"/>
    </row>
    <row r="11030" spans="6:6" x14ac:dyDescent="0.2">
      <c r="F11030"/>
    </row>
    <row r="11031" spans="6:6" x14ac:dyDescent="0.2">
      <c r="F11031"/>
    </row>
    <row r="11032" spans="6:6" x14ac:dyDescent="0.2">
      <c r="F11032"/>
    </row>
    <row r="11033" spans="6:6" x14ac:dyDescent="0.2">
      <c r="F11033"/>
    </row>
    <row r="11034" spans="6:6" x14ac:dyDescent="0.2">
      <c r="F11034"/>
    </row>
    <row r="11035" spans="6:6" x14ac:dyDescent="0.2">
      <c r="F11035"/>
    </row>
    <row r="11036" spans="6:6" x14ac:dyDescent="0.2">
      <c r="F11036"/>
    </row>
    <row r="11037" spans="6:6" x14ac:dyDescent="0.2">
      <c r="F11037"/>
    </row>
    <row r="11038" spans="6:6" x14ac:dyDescent="0.2">
      <c r="F11038"/>
    </row>
    <row r="11039" spans="6:6" x14ac:dyDescent="0.2">
      <c r="F11039"/>
    </row>
    <row r="11040" spans="6:6" x14ac:dyDescent="0.2">
      <c r="F11040"/>
    </row>
    <row r="11041" spans="6:6" x14ac:dyDescent="0.2">
      <c r="F11041"/>
    </row>
    <row r="11042" spans="6:6" x14ac:dyDescent="0.2">
      <c r="F11042"/>
    </row>
    <row r="11043" spans="6:6" x14ac:dyDescent="0.2">
      <c r="F11043"/>
    </row>
    <row r="11044" spans="6:6" x14ac:dyDescent="0.2">
      <c r="F11044"/>
    </row>
    <row r="11045" spans="6:6" x14ac:dyDescent="0.2">
      <c r="F11045"/>
    </row>
    <row r="11046" spans="6:6" x14ac:dyDescent="0.2">
      <c r="F11046"/>
    </row>
    <row r="11047" spans="6:6" x14ac:dyDescent="0.2">
      <c r="F11047"/>
    </row>
    <row r="11048" spans="6:6" x14ac:dyDescent="0.2">
      <c r="F11048"/>
    </row>
    <row r="11049" spans="6:6" x14ac:dyDescent="0.2">
      <c r="F11049"/>
    </row>
    <row r="11050" spans="6:6" x14ac:dyDescent="0.2">
      <c r="F11050"/>
    </row>
    <row r="11051" spans="6:6" x14ac:dyDescent="0.2">
      <c r="F11051"/>
    </row>
    <row r="11052" spans="6:6" x14ac:dyDescent="0.2">
      <c r="F11052"/>
    </row>
    <row r="11053" spans="6:6" x14ac:dyDescent="0.2">
      <c r="F11053"/>
    </row>
    <row r="11054" spans="6:6" x14ac:dyDescent="0.2">
      <c r="F11054"/>
    </row>
    <row r="11055" spans="6:6" x14ac:dyDescent="0.2">
      <c r="F11055"/>
    </row>
    <row r="11056" spans="6:6" x14ac:dyDescent="0.2">
      <c r="F11056"/>
    </row>
    <row r="11057" spans="6:6" x14ac:dyDescent="0.2">
      <c r="F11057"/>
    </row>
    <row r="11058" spans="6:6" x14ac:dyDescent="0.2">
      <c r="F11058"/>
    </row>
    <row r="11059" spans="6:6" x14ac:dyDescent="0.2">
      <c r="F11059"/>
    </row>
    <row r="11060" spans="6:6" x14ac:dyDescent="0.2">
      <c r="F11060"/>
    </row>
    <row r="11061" spans="6:6" x14ac:dyDescent="0.2">
      <c r="F11061"/>
    </row>
    <row r="11062" spans="6:6" x14ac:dyDescent="0.2">
      <c r="F11062"/>
    </row>
    <row r="11063" spans="6:6" x14ac:dyDescent="0.2">
      <c r="F11063"/>
    </row>
    <row r="11064" spans="6:6" x14ac:dyDescent="0.2">
      <c r="F11064"/>
    </row>
    <row r="11065" spans="6:6" x14ac:dyDescent="0.2">
      <c r="F11065"/>
    </row>
    <row r="11066" spans="6:6" x14ac:dyDescent="0.2">
      <c r="F11066"/>
    </row>
    <row r="11067" spans="6:6" x14ac:dyDescent="0.2">
      <c r="F11067"/>
    </row>
    <row r="11068" spans="6:6" x14ac:dyDescent="0.2">
      <c r="F11068"/>
    </row>
    <row r="11069" spans="6:6" x14ac:dyDescent="0.2">
      <c r="F11069"/>
    </row>
    <row r="11070" spans="6:6" x14ac:dyDescent="0.2">
      <c r="F11070"/>
    </row>
    <row r="11071" spans="6:6" x14ac:dyDescent="0.2">
      <c r="F11071"/>
    </row>
    <row r="11072" spans="6:6" x14ac:dyDescent="0.2">
      <c r="F11072"/>
    </row>
    <row r="11073" spans="6:6" x14ac:dyDescent="0.2">
      <c r="F11073"/>
    </row>
    <row r="11074" spans="6:6" x14ac:dyDescent="0.2">
      <c r="F11074"/>
    </row>
    <row r="11075" spans="6:6" x14ac:dyDescent="0.2">
      <c r="F11075"/>
    </row>
    <row r="11076" spans="6:6" x14ac:dyDescent="0.2">
      <c r="F11076"/>
    </row>
    <row r="11077" spans="6:6" x14ac:dyDescent="0.2">
      <c r="F11077"/>
    </row>
    <row r="11078" spans="6:6" x14ac:dyDescent="0.2">
      <c r="F11078"/>
    </row>
    <row r="11079" spans="6:6" x14ac:dyDescent="0.2">
      <c r="F11079"/>
    </row>
    <row r="11080" spans="6:6" x14ac:dyDescent="0.2">
      <c r="F11080"/>
    </row>
    <row r="11081" spans="6:6" x14ac:dyDescent="0.2">
      <c r="F11081"/>
    </row>
    <row r="11082" spans="6:6" x14ac:dyDescent="0.2">
      <c r="F11082"/>
    </row>
    <row r="11083" spans="6:6" x14ac:dyDescent="0.2">
      <c r="F11083"/>
    </row>
    <row r="11084" spans="6:6" x14ac:dyDescent="0.2">
      <c r="F11084"/>
    </row>
    <row r="11085" spans="6:6" x14ac:dyDescent="0.2">
      <c r="F11085"/>
    </row>
    <row r="11086" spans="6:6" x14ac:dyDescent="0.2">
      <c r="F11086"/>
    </row>
    <row r="11087" spans="6:6" x14ac:dyDescent="0.2">
      <c r="F11087"/>
    </row>
    <row r="11088" spans="6:6" x14ac:dyDescent="0.2">
      <c r="F11088"/>
    </row>
    <row r="11089" spans="6:6" x14ac:dyDescent="0.2">
      <c r="F11089"/>
    </row>
    <row r="11090" spans="6:6" x14ac:dyDescent="0.2">
      <c r="F11090"/>
    </row>
    <row r="11091" spans="6:6" x14ac:dyDescent="0.2">
      <c r="F11091"/>
    </row>
    <row r="11092" spans="6:6" x14ac:dyDescent="0.2">
      <c r="F11092"/>
    </row>
    <row r="11093" spans="6:6" x14ac:dyDescent="0.2">
      <c r="F11093"/>
    </row>
    <row r="11094" spans="6:6" x14ac:dyDescent="0.2">
      <c r="F11094"/>
    </row>
    <row r="11095" spans="6:6" x14ac:dyDescent="0.2">
      <c r="F11095"/>
    </row>
    <row r="11096" spans="6:6" x14ac:dyDescent="0.2">
      <c r="F11096"/>
    </row>
    <row r="11097" spans="6:6" x14ac:dyDescent="0.2">
      <c r="F11097"/>
    </row>
    <row r="11098" spans="6:6" x14ac:dyDescent="0.2">
      <c r="F11098"/>
    </row>
    <row r="11099" spans="6:6" x14ac:dyDescent="0.2">
      <c r="F11099"/>
    </row>
    <row r="11100" spans="6:6" x14ac:dyDescent="0.2">
      <c r="F11100"/>
    </row>
    <row r="11101" spans="6:6" x14ac:dyDescent="0.2">
      <c r="F11101"/>
    </row>
    <row r="11102" spans="6:6" x14ac:dyDescent="0.2">
      <c r="F11102"/>
    </row>
    <row r="11103" spans="6:6" x14ac:dyDescent="0.2">
      <c r="F11103"/>
    </row>
    <row r="11104" spans="6:6" x14ac:dyDescent="0.2">
      <c r="F11104"/>
    </row>
    <row r="11105" spans="6:6" x14ac:dyDescent="0.2">
      <c r="F11105"/>
    </row>
    <row r="11106" spans="6:6" x14ac:dyDescent="0.2">
      <c r="F11106"/>
    </row>
    <row r="11107" spans="6:6" x14ac:dyDescent="0.2">
      <c r="F11107"/>
    </row>
    <row r="11108" spans="6:6" x14ac:dyDescent="0.2">
      <c r="F11108"/>
    </row>
    <row r="11109" spans="6:6" x14ac:dyDescent="0.2">
      <c r="F11109"/>
    </row>
    <row r="11110" spans="6:6" x14ac:dyDescent="0.2">
      <c r="F11110"/>
    </row>
    <row r="11111" spans="6:6" x14ac:dyDescent="0.2">
      <c r="F11111"/>
    </row>
    <row r="11112" spans="6:6" x14ac:dyDescent="0.2">
      <c r="F11112"/>
    </row>
    <row r="11113" spans="6:6" x14ac:dyDescent="0.2">
      <c r="F11113"/>
    </row>
    <row r="11114" spans="6:6" x14ac:dyDescent="0.2">
      <c r="F11114"/>
    </row>
    <row r="11115" spans="6:6" x14ac:dyDescent="0.2">
      <c r="F11115"/>
    </row>
    <row r="11116" spans="6:6" x14ac:dyDescent="0.2">
      <c r="F11116"/>
    </row>
    <row r="11117" spans="6:6" x14ac:dyDescent="0.2">
      <c r="F11117"/>
    </row>
    <row r="11118" spans="6:6" x14ac:dyDescent="0.2">
      <c r="F11118"/>
    </row>
    <row r="11119" spans="6:6" x14ac:dyDescent="0.2">
      <c r="F11119"/>
    </row>
    <row r="11120" spans="6:6" x14ac:dyDescent="0.2">
      <c r="F11120"/>
    </row>
    <row r="11121" spans="6:6" x14ac:dyDescent="0.2">
      <c r="F11121"/>
    </row>
    <row r="11122" spans="6:6" x14ac:dyDescent="0.2">
      <c r="F11122"/>
    </row>
    <row r="11123" spans="6:6" x14ac:dyDescent="0.2">
      <c r="F11123"/>
    </row>
    <row r="11124" spans="6:6" x14ac:dyDescent="0.2">
      <c r="F11124"/>
    </row>
    <row r="11125" spans="6:6" x14ac:dyDescent="0.2">
      <c r="F11125"/>
    </row>
    <row r="11126" spans="6:6" x14ac:dyDescent="0.2">
      <c r="F11126"/>
    </row>
    <row r="11127" spans="6:6" x14ac:dyDescent="0.2">
      <c r="F11127"/>
    </row>
    <row r="11128" spans="6:6" x14ac:dyDescent="0.2">
      <c r="F11128"/>
    </row>
    <row r="11129" spans="6:6" x14ac:dyDescent="0.2">
      <c r="F11129"/>
    </row>
    <row r="11130" spans="6:6" x14ac:dyDescent="0.2">
      <c r="F11130"/>
    </row>
    <row r="11131" spans="6:6" x14ac:dyDescent="0.2">
      <c r="F11131"/>
    </row>
    <row r="11132" spans="6:6" x14ac:dyDescent="0.2">
      <c r="F11132"/>
    </row>
    <row r="11133" spans="6:6" x14ac:dyDescent="0.2">
      <c r="F11133"/>
    </row>
    <row r="11134" spans="6:6" x14ac:dyDescent="0.2">
      <c r="F11134"/>
    </row>
    <row r="11135" spans="6:6" x14ac:dyDescent="0.2">
      <c r="F11135"/>
    </row>
    <row r="11136" spans="6:6" x14ac:dyDescent="0.2">
      <c r="F11136"/>
    </row>
    <row r="11137" spans="6:6" x14ac:dyDescent="0.2">
      <c r="F11137"/>
    </row>
    <row r="11138" spans="6:6" x14ac:dyDescent="0.2">
      <c r="F11138"/>
    </row>
    <row r="11139" spans="6:6" x14ac:dyDescent="0.2">
      <c r="F11139"/>
    </row>
    <row r="11140" spans="6:6" x14ac:dyDescent="0.2">
      <c r="F11140"/>
    </row>
    <row r="11141" spans="6:6" x14ac:dyDescent="0.2">
      <c r="F11141"/>
    </row>
    <row r="11142" spans="6:6" x14ac:dyDescent="0.2">
      <c r="F11142"/>
    </row>
    <row r="11143" spans="6:6" x14ac:dyDescent="0.2">
      <c r="F11143"/>
    </row>
    <row r="11144" spans="6:6" x14ac:dyDescent="0.2">
      <c r="F11144"/>
    </row>
    <row r="11145" spans="6:6" x14ac:dyDescent="0.2">
      <c r="F11145"/>
    </row>
    <row r="11146" spans="6:6" x14ac:dyDescent="0.2">
      <c r="F11146"/>
    </row>
    <row r="11147" spans="6:6" x14ac:dyDescent="0.2">
      <c r="F11147"/>
    </row>
    <row r="11148" spans="6:6" x14ac:dyDescent="0.2">
      <c r="F11148"/>
    </row>
    <row r="11149" spans="6:6" x14ac:dyDescent="0.2">
      <c r="F11149"/>
    </row>
    <row r="11150" spans="6:6" x14ac:dyDescent="0.2">
      <c r="F11150"/>
    </row>
    <row r="11151" spans="6:6" x14ac:dyDescent="0.2">
      <c r="F11151"/>
    </row>
    <row r="11152" spans="6:6" x14ac:dyDescent="0.2">
      <c r="F11152"/>
    </row>
    <row r="11153" spans="6:6" x14ac:dyDescent="0.2">
      <c r="F11153"/>
    </row>
    <row r="11154" spans="6:6" x14ac:dyDescent="0.2">
      <c r="F11154"/>
    </row>
    <row r="11155" spans="6:6" x14ac:dyDescent="0.2">
      <c r="F11155"/>
    </row>
    <row r="11156" spans="6:6" x14ac:dyDescent="0.2">
      <c r="F11156"/>
    </row>
    <row r="11157" spans="6:6" x14ac:dyDescent="0.2">
      <c r="F11157"/>
    </row>
    <row r="11158" spans="6:6" x14ac:dyDescent="0.2">
      <c r="F11158"/>
    </row>
    <row r="11159" spans="6:6" x14ac:dyDescent="0.2">
      <c r="F11159"/>
    </row>
    <row r="11160" spans="6:6" x14ac:dyDescent="0.2">
      <c r="F11160"/>
    </row>
    <row r="11161" spans="6:6" x14ac:dyDescent="0.2">
      <c r="F11161"/>
    </row>
    <row r="11162" spans="6:6" x14ac:dyDescent="0.2">
      <c r="F11162"/>
    </row>
    <row r="11163" spans="6:6" x14ac:dyDescent="0.2">
      <c r="F11163"/>
    </row>
    <row r="11164" spans="6:6" x14ac:dyDescent="0.2">
      <c r="F11164"/>
    </row>
    <row r="11165" spans="6:6" x14ac:dyDescent="0.2">
      <c r="F11165"/>
    </row>
    <row r="11166" spans="6:6" x14ac:dyDescent="0.2">
      <c r="F11166"/>
    </row>
    <row r="11167" spans="6:6" x14ac:dyDescent="0.2">
      <c r="F11167"/>
    </row>
    <row r="11168" spans="6:6" x14ac:dyDescent="0.2">
      <c r="F11168"/>
    </row>
    <row r="11169" spans="6:6" x14ac:dyDescent="0.2">
      <c r="F11169"/>
    </row>
    <row r="11170" spans="6:6" x14ac:dyDescent="0.2">
      <c r="F11170"/>
    </row>
    <row r="11171" spans="6:6" x14ac:dyDescent="0.2">
      <c r="F11171"/>
    </row>
    <row r="11172" spans="6:6" x14ac:dyDescent="0.2">
      <c r="F11172"/>
    </row>
    <row r="11173" spans="6:6" x14ac:dyDescent="0.2">
      <c r="F11173"/>
    </row>
    <row r="11174" spans="6:6" x14ac:dyDescent="0.2">
      <c r="F11174"/>
    </row>
    <row r="11175" spans="6:6" x14ac:dyDescent="0.2">
      <c r="F11175"/>
    </row>
    <row r="11176" spans="6:6" x14ac:dyDescent="0.2">
      <c r="F11176"/>
    </row>
    <row r="11177" spans="6:6" x14ac:dyDescent="0.2">
      <c r="F11177"/>
    </row>
    <row r="11178" spans="6:6" x14ac:dyDescent="0.2">
      <c r="F11178"/>
    </row>
    <row r="11179" spans="6:6" x14ac:dyDescent="0.2">
      <c r="F11179"/>
    </row>
    <row r="11180" spans="6:6" x14ac:dyDescent="0.2">
      <c r="F11180"/>
    </row>
    <row r="11181" spans="6:6" x14ac:dyDescent="0.2">
      <c r="F11181"/>
    </row>
    <row r="11182" spans="6:6" x14ac:dyDescent="0.2">
      <c r="F11182"/>
    </row>
    <row r="11183" spans="6:6" x14ac:dyDescent="0.2">
      <c r="F11183"/>
    </row>
    <row r="11184" spans="6:6" x14ac:dyDescent="0.2">
      <c r="F11184"/>
    </row>
    <row r="11185" spans="6:6" x14ac:dyDescent="0.2">
      <c r="F11185"/>
    </row>
    <row r="11186" spans="6:6" x14ac:dyDescent="0.2">
      <c r="F11186"/>
    </row>
    <row r="11187" spans="6:6" x14ac:dyDescent="0.2">
      <c r="F11187"/>
    </row>
    <row r="11188" spans="6:6" x14ac:dyDescent="0.2">
      <c r="F11188"/>
    </row>
    <row r="11189" spans="6:6" x14ac:dyDescent="0.2">
      <c r="F11189"/>
    </row>
    <row r="11190" spans="6:6" x14ac:dyDescent="0.2">
      <c r="F11190"/>
    </row>
    <row r="11191" spans="6:6" x14ac:dyDescent="0.2">
      <c r="F11191"/>
    </row>
    <row r="11192" spans="6:6" x14ac:dyDescent="0.2">
      <c r="F11192"/>
    </row>
    <row r="11193" spans="6:6" x14ac:dyDescent="0.2">
      <c r="F11193"/>
    </row>
    <row r="11194" spans="6:6" x14ac:dyDescent="0.2">
      <c r="F11194"/>
    </row>
    <row r="11195" spans="6:6" x14ac:dyDescent="0.2">
      <c r="F11195"/>
    </row>
    <row r="11196" spans="6:6" x14ac:dyDescent="0.2">
      <c r="F11196"/>
    </row>
    <row r="11197" spans="6:6" x14ac:dyDescent="0.2">
      <c r="F11197"/>
    </row>
    <row r="11198" spans="6:6" x14ac:dyDescent="0.2">
      <c r="F11198"/>
    </row>
    <row r="11199" spans="6:6" x14ac:dyDescent="0.2">
      <c r="F11199"/>
    </row>
    <row r="11200" spans="6:6" x14ac:dyDescent="0.2">
      <c r="F11200"/>
    </row>
    <row r="11201" spans="6:6" x14ac:dyDescent="0.2">
      <c r="F11201"/>
    </row>
    <row r="11202" spans="6:6" x14ac:dyDescent="0.2">
      <c r="F11202"/>
    </row>
    <row r="11203" spans="6:6" x14ac:dyDescent="0.2">
      <c r="F11203"/>
    </row>
    <row r="11204" spans="6:6" x14ac:dyDescent="0.2">
      <c r="F11204"/>
    </row>
    <row r="11205" spans="6:6" x14ac:dyDescent="0.2">
      <c r="F11205"/>
    </row>
    <row r="11206" spans="6:6" x14ac:dyDescent="0.2">
      <c r="F11206"/>
    </row>
    <row r="11207" spans="6:6" x14ac:dyDescent="0.2">
      <c r="F11207"/>
    </row>
    <row r="11208" spans="6:6" x14ac:dyDescent="0.2">
      <c r="F11208"/>
    </row>
    <row r="11209" spans="6:6" x14ac:dyDescent="0.2">
      <c r="F11209"/>
    </row>
    <row r="11210" spans="6:6" x14ac:dyDescent="0.2">
      <c r="F11210"/>
    </row>
    <row r="11211" spans="6:6" x14ac:dyDescent="0.2">
      <c r="F11211"/>
    </row>
    <row r="11212" spans="6:6" x14ac:dyDescent="0.2">
      <c r="F11212"/>
    </row>
    <row r="11213" spans="6:6" x14ac:dyDescent="0.2">
      <c r="F11213"/>
    </row>
    <row r="11214" spans="6:6" x14ac:dyDescent="0.2">
      <c r="F11214"/>
    </row>
    <row r="11215" spans="6:6" x14ac:dyDescent="0.2">
      <c r="F11215"/>
    </row>
    <row r="11216" spans="6:6" x14ac:dyDescent="0.2">
      <c r="F11216"/>
    </row>
    <row r="11217" spans="6:6" x14ac:dyDescent="0.2">
      <c r="F11217"/>
    </row>
    <row r="11218" spans="6:6" x14ac:dyDescent="0.2">
      <c r="F11218"/>
    </row>
    <row r="11219" spans="6:6" x14ac:dyDescent="0.2">
      <c r="F11219"/>
    </row>
    <row r="11220" spans="6:6" x14ac:dyDescent="0.2">
      <c r="F11220"/>
    </row>
    <row r="11221" spans="6:6" x14ac:dyDescent="0.2">
      <c r="F11221"/>
    </row>
    <row r="11222" spans="6:6" x14ac:dyDescent="0.2">
      <c r="F11222"/>
    </row>
    <row r="11223" spans="6:6" x14ac:dyDescent="0.2">
      <c r="F11223"/>
    </row>
    <row r="11224" spans="6:6" x14ac:dyDescent="0.2">
      <c r="F11224"/>
    </row>
    <row r="11225" spans="6:6" x14ac:dyDescent="0.2">
      <c r="F11225"/>
    </row>
    <row r="11226" spans="6:6" x14ac:dyDescent="0.2">
      <c r="F11226"/>
    </row>
    <row r="11227" spans="6:6" x14ac:dyDescent="0.2">
      <c r="F11227"/>
    </row>
    <row r="11228" spans="6:6" x14ac:dyDescent="0.2">
      <c r="F11228"/>
    </row>
    <row r="11229" spans="6:6" x14ac:dyDescent="0.2">
      <c r="F11229"/>
    </row>
    <row r="11230" spans="6:6" x14ac:dyDescent="0.2">
      <c r="F11230"/>
    </row>
    <row r="11231" spans="6:6" x14ac:dyDescent="0.2">
      <c r="F11231"/>
    </row>
    <row r="11232" spans="6:6" x14ac:dyDescent="0.2">
      <c r="F11232"/>
    </row>
    <row r="11233" spans="6:6" x14ac:dyDescent="0.2">
      <c r="F11233"/>
    </row>
    <row r="11234" spans="6:6" x14ac:dyDescent="0.2">
      <c r="F11234"/>
    </row>
    <row r="11235" spans="6:6" x14ac:dyDescent="0.2">
      <c r="F11235"/>
    </row>
    <row r="11236" spans="6:6" x14ac:dyDescent="0.2">
      <c r="F11236"/>
    </row>
    <row r="11237" spans="6:6" x14ac:dyDescent="0.2">
      <c r="F11237"/>
    </row>
    <row r="11238" spans="6:6" x14ac:dyDescent="0.2">
      <c r="F11238"/>
    </row>
    <row r="11239" spans="6:6" x14ac:dyDescent="0.2">
      <c r="F11239"/>
    </row>
    <row r="11240" spans="6:6" x14ac:dyDescent="0.2">
      <c r="F11240"/>
    </row>
    <row r="11241" spans="6:6" x14ac:dyDescent="0.2">
      <c r="F11241"/>
    </row>
    <row r="11242" spans="6:6" x14ac:dyDescent="0.2">
      <c r="F11242"/>
    </row>
    <row r="11243" spans="6:6" x14ac:dyDescent="0.2">
      <c r="F11243"/>
    </row>
    <row r="11244" spans="6:6" x14ac:dyDescent="0.2">
      <c r="F11244"/>
    </row>
    <row r="11245" spans="6:6" x14ac:dyDescent="0.2">
      <c r="F11245"/>
    </row>
    <row r="11246" spans="6:6" x14ac:dyDescent="0.2">
      <c r="F11246"/>
    </row>
    <row r="11247" spans="6:6" x14ac:dyDescent="0.2">
      <c r="F11247"/>
    </row>
    <row r="11248" spans="6:6" x14ac:dyDescent="0.2">
      <c r="F11248"/>
    </row>
    <row r="11249" spans="6:6" x14ac:dyDescent="0.2">
      <c r="F11249"/>
    </row>
    <row r="11250" spans="6:6" x14ac:dyDescent="0.2">
      <c r="F11250"/>
    </row>
    <row r="11251" spans="6:6" x14ac:dyDescent="0.2">
      <c r="F11251"/>
    </row>
    <row r="11252" spans="6:6" x14ac:dyDescent="0.2">
      <c r="F11252"/>
    </row>
    <row r="11253" spans="6:6" x14ac:dyDescent="0.2">
      <c r="F11253"/>
    </row>
    <row r="11254" spans="6:6" x14ac:dyDescent="0.2">
      <c r="F11254"/>
    </row>
    <row r="11255" spans="6:6" x14ac:dyDescent="0.2">
      <c r="F11255"/>
    </row>
    <row r="11256" spans="6:6" x14ac:dyDescent="0.2">
      <c r="F11256"/>
    </row>
    <row r="11257" spans="6:6" x14ac:dyDescent="0.2">
      <c r="F11257"/>
    </row>
    <row r="11258" spans="6:6" x14ac:dyDescent="0.2">
      <c r="F11258"/>
    </row>
    <row r="11259" spans="6:6" x14ac:dyDescent="0.2">
      <c r="F11259"/>
    </row>
    <row r="11260" spans="6:6" x14ac:dyDescent="0.2">
      <c r="F11260"/>
    </row>
    <row r="11261" spans="6:6" x14ac:dyDescent="0.2">
      <c r="F11261"/>
    </row>
    <row r="11262" spans="6:6" x14ac:dyDescent="0.2">
      <c r="F11262"/>
    </row>
    <row r="11263" spans="6:6" x14ac:dyDescent="0.2">
      <c r="F11263"/>
    </row>
    <row r="11264" spans="6:6" x14ac:dyDescent="0.2">
      <c r="F11264"/>
    </row>
    <row r="11265" spans="6:6" x14ac:dyDescent="0.2">
      <c r="F11265"/>
    </row>
    <row r="11266" spans="6:6" x14ac:dyDescent="0.2">
      <c r="F11266"/>
    </row>
    <row r="11267" spans="6:6" x14ac:dyDescent="0.2">
      <c r="F11267"/>
    </row>
    <row r="11268" spans="6:6" x14ac:dyDescent="0.2">
      <c r="F11268"/>
    </row>
    <row r="11269" spans="6:6" x14ac:dyDescent="0.2">
      <c r="F11269"/>
    </row>
    <row r="11270" spans="6:6" x14ac:dyDescent="0.2">
      <c r="F11270"/>
    </row>
    <row r="11271" spans="6:6" x14ac:dyDescent="0.2">
      <c r="F11271"/>
    </row>
    <row r="11272" spans="6:6" x14ac:dyDescent="0.2">
      <c r="F11272"/>
    </row>
    <row r="11273" spans="6:6" x14ac:dyDescent="0.2">
      <c r="F11273"/>
    </row>
    <row r="11274" spans="6:6" x14ac:dyDescent="0.2">
      <c r="F11274"/>
    </row>
    <row r="11275" spans="6:6" x14ac:dyDescent="0.2">
      <c r="F11275"/>
    </row>
    <row r="11276" spans="6:6" x14ac:dyDescent="0.2">
      <c r="F11276"/>
    </row>
    <row r="11277" spans="6:6" x14ac:dyDescent="0.2">
      <c r="F11277"/>
    </row>
    <row r="11278" spans="6:6" x14ac:dyDescent="0.2">
      <c r="F11278"/>
    </row>
    <row r="11279" spans="6:6" x14ac:dyDescent="0.2">
      <c r="F11279"/>
    </row>
    <row r="11280" spans="6:6" x14ac:dyDescent="0.2">
      <c r="F11280"/>
    </row>
    <row r="11281" spans="6:6" x14ac:dyDescent="0.2">
      <c r="F11281"/>
    </row>
    <row r="11282" spans="6:6" x14ac:dyDescent="0.2">
      <c r="F11282"/>
    </row>
    <row r="11283" spans="6:6" x14ac:dyDescent="0.2">
      <c r="F11283"/>
    </row>
    <row r="11284" spans="6:6" x14ac:dyDescent="0.2">
      <c r="F11284"/>
    </row>
    <row r="11285" spans="6:6" x14ac:dyDescent="0.2">
      <c r="F11285"/>
    </row>
    <row r="11286" spans="6:6" x14ac:dyDescent="0.2">
      <c r="F11286"/>
    </row>
    <row r="11287" spans="6:6" x14ac:dyDescent="0.2">
      <c r="F11287"/>
    </row>
    <row r="11288" spans="6:6" x14ac:dyDescent="0.2">
      <c r="F11288"/>
    </row>
    <row r="11289" spans="6:6" x14ac:dyDescent="0.2">
      <c r="F11289"/>
    </row>
    <row r="11290" spans="6:6" x14ac:dyDescent="0.2">
      <c r="F11290"/>
    </row>
    <row r="11291" spans="6:6" x14ac:dyDescent="0.2">
      <c r="F11291"/>
    </row>
    <row r="11292" spans="6:6" x14ac:dyDescent="0.2">
      <c r="F11292"/>
    </row>
    <row r="11293" spans="6:6" x14ac:dyDescent="0.2">
      <c r="F11293"/>
    </row>
    <row r="11294" spans="6:6" x14ac:dyDescent="0.2">
      <c r="F11294"/>
    </row>
    <row r="11295" spans="6:6" x14ac:dyDescent="0.2">
      <c r="F11295"/>
    </row>
    <row r="11296" spans="6:6" x14ac:dyDescent="0.2">
      <c r="F11296"/>
    </row>
    <row r="11297" spans="6:6" x14ac:dyDescent="0.2">
      <c r="F11297"/>
    </row>
    <row r="11298" spans="6:6" x14ac:dyDescent="0.2">
      <c r="F11298"/>
    </row>
    <row r="11299" spans="6:6" x14ac:dyDescent="0.2">
      <c r="F11299"/>
    </row>
    <row r="11300" spans="6:6" x14ac:dyDescent="0.2">
      <c r="F11300"/>
    </row>
    <row r="11301" spans="6:6" x14ac:dyDescent="0.2">
      <c r="F11301"/>
    </row>
    <row r="11302" spans="6:6" x14ac:dyDescent="0.2">
      <c r="F11302"/>
    </row>
    <row r="11303" spans="6:6" x14ac:dyDescent="0.2">
      <c r="F11303"/>
    </row>
    <row r="11304" spans="6:6" x14ac:dyDescent="0.2">
      <c r="F11304"/>
    </row>
    <row r="11305" spans="6:6" x14ac:dyDescent="0.2">
      <c r="F11305"/>
    </row>
    <row r="11306" spans="6:6" x14ac:dyDescent="0.2">
      <c r="F11306"/>
    </row>
    <row r="11307" spans="6:6" x14ac:dyDescent="0.2">
      <c r="F11307"/>
    </row>
    <row r="11308" spans="6:6" x14ac:dyDescent="0.2">
      <c r="F11308"/>
    </row>
    <row r="11309" spans="6:6" x14ac:dyDescent="0.2">
      <c r="F11309"/>
    </row>
    <row r="11310" spans="6:6" x14ac:dyDescent="0.2">
      <c r="F11310"/>
    </row>
    <row r="11311" spans="6:6" x14ac:dyDescent="0.2">
      <c r="F11311"/>
    </row>
    <row r="11312" spans="6:6" x14ac:dyDescent="0.2">
      <c r="F11312"/>
    </row>
    <row r="11313" spans="6:6" x14ac:dyDescent="0.2">
      <c r="F11313"/>
    </row>
    <row r="11314" spans="6:6" x14ac:dyDescent="0.2">
      <c r="F11314"/>
    </row>
    <row r="11315" spans="6:6" x14ac:dyDescent="0.2">
      <c r="F11315"/>
    </row>
    <row r="11316" spans="6:6" x14ac:dyDescent="0.2">
      <c r="F11316"/>
    </row>
    <row r="11317" spans="6:6" x14ac:dyDescent="0.2">
      <c r="F11317"/>
    </row>
    <row r="11318" spans="6:6" x14ac:dyDescent="0.2">
      <c r="F11318"/>
    </row>
    <row r="11319" spans="6:6" x14ac:dyDescent="0.2">
      <c r="F11319"/>
    </row>
    <row r="11320" spans="6:6" x14ac:dyDescent="0.2">
      <c r="F11320"/>
    </row>
    <row r="11321" spans="6:6" x14ac:dyDescent="0.2">
      <c r="F11321"/>
    </row>
    <row r="11322" spans="6:6" x14ac:dyDescent="0.2">
      <c r="F11322"/>
    </row>
    <row r="11323" spans="6:6" x14ac:dyDescent="0.2">
      <c r="F11323"/>
    </row>
    <row r="11324" spans="6:6" x14ac:dyDescent="0.2">
      <c r="F11324"/>
    </row>
    <row r="11325" spans="6:6" x14ac:dyDescent="0.2">
      <c r="F11325"/>
    </row>
    <row r="11326" spans="6:6" x14ac:dyDescent="0.2">
      <c r="F11326"/>
    </row>
    <row r="11327" spans="6:6" x14ac:dyDescent="0.2">
      <c r="F11327"/>
    </row>
    <row r="11328" spans="6:6" x14ac:dyDescent="0.2">
      <c r="F11328"/>
    </row>
    <row r="11329" spans="6:6" x14ac:dyDescent="0.2">
      <c r="F11329"/>
    </row>
    <row r="11330" spans="6:6" x14ac:dyDescent="0.2">
      <c r="F11330"/>
    </row>
    <row r="11331" spans="6:6" x14ac:dyDescent="0.2">
      <c r="F11331"/>
    </row>
    <row r="11332" spans="6:6" x14ac:dyDescent="0.2">
      <c r="F11332"/>
    </row>
    <row r="11333" spans="6:6" x14ac:dyDescent="0.2">
      <c r="F11333"/>
    </row>
    <row r="11334" spans="6:6" x14ac:dyDescent="0.2">
      <c r="F11334"/>
    </row>
    <row r="11335" spans="6:6" x14ac:dyDescent="0.2">
      <c r="F11335"/>
    </row>
    <row r="11336" spans="6:6" x14ac:dyDescent="0.2">
      <c r="F11336"/>
    </row>
    <row r="11337" spans="6:6" x14ac:dyDescent="0.2">
      <c r="F11337"/>
    </row>
    <row r="11338" spans="6:6" x14ac:dyDescent="0.2">
      <c r="F11338"/>
    </row>
    <row r="11339" spans="6:6" x14ac:dyDescent="0.2">
      <c r="F11339"/>
    </row>
    <row r="11340" spans="6:6" x14ac:dyDescent="0.2">
      <c r="F11340"/>
    </row>
    <row r="11341" spans="6:6" x14ac:dyDescent="0.2">
      <c r="F11341"/>
    </row>
    <row r="11342" spans="6:6" x14ac:dyDescent="0.2">
      <c r="F11342"/>
    </row>
    <row r="11343" spans="6:6" x14ac:dyDescent="0.2">
      <c r="F11343"/>
    </row>
    <row r="11344" spans="6:6" x14ac:dyDescent="0.2">
      <c r="F11344"/>
    </row>
    <row r="11345" spans="6:6" x14ac:dyDescent="0.2">
      <c r="F11345"/>
    </row>
    <row r="11346" spans="6:6" x14ac:dyDescent="0.2">
      <c r="F11346"/>
    </row>
    <row r="11347" spans="6:6" x14ac:dyDescent="0.2">
      <c r="F11347"/>
    </row>
    <row r="11348" spans="6:6" x14ac:dyDescent="0.2">
      <c r="F11348"/>
    </row>
    <row r="11349" spans="6:6" x14ac:dyDescent="0.2">
      <c r="F11349"/>
    </row>
    <row r="11350" spans="6:6" x14ac:dyDescent="0.2">
      <c r="F11350"/>
    </row>
    <row r="11351" spans="6:6" x14ac:dyDescent="0.2">
      <c r="F11351"/>
    </row>
    <row r="11352" spans="6:6" x14ac:dyDescent="0.2">
      <c r="F11352"/>
    </row>
    <row r="11353" spans="6:6" x14ac:dyDescent="0.2">
      <c r="F11353"/>
    </row>
    <row r="11354" spans="6:6" x14ac:dyDescent="0.2">
      <c r="F11354"/>
    </row>
    <row r="11355" spans="6:6" x14ac:dyDescent="0.2">
      <c r="F11355"/>
    </row>
    <row r="11356" spans="6:6" x14ac:dyDescent="0.2">
      <c r="F11356"/>
    </row>
    <row r="11357" spans="6:6" x14ac:dyDescent="0.2">
      <c r="F11357"/>
    </row>
    <row r="11358" spans="6:6" x14ac:dyDescent="0.2">
      <c r="F11358"/>
    </row>
    <row r="11359" spans="6:6" x14ac:dyDescent="0.2">
      <c r="F11359"/>
    </row>
    <row r="11360" spans="6:6" x14ac:dyDescent="0.2">
      <c r="F11360"/>
    </row>
    <row r="11361" spans="6:6" x14ac:dyDescent="0.2">
      <c r="F11361"/>
    </row>
    <row r="11362" spans="6:6" x14ac:dyDescent="0.2">
      <c r="F11362"/>
    </row>
    <row r="11363" spans="6:6" x14ac:dyDescent="0.2">
      <c r="F11363"/>
    </row>
    <row r="11364" spans="6:6" x14ac:dyDescent="0.2">
      <c r="F11364"/>
    </row>
    <row r="11365" spans="6:6" x14ac:dyDescent="0.2">
      <c r="F11365"/>
    </row>
    <row r="11366" spans="6:6" x14ac:dyDescent="0.2">
      <c r="F11366"/>
    </row>
    <row r="11367" spans="6:6" x14ac:dyDescent="0.2">
      <c r="F11367"/>
    </row>
    <row r="11368" spans="6:6" x14ac:dyDescent="0.2">
      <c r="F11368"/>
    </row>
    <row r="11369" spans="6:6" x14ac:dyDescent="0.2">
      <c r="F11369"/>
    </row>
    <row r="11370" spans="6:6" x14ac:dyDescent="0.2">
      <c r="F11370"/>
    </row>
    <row r="11371" spans="6:6" x14ac:dyDescent="0.2">
      <c r="F11371"/>
    </row>
    <row r="11372" spans="6:6" x14ac:dyDescent="0.2">
      <c r="F11372"/>
    </row>
    <row r="11373" spans="6:6" x14ac:dyDescent="0.2">
      <c r="F11373"/>
    </row>
    <row r="11374" spans="6:6" x14ac:dyDescent="0.2">
      <c r="F11374"/>
    </row>
    <row r="11375" spans="6:6" x14ac:dyDescent="0.2">
      <c r="F11375"/>
    </row>
    <row r="11376" spans="6:6" x14ac:dyDescent="0.2">
      <c r="F11376"/>
    </row>
    <row r="11377" spans="6:6" x14ac:dyDescent="0.2">
      <c r="F11377"/>
    </row>
    <row r="11378" spans="6:6" x14ac:dyDescent="0.2">
      <c r="F11378"/>
    </row>
    <row r="11379" spans="6:6" x14ac:dyDescent="0.2">
      <c r="F11379"/>
    </row>
    <row r="11380" spans="6:6" x14ac:dyDescent="0.2">
      <c r="F11380"/>
    </row>
    <row r="11381" spans="6:6" x14ac:dyDescent="0.2">
      <c r="F11381"/>
    </row>
    <row r="11382" spans="6:6" x14ac:dyDescent="0.2">
      <c r="F11382"/>
    </row>
    <row r="11383" spans="6:6" x14ac:dyDescent="0.2">
      <c r="F11383"/>
    </row>
    <row r="11384" spans="6:6" x14ac:dyDescent="0.2">
      <c r="F11384"/>
    </row>
    <row r="11385" spans="6:6" x14ac:dyDescent="0.2">
      <c r="F11385"/>
    </row>
    <row r="11386" spans="6:6" x14ac:dyDescent="0.2">
      <c r="F11386"/>
    </row>
    <row r="11387" spans="6:6" x14ac:dyDescent="0.2">
      <c r="F11387"/>
    </row>
    <row r="11388" spans="6:6" x14ac:dyDescent="0.2">
      <c r="F11388"/>
    </row>
    <row r="11389" spans="6:6" x14ac:dyDescent="0.2">
      <c r="F11389"/>
    </row>
    <row r="11390" spans="6:6" x14ac:dyDescent="0.2">
      <c r="F11390"/>
    </row>
    <row r="11391" spans="6:6" x14ac:dyDescent="0.2">
      <c r="F11391"/>
    </row>
    <row r="11392" spans="6:6" x14ac:dyDescent="0.2">
      <c r="F11392"/>
    </row>
    <row r="11393" spans="6:6" x14ac:dyDescent="0.2">
      <c r="F11393"/>
    </row>
    <row r="11394" spans="6:6" x14ac:dyDescent="0.2">
      <c r="F11394"/>
    </row>
    <row r="11395" spans="6:6" x14ac:dyDescent="0.2">
      <c r="F11395"/>
    </row>
    <row r="11396" spans="6:6" x14ac:dyDescent="0.2">
      <c r="F11396"/>
    </row>
    <row r="11397" spans="6:6" x14ac:dyDescent="0.2">
      <c r="F11397"/>
    </row>
    <row r="11398" spans="6:6" x14ac:dyDescent="0.2">
      <c r="F11398"/>
    </row>
    <row r="11399" spans="6:6" x14ac:dyDescent="0.2">
      <c r="F11399"/>
    </row>
    <row r="11400" spans="6:6" x14ac:dyDescent="0.2">
      <c r="F11400"/>
    </row>
    <row r="11401" spans="6:6" x14ac:dyDescent="0.2">
      <c r="F11401"/>
    </row>
    <row r="11402" spans="6:6" x14ac:dyDescent="0.2">
      <c r="F11402"/>
    </row>
    <row r="11403" spans="6:6" x14ac:dyDescent="0.2">
      <c r="F11403"/>
    </row>
    <row r="11404" spans="6:6" x14ac:dyDescent="0.2">
      <c r="F11404"/>
    </row>
    <row r="11405" spans="6:6" x14ac:dyDescent="0.2">
      <c r="F11405"/>
    </row>
    <row r="11406" spans="6:6" x14ac:dyDescent="0.2">
      <c r="F11406"/>
    </row>
    <row r="11407" spans="6:6" x14ac:dyDescent="0.2">
      <c r="F11407"/>
    </row>
    <row r="11408" spans="6:6" x14ac:dyDescent="0.2">
      <c r="F11408"/>
    </row>
    <row r="11409" spans="6:6" x14ac:dyDescent="0.2">
      <c r="F11409"/>
    </row>
    <row r="11410" spans="6:6" x14ac:dyDescent="0.2">
      <c r="F11410"/>
    </row>
    <row r="11411" spans="6:6" x14ac:dyDescent="0.2">
      <c r="F11411"/>
    </row>
    <row r="11412" spans="6:6" x14ac:dyDescent="0.2">
      <c r="F11412"/>
    </row>
    <row r="11413" spans="6:6" x14ac:dyDescent="0.2">
      <c r="F11413"/>
    </row>
    <row r="11414" spans="6:6" x14ac:dyDescent="0.2">
      <c r="F11414"/>
    </row>
    <row r="11415" spans="6:6" x14ac:dyDescent="0.2">
      <c r="F11415"/>
    </row>
    <row r="11416" spans="6:6" x14ac:dyDescent="0.2">
      <c r="F11416"/>
    </row>
    <row r="11417" spans="6:6" x14ac:dyDescent="0.2">
      <c r="F11417"/>
    </row>
    <row r="11418" spans="6:6" x14ac:dyDescent="0.2">
      <c r="F11418"/>
    </row>
    <row r="11419" spans="6:6" x14ac:dyDescent="0.2">
      <c r="F11419"/>
    </row>
    <row r="11420" spans="6:6" x14ac:dyDescent="0.2">
      <c r="F11420"/>
    </row>
    <row r="11421" spans="6:6" x14ac:dyDescent="0.2">
      <c r="F11421"/>
    </row>
    <row r="11422" spans="6:6" x14ac:dyDescent="0.2">
      <c r="F11422"/>
    </row>
    <row r="11423" spans="6:6" x14ac:dyDescent="0.2">
      <c r="F11423"/>
    </row>
    <row r="11424" spans="6:6" x14ac:dyDescent="0.2">
      <c r="F11424"/>
    </row>
    <row r="11425" spans="6:6" x14ac:dyDescent="0.2">
      <c r="F11425"/>
    </row>
    <row r="11426" spans="6:6" x14ac:dyDescent="0.2">
      <c r="F11426"/>
    </row>
    <row r="11427" spans="6:6" x14ac:dyDescent="0.2">
      <c r="F11427"/>
    </row>
    <row r="11428" spans="6:6" x14ac:dyDescent="0.2">
      <c r="F11428"/>
    </row>
    <row r="11429" spans="6:6" x14ac:dyDescent="0.2">
      <c r="F11429"/>
    </row>
    <row r="11430" spans="6:6" x14ac:dyDescent="0.2">
      <c r="F11430"/>
    </row>
    <row r="11431" spans="6:6" x14ac:dyDescent="0.2">
      <c r="F11431"/>
    </row>
    <row r="11432" spans="6:6" x14ac:dyDescent="0.2">
      <c r="F11432"/>
    </row>
    <row r="11433" spans="6:6" x14ac:dyDescent="0.2">
      <c r="F11433"/>
    </row>
    <row r="11434" spans="6:6" x14ac:dyDescent="0.2">
      <c r="F11434"/>
    </row>
    <row r="11435" spans="6:6" x14ac:dyDescent="0.2">
      <c r="F11435"/>
    </row>
    <row r="11436" spans="6:6" x14ac:dyDescent="0.2">
      <c r="F11436"/>
    </row>
    <row r="11437" spans="6:6" x14ac:dyDescent="0.2">
      <c r="F11437"/>
    </row>
    <row r="11438" spans="6:6" x14ac:dyDescent="0.2">
      <c r="F11438"/>
    </row>
    <row r="11439" spans="6:6" x14ac:dyDescent="0.2">
      <c r="F11439"/>
    </row>
    <row r="11440" spans="6:6" x14ac:dyDescent="0.2">
      <c r="F11440"/>
    </row>
    <row r="11441" spans="6:6" x14ac:dyDescent="0.2">
      <c r="F11441"/>
    </row>
    <row r="11442" spans="6:6" x14ac:dyDescent="0.2">
      <c r="F11442"/>
    </row>
    <row r="11443" spans="6:6" x14ac:dyDescent="0.2">
      <c r="F11443"/>
    </row>
    <row r="11444" spans="6:6" x14ac:dyDescent="0.2">
      <c r="F11444"/>
    </row>
    <row r="11445" spans="6:6" x14ac:dyDescent="0.2">
      <c r="F11445"/>
    </row>
    <row r="11446" spans="6:6" x14ac:dyDescent="0.2">
      <c r="F11446"/>
    </row>
    <row r="11447" spans="6:6" x14ac:dyDescent="0.2">
      <c r="F11447"/>
    </row>
    <row r="11448" spans="6:6" x14ac:dyDescent="0.2">
      <c r="F11448"/>
    </row>
    <row r="11449" spans="6:6" x14ac:dyDescent="0.2">
      <c r="F11449"/>
    </row>
    <row r="11450" spans="6:6" x14ac:dyDescent="0.2">
      <c r="F11450"/>
    </row>
    <row r="11451" spans="6:6" x14ac:dyDescent="0.2">
      <c r="F11451"/>
    </row>
    <row r="11452" spans="6:6" x14ac:dyDescent="0.2">
      <c r="F11452"/>
    </row>
    <row r="11453" spans="6:6" x14ac:dyDescent="0.2">
      <c r="F11453"/>
    </row>
    <row r="11454" spans="6:6" x14ac:dyDescent="0.2">
      <c r="F11454"/>
    </row>
    <row r="11455" spans="6:6" x14ac:dyDescent="0.2">
      <c r="F11455"/>
    </row>
    <row r="11456" spans="6:6" x14ac:dyDescent="0.2">
      <c r="F11456"/>
    </row>
    <row r="11457" spans="6:6" x14ac:dyDescent="0.2">
      <c r="F11457"/>
    </row>
    <row r="11458" spans="6:6" x14ac:dyDescent="0.2">
      <c r="F11458"/>
    </row>
    <row r="11459" spans="6:6" x14ac:dyDescent="0.2">
      <c r="F11459"/>
    </row>
    <row r="11460" spans="6:6" x14ac:dyDescent="0.2">
      <c r="F11460"/>
    </row>
    <row r="11461" spans="6:6" x14ac:dyDescent="0.2">
      <c r="F11461"/>
    </row>
    <row r="11462" spans="6:6" x14ac:dyDescent="0.2">
      <c r="F11462"/>
    </row>
    <row r="11463" spans="6:6" x14ac:dyDescent="0.2">
      <c r="F11463"/>
    </row>
    <row r="11464" spans="6:6" x14ac:dyDescent="0.2">
      <c r="F11464"/>
    </row>
    <row r="11465" spans="6:6" x14ac:dyDescent="0.2">
      <c r="F11465"/>
    </row>
    <row r="11466" spans="6:6" x14ac:dyDescent="0.2">
      <c r="F11466"/>
    </row>
    <row r="11467" spans="6:6" x14ac:dyDescent="0.2">
      <c r="F11467"/>
    </row>
    <row r="11468" spans="6:6" x14ac:dyDescent="0.2">
      <c r="F11468"/>
    </row>
    <row r="11469" spans="6:6" x14ac:dyDescent="0.2">
      <c r="F11469"/>
    </row>
    <row r="11470" spans="6:6" x14ac:dyDescent="0.2">
      <c r="F11470"/>
    </row>
    <row r="11471" spans="6:6" x14ac:dyDescent="0.2">
      <c r="F11471"/>
    </row>
    <row r="11472" spans="6:6" x14ac:dyDescent="0.2">
      <c r="F11472"/>
    </row>
    <row r="11473" spans="6:6" x14ac:dyDescent="0.2">
      <c r="F11473"/>
    </row>
    <row r="11474" spans="6:6" x14ac:dyDescent="0.2">
      <c r="F11474"/>
    </row>
    <row r="11475" spans="6:6" x14ac:dyDescent="0.2">
      <c r="F11475"/>
    </row>
    <row r="11476" spans="6:6" x14ac:dyDescent="0.2">
      <c r="F11476"/>
    </row>
    <row r="11477" spans="6:6" x14ac:dyDescent="0.2">
      <c r="F11477"/>
    </row>
    <row r="11478" spans="6:6" x14ac:dyDescent="0.2">
      <c r="F11478"/>
    </row>
    <row r="11479" spans="6:6" x14ac:dyDescent="0.2">
      <c r="F11479"/>
    </row>
    <row r="11480" spans="6:6" x14ac:dyDescent="0.2">
      <c r="F11480"/>
    </row>
    <row r="11481" spans="6:6" x14ac:dyDescent="0.2">
      <c r="F11481"/>
    </row>
    <row r="11482" spans="6:6" x14ac:dyDescent="0.2">
      <c r="F11482"/>
    </row>
    <row r="11483" spans="6:6" x14ac:dyDescent="0.2">
      <c r="F11483"/>
    </row>
    <row r="11484" spans="6:6" x14ac:dyDescent="0.2">
      <c r="F11484"/>
    </row>
    <row r="11485" spans="6:6" x14ac:dyDescent="0.2">
      <c r="F11485"/>
    </row>
    <row r="11486" spans="6:6" x14ac:dyDescent="0.2">
      <c r="F11486"/>
    </row>
    <row r="11487" spans="6:6" x14ac:dyDescent="0.2">
      <c r="F11487"/>
    </row>
    <row r="11488" spans="6:6" x14ac:dyDescent="0.2">
      <c r="F11488"/>
    </row>
    <row r="11489" spans="6:6" x14ac:dyDescent="0.2">
      <c r="F11489"/>
    </row>
    <row r="11490" spans="6:6" x14ac:dyDescent="0.2">
      <c r="F11490"/>
    </row>
    <row r="11491" spans="6:6" x14ac:dyDescent="0.2">
      <c r="F11491"/>
    </row>
    <row r="11492" spans="6:6" x14ac:dyDescent="0.2">
      <c r="F11492"/>
    </row>
    <row r="11493" spans="6:6" x14ac:dyDescent="0.2">
      <c r="F11493"/>
    </row>
    <row r="11494" spans="6:6" x14ac:dyDescent="0.2">
      <c r="F11494"/>
    </row>
    <row r="11495" spans="6:6" x14ac:dyDescent="0.2">
      <c r="F11495"/>
    </row>
    <row r="11496" spans="6:6" x14ac:dyDescent="0.2">
      <c r="F11496"/>
    </row>
    <row r="11497" spans="6:6" x14ac:dyDescent="0.2">
      <c r="F11497"/>
    </row>
    <row r="11498" spans="6:6" x14ac:dyDescent="0.2">
      <c r="F11498"/>
    </row>
    <row r="11499" spans="6:6" x14ac:dyDescent="0.2">
      <c r="F11499"/>
    </row>
    <row r="11500" spans="6:6" x14ac:dyDescent="0.2">
      <c r="F11500"/>
    </row>
    <row r="11501" spans="6:6" x14ac:dyDescent="0.2">
      <c r="F11501"/>
    </row>
    <row r="11502" spans="6:6" x14ac:dyDescent="0.2">
      <c r="F11502"/>
    </row>
    <row r="11503" spans="6:6" x14ac:dyDescent="0.2">
      <c r="F11503"/>
    </row>
    <row r="11504" spans="6:6" x14ac:dyDescent="0.2">
      <c r="F11504"/>
    </row>
    <row r="11505" spans="6:6" x14ac:dyDescent="0.2">
      <c r="F11505"/>
    </row>
    <row r="11506" spans="6:6" x14ac:dyDescent="0.2">
      <c r="F11506"/>
    </row>
    <row r="11507" spans="6:6" x14ac:dyDescent="0.2">
      <c r="F11507"/>
    </row>
    <row r="11508" spans="6:6" x14ac:dyDescent="0.2">
      <c r="F11508"/>
    </row>
    <row r="11509" spans="6:6" x14ac:dyDescent="0.2">
      <c r="F11509"/>
    </row>
    <row r="11510" spans="6:6" x14ac:dyDescent="0.2">
      <c r="F11510"/>
    </row>
    <row r="11511" spans="6:6" x14ac:dyDescent="0.2">
      <c r="F11511"/>
    </row>
    <row r="11512" spans="6:6" x14ac:dyDescent="0.2">
      <c r="F11512"/>
    </row>
    <row r="11513" spans="6:6" x14ac:dyDescent="0.2">
      <c r="F11513"/>
    </row>
    <row r="11514" spans="6:6" x14ac:dyDescent="0.2">
      <c r="F11514"/>
    </row>
    <row r="11515" spans="6:6" x14ac:dyDescent="0.2">
      <c r="F11515"/>
    </row>
    <row r="11516" spans="6:6" x14ac:dyDescent="0.2">
      <c r="F11516"/>
    </row>
    <row r="11517" spans="6:6" x14ac:dyDescent="0.2">
      <c r="F11517"/>
    </row>
    <row r="11518" spans="6:6" x14ac:dyDescent="0.2">
      <c r="F11518"/>
    </row>
    <row r="11519" spans="6:6" x14ac:dyDescent="0.2">
      <c r="F11519"/>
    </row>
    <row r="11520" spans="6:6" x14ac:dyDescent="0.2">
      <c r="F11520"/>
    </row>
    <row r="11521" spans="6:6" x14ac:dyDescent="0.2">
      <c r="F11521"/>
    </row>
    <row r="11522" spans="6:6" x14ac:dyDescent="0.2">
      <c r="F11522"/>
    </row>
    <row r="11523" spans="6:6" x14ac:dyDescent="0.2">
      <c r="F11523"/>
    </row>
    <row r="11524" spans="6:6" x14ac:dyDescent="0.2">
      <c r="F11524"/>
    </row>
    <row r="11525" spans="6:6" x14ac:dyDescent="0.2">
      <c r="F11525"/>
    </row>
    <row r="11526" spans="6:6" x14ac:dyDescent="0.2">
      <c r="F11526"/>
    </row>
    <row r="11527" spans="6:6" x14ac:dyDescent="0.2">
      <c r="F11527"/>
    </row>
    <row r="11528" spans="6:6" x14ac:dyDescent="0.2">
      <c r="F11528"/>
    </row>
    <row r="11529" spans="6:6" x14ac:dyDescent="0.2">
      <c r="F11529"/>
    </row>
    <row r="11530" spans="6:6" x14ac:dyDescent="0.2">
      <c r="F11530"/>
    </row>
    <row r="11531" spans="6:6" x14ac:dyDescent="0.2">
      <c r="F11531"/>
    </row>
    <row r="11532" spans="6:6" x14ac:dyDescent="0.2">
      <c r="F11532"/>
    </row>
    <row r="11533" spans="6:6" x14ac:dyDescent="0.2">
      <c r="F11533"/>
    </row>
    <row r="11534" spans="6:6" x14ac:dyDescent="0.2">
      <c r="F11534"/>
    </row>
    <row r="11535" spans="6:6" x14ac:dyDescent="0.2">
      <c r="F11535"/>
    </row>
    <row r="11536" spans="6:6" x14ac:dyDescent="0.2">
      <c r="F11536"/>
    </row>
    <row r="11537" spans="6:6" x14ac:dyDescent="0.2">
      <c r="F11537"/>
    </row>
    <row r="11538" spans="6:6" x14ac:dyDescent="0.2">
      <c r="F11538"/>
    </row>
    <row r="11539" spans="6:6" x14ac:dyDescent="0.2">
      <c r="F11539"/>
    </row>
    <row r="11540" spans="6:6" x14ac:dyDescent="0.2">
      <c r="F11540"/>
    </row>
    <row r="11541" spans="6:6" x14ac:dyDescent="0.2">
      <c r="F11541"/>
    </row>
    <row r="11542" spans="6:6" x14ac:dyDescent="0.2">
      <c r="F11542"/>
    </row>
    <row r="11543" spans="6:6" x14ac:dyDescent="0.2">
      <c r="F11543"/>
    </row>
    <row r="11544" spans="6:6" x14ac:dyDescent="0.2">
      <c r="F11544"/>
    </row>
    <row r="11545" spans="6:6" x14ac:dyDescent="0.2">
      <c r="F11545"/>
    </row>
    <row r="11546" spans="6:6" x14ac:dyDescent="0.2">
      <c r="F11546"/>
    </row>
    <row r="11547" spans="6:6" x14ac:dyDescent="0.2">
      <c r="F11547"/>
    </row>
    <row r="11548" spans="6:6" x14ac:dyDescent="0.2">
      <c r="F11548"/>
    </row>
    <row r="11549" spans="6:6" x14ac:dyDescent="0.2">
      <c r="F11549"/>
    </row>
    <row r="11550" spans="6:6" x14ac:dyDescent="0.2">
      <c r="F11550"/>
    </row>
    <row r="11551" spans="6:6" x14ac:dyDescent="0.2">
      <c r="F11551"/>
    </row>
    <row r="11552" spans="6:6" x14ac:dyDescent="0.2">
      <c r="F11552"/>
    </row>
    <row r="11553" spans="6:6" x14ac:dyDescent="0.2">
      <c r="F11553"/>
    </row>
    <row r="11554" spans="6:6" x14ac:dyDescent="0.2">
      <c r="F11554"/>
    </row>
    <row r="11555" spans="6:6" x14ac:dyDescent="0.2">
      <c r="F11555"/>
    </row>
    <row r="11556" spans="6:6" x14ac:dyDescent="0.2">
      <c r="F11556"/>
    </row>
    <row r="11557" spans="6:6" x14ac:dyDescent="0.2">
      <c r="F11557"/>
    </row>
    <row r="11558" spans="6:6" x14ac:dyDescent="0.2">
      <c r="F11558"/>
    </row>
    <row r="11559" spans="6:6" x14ac:dyDescent="0.2">
      <c r="F11559"/>
    </row>
    <row r="11560" spans="6:6" x14ac:dyDescent="0.2">
      <c r="F11560"/>
    </row>
    <row r="11561" spans="6:6" x14ac:dyDescent="0.2">
      <c r="F11561"/>
    </row>
    <row r="11562" spans="6:6" x14ac:dyDescent="0.2">
      <c r="F11562"/>
    </row>
    <row r="11563" spans="6:6" x14ac:dyDescent="0.2">
      <c r="F11563"/>
    </row>
    <row r="11564" spans="6:6" x14ac:dyDescent="0.2">
      <c r="F11564"/>
    </row>
    <row r="11565" spans="6:6" x14ac:dyDescent="0.2">
      <c r="F11565"/>
    </row>
    <row r="11566" spans="6:6" x14ac:dyDescent="0.2">
      <c r="F11566"/>
    </row>
    <row r="11567" spans="6:6" x14ac:dyDescent="0.2">
      <c r="F11567"/>
    </row>
    <row r="11568" spans="6:6" x14ac:dyDescent="0.2">
      <c r="F11568"/>
    </row>
    <row r="11569" spans="6:6" x14ac:dyDescent="0.2">
      <c r="F11569"/>
    </row>
    <row r="11570" spans="6:6" x14ac:dyDescent="0.2">
      <c r="F11570"/>
    </row>
    <row r="11571" spans="6:6" x14ac:dyDescent="0.2">
      <c r="F11571"/>
    </row>
    <row r="11572" spans="6:6" x14ac:dyDescent="0.2">
      <c r="F11572"/>
    </row>
    <row r="11573" spans="6:6" x14ac:dyDescent="0.2">
      <c r="F11573"/>
    </row>
    <row r="11574" spans="6:6" x14ac:dyDescent="0.2">
      <c r="F11574"/>
    </row>
    <row r="11575" spans="6:6" x14ac:dyDescent="0.2">
      <c r="F11575"/>
    </row>
    <row r="11576" spans="6:6" x14ac:dyDescent="0.2">
      <c r="F11576"/>
    </row>
    <row r="11577" spans="6:6" x14ac:dyDescent="0.2">
      <c r="F11577"/>
    </row>
    <row r="11578" spans="6:6" x14ac:dyDescent="0.2">
      <c r="F11578"/>
    </row>
    <row r="11579" spans="6:6" x14ac:dyDescent="0.2">
      <c r="F11579"/>
    </row>
    <row r="11580" spans="6:6" x14ac:dyDescent="0.2">
      <c r="F11580"/>
    </row>
    <row r="11581" spans="6:6" x14ac:dyDescent="0.2">
      <c r="F11581"/>
    </row>
    <row r="11582" spans="6:6" x14ac:dyDescent="0.2">
      <c r="F11582"/>
    </row>
    <row r="11583" spans="6:6" x14ac:dyDescent="0.2">
      <c r="F11583"/>
    </row>
    <row r="11584" spans="6:6" x14ac:dyDescent="0.2">
      <c r="F11584"/>
    </row>
    <row r="11585" spans="6:6" x14ac:dyDescent="0.2">
      <c r="F11585"/>
    </row>
    <row r="11586" spans="6:6" x14ac:dyDescent="0.2">
      <c r="F11586"/>
    </row>
    <row r="11587" spans="6:6" x14ac:dyDescent="0.2">
      <c r="F11587"/>
    </row>
    <row r="11588" spans="6:6" x14ac:dyDescent="0.2">
      <c r="F11588"/>
    </row>
    <row r="11589" spans="6:6" x14ac:dyDescent="0.2">
      <c r="F11589"/>
    </row>
    <row r="11590" spans="6:6" x14ac:dyDescent="0.2">
      <c r="F11590"/>
    </row>
    <row r="11591" spans="6:6" x14ac:dyDescent="0.2">
      <c r="F11591"/>
    </row>
    <row r="11592" spans="6:6" x14ac:dyDescent="0.2">
      <c r="F11592"/>
    </row>
    <row r="11593" spans="6:6" x14ac:dyDescent="0.2">
      <c r="F11593"/>
    </row>
    <row r="11594" spans="6:6" x14ac:dyDescent="0.2">
      <c r="F11594"/>
    </row>
    <row r="11595" spans="6:6" x14ac:dyDescent="0.2">
      <c r="F11595"/>
    </row>
    <row r="11596" spans="6:6" x14ac:dyDescent="0.2">
      <c r="F11596"/>
    </row>
    <row r="11597" spans="6:6" x14ac:dyDescent="0.2">
      <c r="F11597"/>
    </row>
    <row r="11598" spans="6:6" x14ac:dyDescent="0.2">
      <c r="F11598"/>
    </row>
    <row r="11599" spans="6:6" x14ac:dyDescent="0.2">
      <c r="F11599"/>
    </row>
    <row r="11600" spans="6:6" x14ac:dyDescent="0.2">
      <c r="F11600"/>
    </row>
    <row r="11601" spans="6:6" x14ac:dyDescent="0.2">
      <c r="F11601"/>
    </row>
    <row r="11602" spans="6:6" x14ac:dyDescent="0.2">
      <c r="F11602"/>
    </row>
    <row r="11603" spans="6:6" x14ac:dyDescent="0.2">
      <c r="F11603"/>
    </row>
    <row r="11604" spans="6:6" x14ac:dyDescent="0.2">
      <c r="F11604"/>
    </row>
    <row r="11605" spans="6:6" x14ac:dyDescent="0.2">
      <c r="F11605"/>
    </row>
    <row r="11606" spans="6:6" x14ac:dyDescent="0.2">
      <c r="F11606"/>
    </row>
    <row r="11607" spans="6:6" x14ac:dyDescent="0.2">
      <c r="F11607"/>
    </row>
    <row r="11608" spans="6:6" x14ac:dyDescent="0.2">
      <c r="F11608"/>
    </row>
    <row r="11609" spans="6:6" x14ac:dyDescent="0.2">
      <c r="F11609"/>
    </row>
    <row r="11610" spans="6:6" x14ac:dyDescent="0.2">
      <c r="F11610"/>
    </row>
    <row r="11611" spans="6:6" x14ac:dyDescent="0.2">
      <c r="F11611"/>
    </row>
    <row r="11612" spans="6:6" x14ac:dyDescent="0.2">
      <c r="F11612"/>
    </row>
    <row r="11613" spans="6:6" x14ac:dyDescent="0.2">
      <c r="F11613"/>
    </row>
    <row r="11614" spans="6:6" x14ac:dyDescent="0.2">
      <c r="F11614"/>
    </row>
    <row r="11615" spans="6:6" x14ac:dyDescent="0.2">
      <c r="F11615"/>
    </row>
    <row r="11616" spans="6:6" x14ac:dyDescent="0.2">
      <c r="F11616"/>
    </row>
    <row r="11617" spans="6:6" x14ac:dyDescent="0.2">
      <c r="F11617"/>
    </row>
    <row r="11618" spans="6:6" x14ac:dyDescent="0.2">
      <c r="F11618"/>
    </row>
    <row r="11619" spans="6:6" x14ac:dyDescent="0.2">
      <c r="F11619"/>
    </row>
    <row r="11620" spans="6:6" x14ac:dyDescent="0.2">
      <c r="F11620"/>
    </row>
    <row r="11621" spans="6:6" x14ac:dyDescent="0.2">
      <c r="F11621"/>
    </row>
    <row r="11622" spans="6:6" x14ac:dyDescent="0.2">
      <c r="F11622"/>
    </row>
    <row r="11623" spans="6:6" x14ac:dyDescent="0.2">
      <c r="F11623"/>
    </row>
    <row r="11624" spans="6:6" x14ac:dyDescent="0.2">
      <c r="F11624"/>
    </row>
    <row r="11625" spans="6:6" x14ac:dyDescent="0.2">
      <c r="F11625"/>
    </row>
    <row r="11626" spans="6:6" x14ac:dyDescent="0.2">
      <c r="F11626"/>
    </row>
    <row r="11627" spans="6:6" x14ac:dyDescent="0.2">
      <c r="F11627"/>
    </row>
    <row r="11628" spans="6:6" x14ac:dyDescent="0.2">
      <c r="F11628"/>
    </row>
    <row r="11629" spans="6:6" x14ac:dyDescent="0.2">
      <c r="F11629"/>
    </row>
    <row r="11630" spans="6:6" x14ac:dyDescent="0.2">
      <c r="F11630"/>
    </row>
    <row r="11631" spans="6:6" x14ac:dyDescent="0.2">
      <c r="F11631"/>
    </row>
    <row r="11632" spans="6:6" x14ac:dyDescent="0.2">
      <c r="F11632"/>
    </row>
    <row r="11633" spans="6:6" x14ac:dyDescent="0.2">
      <c r="F11633"/>
    </row>
    <row r="11634" spans="6:6" x14ac:dyDescent="0.2">
      <c r="F11634"/>
    </row>
    <row r="11635" spans="6:6" x14ac:dyDescent="0.2">
      <c r="F11635"/>
    </row>
    <row r="11636" spans="6:6" x14ac:dyDescent="0.2">
      <c r="F11636"/>
    </row>
    <row r="11637" spans="6:6" x14ac:dyDescent="0.2">
      <c r="F11637"/>
    </row>
    <row r="11638" spans="6:6" x14ac:dyDescent="0.2">
      <c r="F11638"/>
    </row>
    <row r="11639" spans="6:6" x14ac:dyDescent="0.2">
      <c r="F11639"/>
    </row>
    <row r="11640" spans="6:6" x14ac:dyDescent="0.2">
      <c r="F11640"/>
    </row>
    <row r="11641" spans="6:6" x14ac:dyDescent="0.2">
      <c r="F11641"/>
    </row>
    <row r="11642" spans="6:6" x14ac:dyDescent="0.2">
      <c r="F11642"/>
    </row>
    <row r="11643" spans="6:6" x14ac:dyDescent="0.2">
      <c r="F11643"/>
    </row>
    <row r="11644" spans="6:6" x14ac:dyDescent="0.2">
      <c r="F11644"/>
    </row>
    <row r="11645" spans="6:6" x14ac:dyDescent="0.2">
      <c r="F11645"/>
    </row>
    <row r="11646" spans="6:6" x14ac:dyDescent="0.2">
      <c r="F11646"/>
    </row>
    <row r="11647" spans="6:6" x14ac:dyDescent="0.2">
      <c r="F11647"/>
    </row>
    <row r="11648" spans="6:6" x14ac:dyDescent="0.2">
      <c r="F11648"/>
    </row>
    <row r="11649" spans="6:6" x14ac:dyDescent="0.2">
      <c r="F11649"/>
    </row>
    <row r="11650" spans="6:6" x14ac:dyDescent="0.2">
      <c r="F11650"/>
    </row>
    <row r="11651" spans="6:6" x14ac:dyDescent="0.2">
      <c r="F11651"/>
    </row>
    <row r="11652" spans="6:6" x14ac:dyDescent="0.2">
      <c r="F11652"/>
    </row>
    <row r="11653" spans="6:6" x14ac:dyDescent="0.2">
      <c r="F11653"/>
    </row>
    <row r="11654" spans="6:6" x14ac:dyDescent="0.2">
      <c r="F11654"/>
    </row>
    <row r="11655" spans="6:6" x14ac:dyDescent="0.2">
      <c r="F11655"/>
    </row>
    <row r="11656" spans="6:6" x14ac:dyDescent="0.2">
      <c r="F11656"/>
    </row>
    <row r="11657" spans="6:6" x14ac:dyDescent="0.2">
      <c r="F11657"/>
    </row>
    <row r="11658" spans="6:6" x14ac:dyDescent="0.2">
      <c r="F11658"/>
    </row>
    <row r="11659" spans="6:6" x14ac:dyDescent="0.2">
      <c r="F11659"/>
    </row>
    <row r="11660" spans="6:6" x14ac:dyDescent="0.2">
      <c r="F11660"/>
    </row>
    <row r="11661" spans="6:6" x14ac:dyDescent="0.2">
      <c r="F11661"/>
    </row>
    <row r="11662" spans="6:6" x14ac:dyDescent="0.2">
      <c r="F11662"/>
    </row>
    <row r="11663" spans="6:6" x14ac:dyDescent="0.2">
      <c r="F11663"/>
    </row>
    <row r="11664" spans="6:6" x14ac:dyDescent="0.2">
      <c r="F11664"/>
    </row>
    <row r="11665" spans="6:6" x14ac:dyDescent="0.2">
      <c r="F11665"/>
    </row>
    <row r="11666" spans="6:6" x14ac:dyDescent="0.2">
      <c r="F11666"/>
    </row>
    <row r="11667" spans="6:6" x14ac:dyDescent="0.2">
      <c r="F11667"/>
    </row>
    <row r="11668" spans="6:6" x14ac:dyDescent="0.2">
      <c r="F11668"/>
    </row>
    <row r="11669" spans="6:6" x14ac:dyDescent="0.2">
      <c r="F11669"/>
    </row>
    <row r="11670" spans="6:6" x14ac:dyDescent="0.2">
      <c r="F11670"/>
    </row>
    <row r="11671" spans="6:6" x14ac:dyDescent="0.2">
      <c r="F11671"/>
    </row>
    <row r="11672" spans="6:6" x14ac:dyDescent="0.2">
      <c r="F11672"/>
    </row>
    <row r="11673" spans="6:6" x14ac:dyDescent="0.2">
      <c r="F11673"/>
    </row>
    <row r="11674" spans="6:6" x14ac:dyDescent="0.2">
      <c r="F11674"/>
    </row>
    <row r="11675" spans="6:6" x14ac:dyDescent="0.2">
      <c r="F11675"/>
    </row>
    <row r="11676" spans="6:6" x14ac:dyDescent="0.2">
      <c r="F11676"/>
    </row>
    <row r="11677" spans="6:6" x14ac:dyDescent="0.2">
      <c r="F11677"/>
    </row>
    <row r="11678" spans="6:6" x14ac:dyDescent="0.2">
      <c r="F11678"/>
    </row>
    <row r="11679" spans="6:6" x14ac:dyDescent="0.2">
      <c r="F11679"/>
    </row>
    <row r="11680" spans="6:6" x14ac:dyDescent="0.2">
      <c r="F11680"/>
    </row>
    <row r="11681" spans="6:6" x14ac:dyDescent="0.2">
      <c r="F11681"/>
    </row>
    <row r="11682" spans="6:6" x14ac:dyDescent="0.2">
      <c r="F11682"/>
    </row>
    <row r="11683" spans="6:6" x14ac:dyDescent="0.2">
      <c r="F11683"/>
    </row>
    <row r="11684" spans="6:6" x14ac:dyDescent="0.2">
      <c r="F11684"/>
    </row>
    <row r="11685" spans="6:6" x14ac:dyDescent="0.2">
      <c r="F11685"/>
    </row>
    <row r="11686" spans="6:6" x14ac:dyDescent="0.2">
      <c r="F11686"/>
    </row>
    <row r="11687" spans="6:6" x14ac:dyDescent="0.2">
      <c r="F11687"/>
    </row>
    <row r="11688" spans="6:6" x14ac:dyDescent="0.2">
      <c r="F11688"/>
    </row>
    <row r="11689" spans="6:6" x14ac:dyDescent="0.2">
      <c r="F11689"/>
    </row>
    <row r="11690" spans="6:6" x14ac:dyDescent="0.2">
      <c r="F11690"/>
    </row>
    <row r="11691" spans="6:6" x14ac:dyDescent="0.2">
      <c r="F11691"/>
    </row>
    <row r="11692" spans="6:6" x14ac:dyDescent="0.2">
      <c r="F11692"/>
    </row>
    <row r="11693" spans="6:6" x14ac:dyDescent="0.2">
      <c r="F11693"/>
    </row>
    <row r="11694" spans="6:6" x14ac:dyDescent="0.2">
      <c r="F11694"/>
    </row>
    <row r="11695" spans="6:6" x14ac:dyDescent="0.2">
      <c r="F11695"/>
    </row>
    <row r="11696" spans="6:6" x14ac:dyDescent="0.2">
      <c r="F11696"/>
    </row>
    <row r="11697" spans="6:6" x14ac:dyDescent="0.2">
      <c r="F11697"/>
    </row>
    <row r="11698" spans="6:6" x14ac:dyDescent="0.2">
      <c r="F11698"/>
    </row>
    <row r="11699" spans="6:6" x14ac:dyDescent="0.2">
      <c r="F11699"/>
    </row>
    <row r="11700" spans="6:6" x14ac:dyDescent="0.2">
      <c r="F11700"/>
    </row>
    <row r="11701" spans="6:6" x14ac:dyDescent="0.2">
      <c r="F11701"/>
    </row>
    <row r="11702" spans="6:6" x14ac:dyDescent="0.2">
      <c r="F11702"/>
    </row>
    <row r="11703" spans="6:6" x14ac:dyDescent="0.2">
      <c r="F11703"/>
    </row>
    <row r="11704" spans="6:6" x14ac:dyDescent="0.2">
      <c r="F11704"/>
    </row>
    <row r="11705" spans="6:6" x14ac:dyDescent="0.2">
      <c r="F11705"/>
    </row>
    <row r="11706" spans="6:6" x14ac:dyDescent="0.2">
      <c r="F11706"/>
    </row>
    <row r="11707" spans="6:6" x14ac:dyDescent="0.2">
      <c r="F11707"/>
    </row>
    <row r="11708" spans="6:6" x14ac:dyDescent="0.2">
      <c r="F11708"/>
    </row>
    <row r="11709" spans="6:6" x14ac:dyDescent="0.2">
      <c r="F11709"/>
    </row>
    <row r="11710" spans="6:6" x14ac:dyDescent="0.2">
      <c r="F11710"/>
    </row>
    <row r="11711" spans="6:6" x14ac:dyDescent="0.2">
      <c r="F11711"/>
    </row>
    <row r="11712" spans="6:6" x14ac:dyDescent="0.2">
      <c r="F11712"/>
    </row>
    <row r="11713" spans="6:6" x14ac:dyDescent="0.2">
      <c r="F11713"/>
    </row>
    <row r="11714" spans="6:6" x14ac:dyDescent="0.2">
      <c r="F11714"/>
    </row>
    <row r="11715" spans="6:6" x14ac:dyDescent="0.2">
      <c r="F11715"/>
    </row>
    <row r="11716" spans="6:6" x14ac:dyDescent="0.2">
      <c r="F11716"/>
    </row>
    <row r="11717" spans="6:6" x14ac:dyDescent="0.2">
      <c r="F11717"/>
    </row>
    <row r="11718" spans="6:6" x14ac:dyDescent="0.2">
      <c r="F11718"/>
    </row>
    <row r="11719" spans="6:6" x14ac:dyDescent="0.2">
      <c r="F11719"/>
    </row>
    <row r="11720" spans="6:6" x14ac:dyDescent="0.2">
      <c r="F11720"/>
    </row>
    <row r="11721" spans="6:6" x14ac:dyDescent="0.2">
      <c r="F11721"/>
    </row>
    <row r="11722" spans="6:6" x14ac:dyDescent="0.2">
      <c r="F11722"/>
    </row>
    <row r="11723" spans="6:6" x14ac:dyDescent="0.2">
      <c r="F11723"/>
    </row>
    <row r="11724" spans="6:6" x14ac:dyDescent="0.2">
      <c r="F11724"/>
    </row>
    <row r="11725" spans="6:6" x14ac:dyDescent="0.2">
      <c r="F11725"/>
    </row>
    <row r="11726" spans="6:6" x14ac:dyDescent="0.2">
      <c r="F11726"/>
    </row>
    <row r="11727" spans="6:6" x14ac:dyDescent="0.2">
      <c r="F11727"/>
    </row>
    <row r="11728" spans="6:6" x14ac:dyDescent="0.2">
      <c r="F11728"/>
    </row>
    <row r="11729" spans="6:6" x14ac:dyDescent="0.2">
      <c r="F11729"/>
    </row>
    <row r="11730" spans="6:6" x14ac:dyDescent="0.2">
      <c r="F11730"/>
    </row>
    <row r="11731" spans="6:6" x14ac:dyDescent="0.2">
      <c r="F11731"/>
    </row>
    <row r="11732" spans="6:6" x14ac:dyDescent="0.2">
      <c r="F11732"/>
    </row>
    <row r="11733" spans="6:6" x14ac:dyDescent="0.2">
      <c r="F11733"/>
    </row>
    <row r="11734" spans="6:6" x14ac:dyDescent="0.2">
      <c r="F11734"/>
    </row>
    <row r="11735" spans="6:6" x14ac:dyDescent="0.2">
      <c r="F11735"/>
    </row>
    <row r="11736" spans="6:6" x14ac:dyDescent="0.2">
      <c r="F11736"/>
    </row>
    <row r="11737" spans="6:6" x14ac:dyDescent="0.2">
      <c r="F11737"/>
    </row>
    <row r="11738" spans="6:6" x14ac:dyDescent="0.2">
      <c r="F11738"/>
    </row>
    <row r="11739" spans="6:6" x14ac:dyDescent="0.2">
      <c r="F11739"/>
    </row>
    <row r="11740" spans="6:6" x14ac:dyDescent="0.2">
      <c r="F11740"/>
    </row>
    <row r="11741" spans="6:6" x14ac:dyDescent="0.2">
      <c r="F11741"/>
    </row>
    <row r="11742" spans="6:6" x14ac:dyDescent="0.2">
      <c r="F11742"/>
    </row>
    <row r="11743" spans="6:6" x14ac:dyDescent="0.2">
      <c r="F11743"/>
    </row>
    <row r="11744" spans="6:6" x14ac:dyDescent="0.2">
      <c r="F11744"/>
    </row>
    <row r="11745" spans="6:6" x14ac:dyDescent="0.2">
      <c r="F11745"/>
    </row>
    <row r="11746" spans="6:6" x14ac:dyDescent="0.2">
      <c r="F11746"/>
    </row>
    <row r="11747" spans="6:6" x14ac:dyDescent="0.2">
      <c r="F11747"/>
    </row>
    <row r="11748" spans="6:6" x14ac:dyDescent="0.2">
      <c r="F11748"/>
    </row>
    <row r="11749" spans="6:6" x14ac:dyDescent="0.2">
      <c r="F11749"/>
    </row>
    <row r="11750" spans="6:6" x14ac:dyDescent="0.2">
      <c r="F11750"/>
    </row>
    <row r="11751" spans="6:6" x14ac:dyDescent="0.2">
      <c r="F11751"/>
    </row>
    <row r="11752" spans="6:6" x14ac:dyDescent="0.2">
      <c r="F11752"/>
    </row>
    <row r="11753" spans="6:6" x14ac:dyDescent="0.2">
      <c r="F11753"/>
    </row>
    <row r="11754" spans="6:6" x14ac:dyDescent="0.2">
      <c r="F11754"/>
    </row>
    <row r="11755" spans="6:6" x14ac:dyDescent="0.2">
      <c r="F11755"/>
    </row>
    <row r="11756" spans="6:6" x14ac:dyDescent="0.2">
      <c r="F11756"/>
    </row>
    <row r="11757" spans="6:6" x14ac:dyDescent="0.2">
      <c r="F11757"/>
    </row>
    <row r="11758" spans="6:6" x14ac:dyDescent="0.2">
      <c r="F11758"/>
    </row>
    <row r="11759" spans="6:6" x14ac:dyDescent="0.2">
      <c r="F11759"/>
    </row>
    <row r="11760" spans="6:6" x14ac:dyDescent="0.2">
      <c r="F11760"/>
    </row>
    <row r="11761" spans="6:6" x14ac:dyDescent="0.2">
      <c r="F11761"/>
    </row>
    <row r="11762" spans="6:6" x14ac:dyDescent="0.2">
      <c r="F11762"/>
    </row>
    <row r="11763" spans="6:6" x14ac:dyDescent="0.2">
      <c r="F11763"/>
    </row>
    <row r="11764" spans="6:6" x14ac:dyDescent="0.2">
      <c r="F11764"/>
    </row>
    <row r="11765" spans="6:6" x14ac:dyDescent="0.2">
      <c r="F11765"/>
    </row>
    <row r="11766" spans="6:6" x14ac:dyDescent="0.2">
      <c r="F11766"/>
    </row>
    <row r="11767" spans="6:6" x14ac:dyDescent="0.2">
      <c r="F11767"/>
    </row>
    <row r="11768" spans="6:6" x14ac:dyDescent="0.2">
      <c r="F11768"/>
    </row>
    <row r="11769" spans="6:6" x14ac:dyDescent="0.2">
      <c r="F11769"/>
    </row>
    <row r="11770" spans="6:6" x14ac:dyDescent="0.2">
      <c r="F11770"/>
    </row>
    <row r="11771" spans="6:6" x14ac:dyDescent="0.2">
      <c r="F11771"/>
    </row>
    <row r="11772" spans="6:6" x14ac:dyDescent="0.2">
      <c r="F11772"/>
    </row>
    <row r="11773" spans="6:6" x14ac:dyDescent="0.2">
      <c r="F11773"/>
    </row>
    <row r="11774" spans="6:6" x14ac:dyDescent="0.2">
      <c r="F11774"/>
    </row>
    <row r="11775" spans="6:6" x14ac:dyDescent="0.2">
      <c r="F11775"/>
    </row>
    <row r="11776" spans="6:6" x14ac:dyDescent="0.2">
      <c r="F11776"/>
    </row>
    <row r="11777" spans="6:6" x14ac:dyDescent="0.2">
      <c r="F11777"/>
    </row>
    <row r="11778" spans="6:6" x14ac:dyDescent="0.2">
      <c r="F11778"/>
    </row>
    <row r="11779" spans="6:6" x14ac:dyDescent="0.2">
      <c r="F11779"/>
    </row>
    <row r="11780" spans="6:6" x14ac:dyDescent="0.2">
      <c r="F11780"/>
    </row>
    <row r="11781" spans="6:6" x14ac:dyDescent="0.2">
      <c r="F11781"/>
    </row>
    <row r="11782" spans="6:6" x14ac:dyDescent="0.2">
      <c r="F11782"/>
    </row>
    <row r="11783" spans="6:6" x14ac:dyDescent="0.2">
      <c r="F11783"/>
    </row>
    <row r="11784" spans="6:6" x14ac:dyDescent="0.2">
      <c r="F11784"/>
    </row>
    <row r="11785" spans="6:6" x14ac:dyDescent="0.2">
      <c r="F11785"/>
    </row>
    <row r="11786" spans="6:6" x14ac:dyDescent="0.2">
      <c r="F11786"/>
    </row>
    <row r="11787" spans="6:6" x14ac:dyDescent="0.2">
      <c r="F11787"/>
    </row>
    <row r="11788" spans="6:6" x14ac:dyDescent="0.2">
      <c r="F11788"/>
    </row>
    <row r="11789" spans="6:6" x14ac:dyDescent="0.2">
      <c r="F11789"/>
    </row>
    <row r="11790" spans="6:6" x14ac:dyDescent="0.2">
      <c r="F11790"/>
    </row>
    <row r="11791" spans="6:6" x14ac:dyDescent="0.2">
      <c r="F11791"/>
    </row>
    <row r="11792" spans="6:6" x14ac:dyDescent="0.2">
      <c r="F11792"/>
    </row>
    <row r="11793" spans="6:6" x14ac:dyDescent="0.2">
      <c r="F11793"/>
    </row>
    <row r="11794" spans="6:6" x14ac:dyDescent="0.2">
      <c r="F11794"/>
    </row>
    <row r="11795" spans="6:6" x14ac:dyDescent="0.2">
      <c r="F11795"/>
    </row>
    <row r="11796" spans="6:6" x14ac:dyDescent="0.2">
      <c r="F11796"/>
    </row>
    <row r="11797" spans="6:6" x14ac:dyDescent="0.2">
      <c r="F11797"/>
    </row>
    <row r="11798" spans="6:6" x14ac:dyDescent="0.2">
      <c r="F11798"/>
    </row>
    <row r="11799" spans="6:6" x14ac:dyDescent="0.2">
      <c r="F11799"/>
    </row>
    <row r="11800" spans="6:6" x14ac:dyDescent="0.2">
      <c r="F11800"/>
    </row>
    <row r="11801" spans="6:6" x14ac:dyDescent="0.2">
      <c r="F11801"/>
    </row>
    <row r="11802" spans="6:6" x14ac:dyDescent="0.2">
      <c r="F11802"/>
    </row>
    <row r="11803" spans="6:6" x14ac:dyDescent="0.2">
      <c r="F11803"/>
    </row>
    <row r="11804" spans="6:6" x14ac:dyDescent="0.2">
      <c r="F11804"/>
    </row>
    <row r="11805" spans="6:6" x14ac:dyDescent="0.2">
      <c r="F11805"/>
    </row>
    <row r="11806" spans="6:6" x14ac:dyDescent="0.2">
      <c r="F11806"/>
    </row>
    <row r="11807" spans="6:6" x14ac:dyDescent="0.2">
      <c r="F11807"/>
    </row>
    <row r="11808" spans="6:6" x14ac:dyDescent="0.2">
      <c r="F11808"/>
    </row>
    <row r="11809" spans="6:6" x14ac:dyDescent="0.2">
      <c r="F11809"/>
    </row>
    <row r="11810" spans="6:6" x14ac:dyDescent="0.2">
      <c r="F11810"/>
    </row>
    <row r="11811" spans="6:6" x14ac:dyDescent="0.2">
      <c r="F11811"/>
    </row>
    <row r="11812" spans="6:6" x14ac:dyDescent="0.2">
      <c r="F11812"/>
    </row>
    <row r="11813" spans="6:6" x14ac:dyDescent="0.2">
      <c r="F11813"/>
    </row>
    <row r="11814" spans="6:6" x14ac:dyDescent="0.2">
      <c r="F11814"/>
    </row>
    <row r="11815" spans="6:6" x14ac:dyDescent="0.2">
      <c r="F11815"/>
    </row>
    <row r="11816" spans="6:6" x14ac:dyDescent="0.2">
      <c r="F11816"/>
    </row>
    <row r="11817" spans="6:6" x14ac:dyDescent="0.2">
      <c r="F11817"/>
    </row>
    <row r="11818" spans="6:6" x14ac:dyDescent="0.2">
      <c r="F11818"/>
    </row>
    <row r="11819" spans="6:6" x14ac:dyDescent="0.2">
      <c r="F11819"/>
    </row>
    <row r="11820" spans="6:6" x14ac:dyDescent="0.2">
      <c r="F11820"/>
    </row>
    <row r="11821" spans="6:6" x14ac:dyDescent="0.2">
      <c r="F11821"/>
    </row>
    <row r="11822" spans="6:6" x14ac:dyDescent="0.2">
      <c r="F11822"/>
    </row>
    <row r="11823" spans="6:6" x14ac:dyDescent="0.2">
      <c r="F11823"/>
    </row>
    <row r="11824" spans="6:6" x14ac:dyDescent="0.2">
      <c r="F11824"/>
    </row>
    <row r="11825" spans="6:6" x14ac:dyDescent="0.2">
      <c r="F11825"/>
    </row>
    <row r="11826" spans="6:6" x14ac:dyDescent="0.2">
      <c r="F11826"/>
    </row>
    <row r="11827" spans="6:6" x14ac:dyDescent="0.2">
      <c r="F11827"/>
    </row>
    <row r="11828" spans="6:6" x14ac:dyDescent="0.2">
      <c r="F11828"/>
    </row>
    <row r="11829" spans="6:6" x14ac:dyDescent="0.2">
      <c r="F11829"/>
    </row>
    <row r="11830" spans="6:6" x14ac:dyDescent="0.2">
      <c r="F11830"/>
    </row>
    <row r="11831" spans="6:6" x14ac:dyDescent="0.2">
      <c r="F11831"/>
    </row>
    <row r="11832" spans="6:6" x14ac:dyDescent="0.2">
      <c r="F11832"/>
    </row>
    <row r="11833" spans="6:6" x14ac:dyDescent="0.2">
      <c r="F11833"/>
    </row>
    <row r="11834" spans="6:6" x14ac:dyDescent="0.2">
      <c r="F11834"/>
    </row>
    <row r="11835" spans="6:6" x14ac:dyDescent="0.2">
      <c r="F11835"/>
    </row>
    <row r="11836" spans="6:6" x14ac:dyDescent="0.2">
      <c r="F11836"/>
    </row>
    <row r="11837" spans="6:6" x14ac:dyDescent="0.2">
      <c r="F11837"/>
    </row>
    <row r="11838" spans="6:6" x14ac:dyDescent="0.2">
      <c r="F11838"/>
    </row>
    <row r="11839" spans="6:6" x14ac:dyDescent="0.2">
      <c r="F11839"/>
    </row>
    <row r="11840" spans="6:6" x14ac:dyDescent="0.2">
      <c r="F11840"/>
    </row>
    <row r="11841" spans="6:6" x14ac:dyDescent="0.2">
      <c r="F11841"/>
    </row>
    <row r="11842" spans="6:6" x14ac:dyDescent="0.2">
      <c r="F11842"/>
    </row>
    <row r="11843" spans="6:6" x14ac:dyDescent="0.2">
      <c r="F11843"/>
    </row>
    <row r="11844" spans="6:6" x14ac:dyDescent="0.2">
      <c r="F11844"/>
    </row>
    <row r="11845" spans="6:6" x14ac:dyDescent="0.2">
      <c r="F11845"/>
    </row>
    <row r="11846" spans="6:6" x14ac:dyDescent="0.2">
      <c r="F11846"/>
    </row>
    <row r="11847" spans="6:6" x14ac:dyDescent="0.2">
      <c r="F11847"/>
    </row>
    <row r="11848" spans="6:6" x14ac:dyDescent="0.2">
      <c r="F11848"/>
    </row>
    <row r="11849" spans="6:6" x14ac:dyDescent="0.2">
      <c r="F11849"/>
    </row>
    <row r="11850" spans="6:6" x14ac:dyDescent="0.2">
      <c r="F11850"/>
    </row>
    <row r="11851" spans="6:6" x14ac:dyDescent="0.2">
      <c r="F11851"/>
    </row>
    <row r="11852" spans="6:6" x14ac:dyDescent="0.2">
      <c r="F11852"/>
    </row>
    <row r="11853" spans="6:6" x14ac:dyDescent="0.2">
      <c r="F11853"/>
    </row>
    <row r="11854" spans="6:6" x14ac:dyDescent="0.2">
      <c r="F11854"/>
    </row>
    <row r="11855" spans="6:6" x14ac:dyDescent="0.2">
      <c r="F11855"/>
    </row>
    <row r="11856" spans="6:6" x14ac:dyDescent="0.2">
      <c r="F11856"/>
    </row>
    <row r="11857" spans="6:6" x14ac:dyDescent="0.2">
      <c r="F11857"/>
    </row>
    <row r="11858" spans="6:6" x14ac:dyDescent="0.2">
      <c r="F11858"/>
    </row>
    <row r="11859" spans="6:6" x14ac:dyDescent="0.2">
      <c r="F11859"/>
    </row>
    <row r="11860" spans="6:6" x14ac:dyDescent="0.2">
      <c r="F11860"/>
    </row>
    <row r="11861" spans="6:6" x14ac:dyDescent="0.2">
      <c r="F11861"/>
    </row>
    <row r="11862" spans="6:6" x14ac:dyDescent="0.2">
      <c r="F11862"/>
    </row>
    <row r="11863" spans="6:6" x14ac:dyDescent="0.2">
      <c r="F11863"/>
    </row>
    <row r="11864" spans="6:6" x14ac:dyDescent="0.2">
      <c r="F11864"/>
    </row>
    <row r="11865" spans="6:6" x14ac:dyDescent="0.2">
      <c r="F11865"/>
    </row>
    <row r="11866" spans="6:6" x14ac:dyDescent="0.2">
      <c r="F11866"/>
    </row>
    <row r="11867" spans="6:6" x14ac:dyDescent="0.2">
      <c r="F11867"/>
    </row>
    <row r="11868" spans="6:6" x14ac:dyDescent="0.2">
      <c r="F11868"/>
    </row>
    <row r="11869" spans="6:6" x14ac:dyDescent="0.2">
      <c r="F11869"/>
    </row>
    <row r="11870" spans="6:6" x14ac:dyDescent="0.2">
      <c r="F11870"/>
    </row>
    <row r="11871" spans="6:6" x14ac:dyDescent="0.2">
      <c r="F11871"/>
    </row>
    <row r="11872" spans="6:6" x14ac:dyDescent="0.2">
      <c r="F11872"/>
    </row>
    <row r="11873" spans="6:6" x14ac:dyDescent="0.2">
      <c r="F11873"/>
    </row>
    <row r="11874" spans="6:6" x14ac:dyDescent="0.2">
      <c r="F11874"/>
    </row>
    <row r="11875" spans="6:6" x14ac:dyDescent="0.2">
      <c r="F11875"/>
    </row>
    <row r="11876" spans="6:6" x14ac:dyDescent="0.2">
      <c r="F11876"/>
    </row>
    <row r="11877" spans="6:6" x14ac:dyDescent="0.2">
      <c r="F11877"/>
    </row>
    <row r="11878" spans="6:6" x14ac:dyDescent="0.2">
      <c r="F11878"/>
    </row>
    <row r="11879" spans="6:6" x14ac:dyDescent="0.2">
      <c r="F11879"/>
    </row>
    <row r="11880" spans="6:6" x14ac:dyDescent="0.2">
      <c r="F11880"/>
    </row>
    <row r="11881" spans="6:6" x14ac:dyDescent="0.2">
      <c r="F11881"/>
    </row>
    <row r="11882" spans="6:6" x14ac:dyDescent="0.2">
      <c r="F11882"/>
    </row>
    <row r="11883" spans="6:6" x14ac:dyDescent="0.2">
      <c r="F11883"/>
    </row>
    <row r="11884" spans="6:6" x14ac:dyDescent="0.2">
      <c r="F11884"/>
    </row>
    <row r="11885" spans="6:6" x14ac:dyDescent="0.2">
      <c r="F11885"/>
    </row>
    <row r="11886" spans="6:6" x14ac:dyDescent="0.2">
      <c r="F11886"/>
    </row>
    <row r="11887" spans="6:6" x14ac:dyDescent="0.2">
      <c r="F11887"/>
    </row>
    <row r="11888" spans="6:6" x14ac:dyDescent="0.2">
      <c r="F11888"/>
    </row>
    <row r="11889" spans="6:6" x14ac:dyDescent="0.2">
      <c r="F11889"/>
    </row>
    <row r="11890" spans="6:6" x14ac:dyDescent="0.2">
      <c r="F11890"/>
    </row>
    <row r="11891" spans="6:6" x14ac:dyDescent="0.2">
      <c r="F11891"/>
    </row>
    <row r="11892" spans="6:6" x14ac:dyDescent="0.2">
      <c r="F11892"/>
    </row>
    <row r="11893" spans="6:6" x14ac:dyDescent="0.2">
      <c r="F11893"/>
    </row>
    <row r="11894" spans="6:6" x14ac:dyDescent="0.2">
      <c r="F11894"/>
    </row>
    <row r="11895" spans="6:6" x14ac:dyDescent="0.2">
      <c r="F11895"/>
    </row>
    <row r="11896" spans="6:6" x14ac:dyDescent="0.2">
      <c r="F11896"/>
    </row>
    <row r="11897" spans="6:6" x14ac:dyDescent="0.2">
      <c r="F11897"/>
    </row>
    <row r="11898" spans="6:6" x14ac:dyDescent="0.2">
      <c r="F11898"/>
    </row>
    <row r="11899" spans="6:6" x14ac:dyDescent="0.2">
      <c r="F11899"/>
    </row>
    <row r="11900" spans="6:6" x14ac:dyDescent="0.2">
      <c r="F11900"/>
    </row>
    <row r="11901" spans="6:6" x14ac:dyDescent="0.2">
      <c r="F11901"/>
    </row>
    <row r="11902" spans="6:6" x14ac:dyDescent="0.2">
      <c r="F11902"/>
    </row>
    <row r="11903" spans="6:6" x14ac:dyDescent="0.2">
      <c r="F11903"/>
    </row>
    <row r="11904" spans="6:6" x14ac:dyDescent="0.2">
      <c r="F11904"/>
    </row>
    <row r="11905" spans="6:6" x14ac:dyDescent="0.2">
      <c r="F11905"/>
    </row>
    <row r="11906" spans="6:6" x14ac:dyDescent="0.2">
      <c r="F11906"/>
    </row>
    <row r="11907" spans="6:6" x14ac:dyDescent="0.2">
      <c r="F11907"/>
    </row>
    <row r="11908" spans="6:6" x14ac:dyDescent="0.2">
      <c r="F11908"/>
    </row>
    <row r="11909" spans="6:6" x14ac:dyDescent="0.2">
      <c r="F11909"/>
    </row>
    <row r="11910" spans="6:6" x14ac:dyDescent="0.2">
      <c r="F11910"/>
    </row>
    <row r="11911" spans="6:6" x14ac:dyDescent="0.2">
      <c r="F11911"/>
    </row>
    <row r="11912" spans="6:6" x14ac:dyDescent="0.2">
      <c r="F11912"/>
    </row>
    <row r="11913" spans="6:6" x14ac:dyDescent="0.2">
      <c r="F11913"/>
    </row>
    <row r="11914" spans="6:6" x14ac:dyDescent="0.2">
      <c r="F11914"/>
    </row>
    <row r="11915" spans="6:6" x14ac:dyDescent="0.2">
      <c r="F11915"/>
    </row>
    <row r="11916" spans="6:6" x14ac:dyDescent="0.2">
      <c r="F11916"/>
    </row>
    <row r="11917" spans="6:6" x14ac:dyDescent="0.2">
      <c r="F11917"/>
    </row>
    <row r="11918" spans="6:6" x14ac:dyDescent="0.2">
      <c r="F11918"/>
    </row>
    <row r="11919" spans="6:6" x14ac:dyDescent="0.2">
      <c r="F11919"/>
    </row>
    <row r="11920" spans="6:6" x14ac:dyDescent="0.2">
      <c r="F11920"/>
    </row>
    <row r="11921" spans="6:6" x14ac:dyDescent="0.2">
      <c r="F11921"/>
    </row>
    <row r="11922" spans="6:6" x14ac:dyDescent="0.2">
      <c r="F11922"/>
    </row>
    <row r="11923" spans="6:6" x14ac:dyDescent="0.2">
      <c r="F11923"/>
    </row>
    <row r="11924" spans="6:6" x14ac:dyDescent="0.2">
      <c r="F11924"/>
    </row>
    <row r="11925" spans="6:6" x14ac:dyDescent="0.2">
      <c r="F11925"/>
    </row>
    <row r="11926" spans="6:6" x14ac:dyDescent="0.2">
      <c r="F11926"/>
    </row>
    <row r="11927" spans="6:6" x14ac:dyDescent="0.2">
      <c r="F11927"/>
    </row>
    <row r="11928" spans="6:6" x14ac:dyDescent="0.2">
      <c r="F11928"/>
    </row>
    <row r="11929" spans="6:6" x14ac:dyDescent="0.2">
      <c r="F11929"/>
    </row>
    <row r="11930" spans="6:6" x14ac:dyDescent="0.2">
      <c r="F11930"/>
    </row>
    <row r="11931" spans="6:6" x14ac:dyDescent="0.2">
      <c r="F11931"/>
    </row>
    <row r="11932" spans="6:6" x14ac:dyDescent="0.2">
      <c r="F11932"/>
    </row>
    <row r="11933" spans="6:6" x14ac:dyDescent="0.2">
      <c r="F11933"/>
    </row>
    <row r="11934" spans="6:6" x14ac:dyDescent="0.2">
      <c r="F11934"/>
    </row>
    <row r="11935" spans="6:6" x14ac:dyDescent="0.2">
      <c r="F11935"/>
    </row>
    <row r="11936" spans="6:6" x14ac:dyDescent="0.2">
      <c r="F11936"/>
    </row>
    <row r="11937" spans="6:6" x14ac:dyDescent="0.2">
      <c r="F11937"/>
    </row>
    <row r="11938" spans="6:6" x14ac:dyDescent="0.2">
      <c r="F11938"/>
    </row>
    <row r="11939" spans="6:6" x14ac:dyDescent="0.2">
      <c r="F11939"/>
    </row>
    <row r="11940" spans="6:6" x14ac:dyDescent="0.2">
      <c r="F11940"/>
    </row>
    <row r="11941" spans="6:6" x14ac:dyDescent="0.2">
      <c r="F11941"/>
    </row>
    <row r="11942" spans="6:6" x14ac:dyDescent="0.2">
      <c r="F11942"/>
    </row>
    <row r="11943" spans="6:6" x14ac:dyDescent="0.2">
      <c r="F11943"/>
    </row>
    <row r="11944" spans="6:6" x14ac:dyDescent="0.2">
      <c r="F11944"/>
    </row>
    <row r="11945" spans="6:6" x14ac:dyDescent="0.2">
      <c r="F11945"/>
    </row>
    <row r="11946" spans="6:6" x14ac:dyDescent="0.2">
      <c r="F11946"/>
    </row>
    <row r="11947" spans="6:6" x14ac:dyDescent="0.2">
      <c r="F11947"/>
    </row>
    <row r="11948" spans="6:6" x14ac:dyDescent="0.2">
      <c r="F11948"/>
    </row>
    <row r="11949" spans="6:6" x14ac:dyDescent="0.2">
      <c r="F11949"/>
    </row>
    <row r="11950" spans="6:6" x14ac:dyDescent="0.2">
      <c r="F11950"/>
    </row>
    <row r="11951" spans="6:6" x14ac:dyDescent="0.2">
      <c r="F11951"/>
    </row>
    <row r="11952" spans="6:6" x14ac:dyDescent="0.2">
      <c r="F11952"/>
    </row>
    <row r="11953" spans="6:6" x14ac:dyDescent="0.2">
      <c r="F11953"/>
    </row>
    <row r="11954" spans="6:6" x14ac:dyDescent="0.2">
      <c r="F11954"/>
    </row>
    <row r="11955" spans="6:6" x14ac:dyDescent="0.2">
      <c r="F11955"/>
    </row>
    <row r="11956" spans="6:6" x14ac:dyDescent="0.2">
      <c r="F11956"/>
    </row>
    <row r="11957" spans="6:6" x14ac:dyDescent="0.2">
      <c r="F11957"/>
    </row>
    <row r="11958" spans="6:6" x14ac:dyDescent="0.2">
      <c r="F11958"/>
    </row>
    <row r="11959" spans="6:6" x14ac:dyDescent="0.2">
      <c r="F11959"/>
    </row>
    <row r="11960" spans="6:6" x14ac:dyDescent="0.2">
      <c r="F11960"/>
    </row>
    <row r="11961" spans="6:6" x14ac:dyDescent="0.2">
      <c r="F11961"/>
    </row>
    <row r="11962" spans="6:6" x14ac:dyDescent="0.2">
      <c r="F11962"/>
    </row>
    <row r="11963" spans="6:6" x14ac:dyDescent="0.2">
      <c r="F11963"/>
    </row>
    <row r="11964" spans="6:6" x14ac:dyDescent="0.2">
      <c r="F11964"/>
    </row>
    <row r="11965" spans="6:6" x14ac:dyDescent="0.2">
      <c r="F11965"/>
    </row>
    <row r="11966" spans="6:6" x14ac:dyDescent="0.2">
      <c r="F11966"/>
    </row>
    <row r="11967" spans="6:6" x14ac:dyDescent="0.2">
      <c r="F11967"/>
    </row>
    <row r="11968" spans="6:6" x14ac:dyDescent="0.2">
      <c r="F11968"/>
    </row>
    <row r="11969" spans="6:6" x14ac:dyDescent="0.2">
      <c r="F11969"/>
    </row>
    <row r="11970" spans="6:6" x14ac:dyDescent="0.2">
      <c r="F11970"/>
    </row>
    <row r="11971" spans="6:6" x14ac:dyDescent="0.2">
      <c r="F11971"/>
    </row>
    <row r="11972" spans="6:6" x14ac:dyDescent="0.2">
      <c r="F11972"/>
    </row>
    <row r="11973" spans="6:6" x14ac:dyDescent="0.2">
      <c r="F11973"/>
    </row>
    <row r="11974" spans="6:6" x14ac:dyDescent="0.2">
      <c r="F11974"/>
    </row>
    <row r="11975" spans="6:6" x14ac:dyDescent="0.2">
      <c r="F11975"/>
    </row>
    <row r="11976" spans="6:6" x14ac:dyDescent="0.2">
      <c r="F11976"/>
    </row>
    <row r="11977" spans="6:6" x14ac:dyDescent="0.2">
      <c r="F11977"/>
    </row>
    <row r="11978" spans="6:6" x14ac:dyDescent="0.2">
      <c r="F11978"/>
    </row>
    <row r="11979" spans="6:6" x14ac:dyDescent="0.2">
      <c r="F11979"/>
    </row>
    <row r="11980" spans="6:6" x14ac:dyDescent="0.2">
      <c r="F11980"/>
    </row>
    <row r="11981" spans="6:6" x14ac:dyDescent="0.2">
      <c r="F11981"/>
    </row>
    <row r="11982" spans="6:6" x14ac:dyDescent="0.2">
      <c r="F11982"/>
    </row>
    <row r="11983" spans="6:6" x14ac:dyDescent="0.2">
      <c r="F11983"/>
    </row>
    <row r="11984" spans="6:6" x14ac:dyDescent="0.2">
      <c r="F11984"/>
    </row>
    <row r="11985" spans="6:6" x14ac:dyDescent="0.2">
      <c r="F11985"/>
    </row>
    <row r="11986" spans="6:6" x14ac:dyDescent="0.2">
      <c r="F11986"/>
    </row>
    <row r="11987" spans="6:6" x14ac:dyDescent="0.2">
      <c r="F11987"/>
    </row>
    <row r="11988" spans="6:6" x14ac:dyDescent="0.2">
      <c r="F11988"/>
    </row>
    <row r="11989" spans="6:6" x14ac:dyDescent="0.2">
      <c r="F11989"/>
    </row>
    <row r="11990" spans="6:6" x14ac:dyDescent="0.2">
      <c r="F11990"/>
    </row>
    <row r="11991" spans="6:6" x14ac:dyDescent="0.2">
      <c r="F11991"/>
    </row>
    <row r="11992" spans="6:6" x14ac:dyDescent="0.2">
      <c r="F11992"/>
    </row>
    <row r="11993" spans="6:6" x14ac:dyDescent="0.2">
      <c r="F11993"/>
    </row>
    <row r="11994" spans="6:6" x14ac:dyDescent="0.2">
      <c r="F11994"/>
    </row>
    <row r="11995" spans="6:6" x14ac:dyDescent="0.2">
      <c r="F11995"/>
    </row>
    <row r="11996" spans="6:6" x14ac:dyDescent="0.2">
      <c r="F11996"/>
    </row>
    <row r="11997" spans="6:6" x14ac:dyDescent="0.2">
      <c r="F11997"/>
    </row>
    <row r="11998" spans="6:6" x14ac:dyDescent="0.2">
      <c r="F11998"/>
    </row>
    <row r="11999" spans="6:6" x14ac:dyDescent="0.2">
      <c r="F11999"/>
    </row>
    <row r="12000" spans="6:6" x14ac:dyDescent="0.2">
      <c r="F12000"/>
    </row>
    <row r="12001" spans="6:6" x14ac:dyDescent="0.2">
      <c r="F12001"/>
    </row>
    <row r="12002" spans="6:6" x14ac:dyDescent="0.2">
      <c r="F12002"/>
    </row>
    <row r="12003" spans="6:6" x14ac:dyDescent="0.2">
      <c r="F12003"/>
    </row>
    <row r="12004" spans="6:6" x14ac:dyDescent="0.2">
      <c r="F12004"/>
    </row>
    <row r="12005" spans="6:6" x14ac:dyDescent="0.2">
      <c r="F12005"/>
    </row>
    <row r="12006" spans="6:6" x14ac:dyDescent="0.2">
      <c r="F12006"/>
    </row>
    <row r="12007" spans="6:6" x14ac:dyDescent="0.2">
      <c r="F12007"/>
    </row>
    <row r="12008" spans="6:6" x14ac:dyDescent="0.2">
      <c r="F12008"/>
    </row>
    <row r="12009" spans="6:6" x14ac:dyDescent="0.2">
      <c r="F12009"/>
    </row>
    <row r="12010" spans="6:6" x14ac:dyDescent="0.2">
      <c r="F12010"/>
    </row>
    <row r="12011" spans="6:6" x14ac:dyDescent="0.2">
      <c r="F12011"/>
    </row>
    <row r="12012" spans="6:6" x14ac:dyDescent="0.2">
      <c r="F12012"/>
    </row>
    <row r="12013" spans="6:6" x14ac:dyDescent="0.2">
      <c r="F12013"/>
    </row>
    <row r="12014" spans="6:6" x14ac:dyDescent="0.2">
      <c r="F12014"/>
    </row>
    <row r="12015" spans="6:6" x14ac:dyDescent="0.2">
      <c r="F12015"/>
    </row>
    <row r="12016" spans="6:6" x14ac:dyDescent="0.2">
      <c r="F12016"/>
    </row>
    <row r="12017" spans="6:6" x14ac:dyDescent="0.2">
      <c r="F12017"/>
    </row>
    <row r="12018" spans="6:6" x14ac:dyDescent="0.2">
      <c r="F12018"/>
    </row>
    <row r="12019" spans="6:6" x14ac:dyDescent="0.2">
      <c r="F12019"/>
    </row>
    <row r="12020" spans="6:6" x14ac:dyDescent="0.2">
      <c r="F12020"/>
    </row>
    <row r="12021" spans="6:6" x14ac:dyDescent="0.2">
      <c r="F12021"/>
    </row>
    <row r="12022" spans="6:6" x14ac:dyDescent="0.2">
      <c r="F12022"/>
    </row>
    <row r="12023" spans="6:6" x14ac:dyDescent="0.2">
      <c r="F12023"/>
    </row>
    <row r="12024" spans="6:6" x14ac:dyDescent="0.2">
      <c r="F12024"/>
    </row>
    <row r="12025" spans="6:6" x14ac:dyDescent="0.2">
      <c r="F12025"/>
    </row>
    <row r="12026" spans="6:6" x14ac:dyDescent="0.2">
      <c r="F12026"/>
    </row>
    <row r="12027" spans="6:6" x14ac:dyDescent="0.2">
      <c r="F12027"/>
    </row>
    <row r="12028" spans="6:6" x14ac:dyDescent="0.2">
      <c r="F12028"/>
    </row>
    <row r="12029" spans="6:6" x14ac:dyDescent="0.2">
      <c r="F12029"/>
    </row>
    <row r="12030" spans="6:6" x14ac:dyDescent="0.2">
      <c r="F12030"/>
    </row>
    <row r="12031" spans="6:6" x14ac:dyDescent="0.2">
      <c r="F12031"/>
    </row>
    <row r="12032" spans="6:6" x14ac:dyDescent="0.2">
      <c r="F12032"/>
    </row>
    <row r="12033" spans="6:6" x14ac:dyDescent="0.2">
      <c r="F12033"/>
    </row>
    <row r="12034" spans="6:6" x14ac:dyDescent="0.2">
      <c r="F12034"/>
    </row>
    <row r="12035" spans="6:6" x14ac:dyDescent="0.2">
      <c r="F12035"/>
    </row>
    <row r="12036" spans="6:6" x14ac:dyDescent="0.2">
      <c r="F12036"/>
    </row>
    <row r="12037" spans="6:6" x14ac:dyDescent="0.2">
      <c r="F12037"/>
    </row>
    <row r="12038" spans="6:6" x14ac:dyDescent="0.2">
      <c r="F12038"/>
    </row>
    <row r="12039" spans="6:6" x14ac:dyDescent="0.2">
      <c r="F12039"/>
    </row>
    <row r="12040" spans="6:6" x14ac:dyDescent="0.2">
      <c r="F12040"/>
    </row>
    <row r="12041" spans="6:6" x14ac:dyDescent="0.2">
      <c r="F12041"/>
    </row>
    <row r="12042" spans="6:6" x14ac:dyDescent="0.2">
      <c r="F12042"/>
    </row>
    <row r="12043" spans="6:6" x14ac:dyDescent="0.2">
      <c r="F12043"/>
    </row>
    <row r="12044" spans="6:6" x14ac:dyDescent="0.2">
      <c r="F12044"/>
    </row>
    <row r="12045" spans="6:6" x14ac:dyDescent="0.2">
      <c r="F12045"/>
    </row>
    <row r="12046" spans="6:6" x14ac:dyDescent="0.2">
      <c r="F12046"/>
    </row>
    <row r="12047" spans="6:6" x14ac:dyDescent="0.2">
      <c r="F12047"/>
    </row>
    <row r="12048" spans="6:6" x14ac:dyDescent="0.2">
      <c r="F12048"/>
    </row>
    <row r="12049" spans="6:6" x14ac:dyDescent="0.2">
      <c r="F12049"/>
    </row>
    <row r="12050" spans="6:6" x14ac:dyDescent="0.2">
      <c r="F12050"/>
    </row>
    <row r="12051" spans="6:6" x14ac:dyDescent="0.2">
      <c r="F12051"/>
    </row>
    <row r="12052" spans="6:6" x14ac:dyDescent="0.2">
      <c r="F12052"/>
    </row>
    <row r="12053" spans="6:6" x14ac:dyDescent="0.2">
      <c r="F12053"/>
    </row>
    <row r="12054" spans="6:6" x14ac:dyDescent="0.2">
      <c r="F12054"/>
    </row>
    <row r="12055" spans="6:6" x14ac:dyDescent="0.2">
      <c r="F12055"/>
    </row>
    <row r="12056" spans="6:6" x14ac:dyDescent="0.2">
      <c r="F12056"/>
    </row>
    <row r="12057" spans="6:6" x14ac:dyDescent="0.2">
      <c r="F12057"/>
    </row>
    <row r="12058" spans="6:6" x14ac:dyDescent="0.2">
      <c r="F12058"/>
    </row>
    <row r="12059" spans="6:6" x14ac:dyDescent="0.2">
      <c r="F12059"/>
    </row>
    <row r="12060" spans="6:6" x14ac:dyDescent="0.2">
      <c r="F12060"/>
    </row>
    <row r="12061" spans="6:6" x14ac:dyDescent="0.2">
      <c r="F12061"/>
    </row>
    <row r="12062" spans="6:6" x14ac:dyDescent="0.2">
      <c r="F12062"/>
    </row>
    <row r="12063" spans="6:6" x14ac:dyDescent="0.2">
      <c r="F12063"/>
    </row>
    <row r="12064" spans="6:6" x14ac:dyDescent="0.2">
      <c r="F12064"/>
    </row>
    <row r="12065" spans="6:6" x14ac:dyDescent="0.2">
      <c r="F12065"/>
    </row>
    <row r="12066" spans="6:6" x14ac:dyDescent="0.2">
      <c r="F12066"/>
    </row>
    <row r="12067" spans="6:6" x14ac:dyDescent="0.2">
      <c r="F12067"/>
    </row>
    <row r="12068" spans="6:6" x14ac:dyDescent="0.2">
      <c r="F12068"/>
    </row>
    <row r="12069" spans="6:6" x14ac:dyDescent="0.2">
      <c r="F12069"/>
    </row>
    <row r="12070" spans="6:6" x14ac:dyDescent="0.2">
      <c r="F12070"/>
    </row>
    <row r="12071" spans="6:6" x14ac:dyDescent="0.2">
      <c r="F12071"/>
    </row>
    <row r="12072" spans="6:6" x14ac:dyDescent="0.2">
      <c r="F12072"/>
    </row>
    <row r="12073" spans="6:6" x14ac:dyDescent="0.2">
      <c r="F12073"/>
    </row>
    <row r="12074" spans="6:6" x14ac:dyDescent="0.2">
      <c r="F12074"/>
    </row>
    <row r="12075" spans="6:6" x14ac:dyDescent="0.2">
      <c r="F12075"/>
    </row>
    <row r="12076" spans="6:6" x14ac:dyDescent="0.2">
      <c r="F12076"/>
    </row>
    <row r="12077" spans="6:6" x14ac:dyDescent="0.2">
      <c r="F12077"/>
    </row>
    <row r="12078" spans="6:6" x14ac:dyDescent="0.2">
      <c r="F12078"/>
    </row>
    <row r="12079" spans="6:6" x14ac:dyDescent="0.2">
      <c r="F12079"/>
    </row>
    <row r="12080" spans="6:6" x14ac:dyDescent="0.2">
      <c r="F12080"/>
    </row>
    <row r="12081" spans="6:6" x14ac:dyDescent="0.2">
      <c r="F12081"/>
    </row>
    <row r="12082" spans="6:6" x14ac:dyDescent="0.2">
      <c r="F12082"/>
    </row>
    <row r="12083" spans="6:6" x14ac:dyDescent="0.2">
      <c r="F12083"/>
    </row>
    <row r="12084" spans="6:6" x14ac:dyDescent="0.2">
      <c r="F12084"/>
    </row>
    <row r="12085" spans="6:6" x14ac:dyDescent="0.2">
      <c r="F12085"/>
    </row>
    <row r="12086" spans="6:6" x14ac:dyDescent="0.2">
      <c r="F12086"/>
    </row>
    <row r="12087" spans="6:6" x14ac:dyDescent="0.2">
      <c r="F12087"/>
    </row>
    <row r="12088" spans="6:6" x14ac:dyDescent="0.2">
      <c r="F12088"/>
    </row>
    <row r="12089" spans="6:6" x14ac:dyDescent="0.2">
      <c r="F12089"/>
    </row>
    <row r="12090" spans="6:6" x14ac:dyDescent="0.2">
      <c r="F12090"/>
    </row>
    <row r="12091" spans="6:6" x14ac:dyDescent="0.2">
      <c r="F12091"/>
    </row>
    <row r="12092" spans="6:6" x14ac:dyDescent="0.2">
      <c r="F12092"/>
    </row>
    <row r="12093" spans="6:6" x14ac:dyDescent="0.2">
      <c r="F12093"/>
    </row>
    <row r="12094" spans="6:6" x14ac:dyDescent="0.2">
      <c r="F12094"/>
    </row>
    <row r="12095" spans="6:6" x14ac:dyDescent="0.2">
      <c r="F12095"/>
    </row>
    <row r="12096" spans="6:6" x14ac:dyDescent="0.2">
      <c r="F12096"/>
    </row>
    <row r="12097" spans="6:6" x14ac:dyDescent="0.2">
      <c r="F12097"/>
    </row>
    <row r="12098" spans="6:6" x14ac:dyDescent="0.2">
      <c r="F12098"/>
    </row>
    <row r="12099" spans="6:6" x14ac:dyDescent="0.2">
      <c r="F12099"/>
    </row>
    <row r="12100" spans="6:6" x14ac:dyDescent="0.2">
      <c r="F12100"/>
    </row>
    <row r="12101" spans="6:6" x14ac:dyDescent="0.2">
      <c r="F12101"/>
    </row>
    <row r="12102" spans="6:6" x14ac:dyDescent="0.2">
      <c r="F12102"/>
    </row>
    <row r="12103" spans="6:6" x14ac:dyDescent="0.2">
      <c r="F12103"/>
    </row>
    <row r="12104" spans="6:6" x14ac:dyDescent="0.2">
      <c r="F12104"/>
    </row>
    <row r="12105" spans="6:6" x14ac:dyDescent="0.2">
      <c r="F12105"/>
    </row>
    <row r="12106" spans="6:6" x14ac:dyDescent="0.2">
      <c r="F12106"/>
    </row>
    <row r="12107" spans="6:6" x14ac:dyDescent="0.2">
      <c r="F12107"/>
    </row>
    <row r="12108" spans="6:6" x14ac:dyDescent="0.2">
      <c r="F12108"/>
    </row>
    <row r="12109" spans="6:6" x14ac:dyDescent="0.2">
      <c r="F12109"/>
    </row>
    <row r="12110" spans="6:6" x14ac:dyDescent="0.2">
      <c r="F12110"/>
    </row>
    <row r="12111" spans="6:6" x14ac:dyDescent="0.2">
      <c r="F12111"/>
    </row>
    <row r="12112" spans="6:6" x14ac:dyDescent="0.2">
      <c r="F12112"/>
    </row>
    <row r="12113" spans="6:6" x14ac:dyDescent="0.2">
      <c r="F12113"/>
    </row>
    <row r="12114" spans="6:6" x14ac:dyDescent="0.2">
      <c r="F12114"/>
    </row>
    <row r="12115" spans="6:6" x14ac:dyDescent="0.2">
      <c r="F12115"/>
    </row>
    <row r="12116" spans="6:6" x14ac:dyDescent="0.2">
      <c r="F12116"/>
    </row>
    <row r="12117" spans="6:6" x14ac:dyDescent="0.2">
      <c r="F12117"/>
    </row>
    <row r="12118" spans="6:6" x14ac:dyDescent="0.2">
      <c r="F12118"/>
    </row>
    <row r="12119" spans="6:6" x14ac:dyDescent="0.2">
      <c r="F12119"/>
    </row>
    <row r="12120" spans="6:6" x14ac:dyDescent="0.2">
      <c r="F12120"/>
    </row>
    <row r="12121" spans="6:6" x14ac:dyDescent="0.2">
      <c r="F12121"/>
    </row>
    <row r="12122" spans="6:6" x14ac:dyDescent="0.2">
      <c r="F12122"/>
    </row>
    <row r="12123" spans="6:6" x14ac:dyDescent="0.2">
      <c r="F12123"/>
    </row>
    <row r="12124" spans="6:6" x14ac:dyDescent="0.2">
      <c r="F12124"/>
    </row>
    <row r="12125" spans="6:6" x14ac:dyDescent="0.2">
      <c r="F12125"/>
    </row>
    <row r="12126" spans="6:6" x14ac:dyDescent="0.2">
      <c r="F12126"/>
    </row>
    <row r="12127" spans="6:6" x14ac:dyDescent="0.2">
      <c r="F12127"/>
    </row>
    <row r="12128" spans="6:6" x14ac:dyDescent="0.2">
      <c r="F12128"/>
    </row>
    <row r="12129" spans="6:6" x14ac:dyDescent="0.2">
      <c r="F12129"/>
    </row>
    <row r="12130" spans="6:6" x14ac:dyDescent="0.2">
      <c r="F12130"/>
    </row>
    <row r="12131" spans="6:6" x14ac:dyDescent="0.2">
      <c r="F12131"/>
    </row>
    <row r="12132" spans="6:6" x14ac:dyDescent="0.2">
      <c r="F12132"/>
    </row>
    <row r="12133" spans="6:6" x14ac:dyDescent="0.2">
      <c r="F12133"/>
    </row>
    <row r="12134" spans="6:6" x14ac:dyDescent="0.2">
      <c r="F12134"/>
    </row>
    <row r="12135" spans="6:6" x14ac:dyDescent="0.2">
      <c r="F12135"/>
    </row>
    <row r="12136" spans="6:6" x14ac:dyDescent="0.2">
      <c r="F12136"/>
    </row>
    <row r="12137" spans="6:6" x14ac:dyDescent="0.2">
      <c r="F12137"/>
    </row>
    <row r="12138" spans="6:6" x14ac:dyDescent="0.2">
      <c r="F12138"/>
    </row>
    <row r="12139" spans="6:6" x14ac:dyDescent="0.2">
      <c r="F12139"/>
    </row>
    <row r="12140" spans="6:6" x14ac:dyDescent="0.2">
      <c r="F12140"/>
    </row>
    <row r="12141" spans="6:6" x14ac:dyDescent="0.2">
      <c r="F12141"/>
    </row>
    <row r="12142" spans="6:6" x14ac:dyDescent="0.2">
      <c r="F12142"/>
    </row>
    <row r="12143" spans="6:6" x14ac:dyDescent="0.2">
      <c r="F12143"/>
    </row>
    <row r="12144" spans="6:6" x14ac:dyDescent="0.2">
      <c r="F12144"/>
    </row>
    <row r="12145" spans="6:6" x14ac:dyDescent="0.2">
      <c r="F12145"/>
    </row>
    <row r="12146" spans="6:6" x14ac:dyDescent="0.2">
      <c r="F12146"/>
    </row>
    <row r="12147" spans="6:6" x14ac:dyDescent="0.2">
      <c r="F12147"/>
    </row>
    <row r="12148" spans="6:6" x14ac:dyDescent="0.2">
      <c r="F12148"/>
    </row>
    <row r="12149" spans="6:6" x14ac:dyDescent="0.2">
      <c r="F12149"/>
    </row>
    <row r="12150" spans="6:6" x14ac:dyDescent="0.2">
      <c r="F12150"/>
    </row>
    <row r="12151" spans="6:6" x14ac:dyDescent="0.2">
      <c r="F12151"/>
    </row>
    <row r="12152" spans="6:6" x14ac:dyDescent="0.2">
      <c r="F12152"/>
    </row>
    <row r="12153" spans="6:6" x14ac:dyDescent="0.2">
      <c r="F12153"/>
    </row>
    <row r="12154" spans="6:6" x14ac:dyDescent="0.2">
      <c r="F12154"/>
    </row>
    <row r="12155" spans="6:6" x14ac:dyDescent="0.2">
      <c r="F12155"/>
    </row>
    <row r="12156" spans="6:6" x14ac:dyDescent="0.2">
      <c r="F12156"/>
    </row>
    <row r="12157" spans="6:6" x14ac:dyDescent="0.2">
      <c r="F12157"/>
    </row>
    <row r="12158" spans="6:6" x14ac:dyDescent="0.2">
      <c r="F12158"/>
    </row>
    <row r="12159" spans="6:6" x14ac:dyDescent="0.2">
      <c r="F12159"/>
    </row>
    <row r="12160" spans="6:6" x14ac:dyDescent="0.2">
      <c r="F12160"/>
    </row>
    <row r="12161" spans="6:6" x14ac:dyDescent="0.2">
      <c r="F12161"/>
    </row>
    <row r="12162" spans="6:6" x14ac:dyDescent="0.2">
      <c r="F12162"/>
    </row>
    <row r="12163" spans="6:6" x14ac:dyDescent="0.2">
      <c r="F12163"/>
    </row>
    <row r="12164" spans="6:6" x14ac:dyDescent="0.2">
      <c r="F12164"/>
    </row>
    <row r="12165" spans="6:6" x14ac:dyDescent="0.2">
      <c r="F12165"/>
    </row>
    <row r="12166" spans="6:6" x14ac:dyDescent="0.2">
      <c r="F12166"/>
    </row>
    <row r="12167" spans="6:6" x14ac:dyDescent="0.2">
      <c r="F12167"/>
    </row>
    <row r="12168" spans="6:6" x14ac:dyDescent="0.2">
      <c r="F12168"/>
    </row>
    <row r="12169" spans="6:6" x14ac:dyDescent="0.2">
      <c r="F12169"/>
    </row>
    <row r="12170" spans="6:6" x14ac:dyDescent="0.2">
      <c r="F12170"/>
    </row>
    <row r="12171" spans="6:6" x14ac:dyDescent="0.2">
      <c r="F12171"/>
    </row>
    <row r="12172" spans="6:6" x14ac:dyDescent="0.2">
      <c r="F12172"/>
    </row>
    <row r="12173" spans="6:6" x14ac:dyDescent="0.2">
      <c r="F12173"/>
    </row>
    <row r="12174" spans="6:6" x14ac:dyDescent="0.2">
      <c r="F12174"/>
    </row>
    <row r="12175" spans="6:6" x14ac:dyDescent="0.2">
      <c r="F12175"/>
    </row>
    <row r="12176" spans="6:6" x14ac:dyDescent="0.2">
      <c r="F12176"/>
    </row>
    <row r="12177" spans="6:6" x14ac:dyDescent="0.2">
      <c r="F12177"/>
    </row>
    <row r="12178" spans="6:6" x14ac:dyDescent="0.2">
      <c r="F12178"/>
    </row>
    <row r="12179" spans="6:6" x14ac:dyDescent="0.2">
      <c r="F12179"/>
    </row>
    <row r="12180" spans="6:6" x14ac:dyDescent="0.2">
      <c r="F12180"/>
    </row>
    <row r="12181" spans="6:6" x14ac:dyDescent="0.2">
      <c r="F12181"/>
    </row>
    <row r="12182" spans="6:6" x14ac:dyDescent="0.2">
      <c r="F12182"/>
    </row>
    <row r="12183" spans="6:6" x14ac:dyDescent="0.2">
      <c r="F12183"/>
    </row>
    <row r="12184" spans="6:6" x14ac:dyDescent="0.2">
      <c r="F12184"/>
    </row>
    <row r="12185" spans="6:6" x14ac:dyDescent="0.2">
      <c r="F12185"/>
    </row>
    <row r="12186" spans="6:6" x14ac:dyDescent="0.2">
      <c r="F12186"/>
    </row>
    <row r="12187" spans="6:6" x14ac:dyDescent="0.2">
      <c r="F12187"/>
    </row>
    <row r="12188" spans="6:6" x14ac:dyDescent="0.2">
      <c r="F12188"/>
    </row>
    <row r="12189" spans="6:6" x14ac:dyDescent="0.2">
      <c r="F12189"/>
    </row>
    <row r="12190" spans="6:6" x14ac:dyDescent="0.2">
      <c r="F12190"/>
    </row>
    <row r="12191" spans="6:6" x14ac:dyDescent="0.2">
      <c r="F12191"/>
    </row>
    <row r="12192" spans="6:6" x14ac:dyDescent="0.2">
      <c r="F12192"/>
    </row>
    <row r="12193" spans="6:6" x14ac:dyDescent="0.2">
      <c r="F12193"/>
    </row>
    <row r="12194" spans="6:6" x14ac:dyDescent="0.2">
      <c r="F12194"/>
    </row>
    <row r="12195" spans="6:6" x14ac:dyDescent="0.2">
      <c r="F12195"/>
    </row>
    <row r="12196" spans="6:6" x14ac:dyDescent="0.2">
      <c r="F12196"/>
    </row>
    <row r="12197" spans="6:6" x14ac:dyDescent="0.2">
      <c r="F12197"/>
    </row>
    <row r="12198" spans="6:6" x14ac:dyDescent="0.2">
      <c r="F12198"/>
    </row>
    <row r="12199" spans="6:6" x14ac:dyDescent="0.2">
      <c r="F12199"/>
    </row>
    <row r="12200" spans="6:6" x14ac:dyDescent="0.2">
      <c r="F12200"/>
    </row>
    <row r="12201" spans="6:6" x14ac:dyDescent="0.2">
      <c r="F12201"/>
    </row>
    <row r="12202" spans="6:6" x14ac:dyDescent="0.2">
      <c r="F12202"/>
    </row>
    <row r="12203" spans="6:6" x14ac:dyDescent="0.2">
      <c r="F12203"/>
    </row>
    <row r="12204" spans="6:6" x14ac:dyDescent="0.2">
      <c r="F12204"/>
    </row>
    <row r="12205" spans="6:6" x14ac:dyDescent="0.2">
      <c r="F12205"/>
    </row>
    <row r="12206" spans="6:6" x14ac:dyDescent="0.2">
      <c r="F12206"/>
    </row>
    <row r="12207" spans="6:6" x14ac:dyDescent="0.2">
      <c r="F12207"/>
    </row>
    <row r="12208" spans="6:6" x14ac:dyDescent="0.2">
      <c r="F12208"/>
    </row>
    <row r="12209" spans="6:6" x14ac:dyDescent="0.2">
      <c r="F12209"/>
    </row>
    <row r="12210" spans="6:6" x14ac:dyDescent="0.2">
      <c r="F12210"/>
    </row>
    <row r="12211" spans="6:6" x14ac:dyDescent="0.2">
      <c r="F12211"/>
    </row>
    <row r="12212" spans="6:6" x14ac:dyDescent="0.2">
      <c r="F12212"/>
    </row>
    <row r="12213" spans="6:6" x14ac:dyDescent="0.2">
      <c r="F12213"/>
    </row>
    <row r="12214" spans="6:6" x14ac:dyDescent="0.2">
      <c r="F12214"/>
    </row>
    <row r="12215" spans="6:6" x14ac:dyDescent="0.2">
      <c r="F12215"/>
    </row>
    <row r="12216" spans="6:6" x14ac:dyDescent="0.2">
      <c r="F12216"/>
    </row>
    <row r="12217" spans="6:6" x14ac:dyDescent="0.2">
      <c r="F12217"/>
    </row>
    <row r="12218" spans="6:6" x14ac:dyDescent="0.2">
      <c r="F12218"/>
    </row>
    <row r="12219" spans="6:6" x14ac:dyDescent="0.2">
      <c r="F12219"/>
    </row>
    <row r="12220" spans="6:6" x14ac:dyDescent="0.2">
      <c r="F12220"/>
    </row>
    <row r="12221" spans="6:6" x14ac:dyDescent="0.2">
      <c r="F12221"/>
    </row>
    <row r="12222" spans="6:6" x14ac:dyDescent="0.2">
      <c r="F12222"/>
    </row>
    <row r="12223" spans="6:6" x14ac:dyDescent="0.2">
      <c r="F12223"/>
    </row>
    <row r="12224" spans="6:6" x14ac:dyDescent="0.2">
      <c r="F12224"/>
    </row>
    <row r="12225" spans="6:6" x14ac:dyDescent="0.2">
      <c r="F12225"/>
    </row>
    <row r="12226" spans="6:6" x14ac:dyDescent="0.2">
      <c r="F12226"/>
    </row>
    <row r="12227" spans="6:6" x14ac:dyDescent="0.2">
      <c r="F12227"/>
    </row>
    <row r="12228" spans="6:6" x14ac:dyDescent="0.2">
      <c r="F12228"/>
    </row>
    <row r="12229" spans="6:6" x14ac:dyDescent="0.2">
      <c r="F12229"/>
    </row>
    <row r="12230" spans="6:6" x14ac:dyDescent="0.2">
      <c r="F12230"/>
    </row>
    <row r="12231" spans="6:6" x14ac:dyDescent="0.2">
      <c r="F12231"/>
    </row>
    <row r="12232" spans="6:6" x14ac:dyDescent="0.2">
      <c r="F12232"/>
    </row>
    <row r="12233" spans="6:6" x14ac:dyDescent="0.2">
      <c r="F12233"/>
    </row>
    <row r="12234" spans="6:6" x14ac:dyDescent="0.2">
      <c r="F12234"/>
    </row>
    <row r="12235" spans="6:6" x14ac:dyDescent="0.2">
      <c r="F12235"/>
    </row>
    <row r="12236" spans="6:6" x14ac:dyDescent="0.2">
      <c r="F12236"/>
    </row>
    <row r="12237" spans="6:6" x14ac:dyDescent="0.2">
      <c r="F12237"/>
    </row>
    <row r="12238" spans="6:6" x14ac:dyDescent="0.2">
      <c r="F12238"/>
    </row>
    <row r="12239" spans="6:6" x14ac:dyDescent="0.2">
      <c r="F12239"/>
    </row>
    <row r="12240" spans="6:6" x14ac:dyDescent="0.2">
      <c r="F12240"/>
    </row>
    <row r="12241" spans="6:6" x14ac:dyDescent="0.2">
      <c r="F12241"/>
    </row>
    <row r="12242" spans="6:6" x14ac:dyDescent="0.2">
      <c r="F12242"/>
    </row>
    <row r="12243" spans="6:6" x14ac:dyDescent="0.2">
      <c r="F12243"/>
    </row>
    <row r="12244" spans="6:6" x14ac:dyDescent="0.2">
      <c r="F12244"/>
    </row>
    <row r="12245" spans="6:6" x14ac:dyDescent="0.2">
      <c r="F12245"/>
    </row>
    <row r="12246" spans="6:6" x14ac:dyDescent="0.2">
      <c r="F12246"/>
    </row>
    <row r="12247" spans="6:6" x14ac:dyDescent="0.2">
      <c r="F12247"/>
    </row>
    <row r="12248" spans="6:6" x14ac:dyDescent="0.2">
      <c r="F12248"/>
    </row>
    <row r="12249" spans="6:6" x14ac:dyDescent="0.2">
      <c r="F12249"/>
    </row>
    <row r="12250" spans="6:6" x14ac:dyDescent="0.2">
      <c r="F12250"/>
    </row>
    <row r="12251" spans="6:6" x14ac:dyDescent="0.2">
      <c r="F12251"/>
    </row>
    <row r="12252" spans="6:6" x14ac:dyDescent="0.2">
      <c r="F12252"/>
    </row>
    <row r="12253" spans="6:6" x14ac:dyDescent="0.2">
      <c r="F12253"/>
    </row>
    <row r="12254" spans="6:6" x14ac:dyDescent="0.2">
      <c r="F12254"/>
    </row>
    <row r="12255" spans="6:6" x14ac:dyDescent="0.2">
      <c r="F12255"/>
    </row>
    <row r="12256" spans="6:6" x14ac:dyDescent="0.2">
      <c r="F12256"/>
    </row>
    <row r="12257" spans="6:6" x14ac:dyDescent="0.2">
      <c r="F12257"/>
    </row>
    <row r="12258" spans="6:6" x14ac:dyDescent="0.2">
      <c r="F12258"/>
    </row>
    <row r="12259" spans="6:6" x14ac:dyDescent="0.2">
      <c r="F12259"/>
    </row>
    <row r="12260" spans="6:6" x14ac:dyDescent="0.2">
      <c r="F12260"/>
    </row>
    <row r="12261" spans="6:6" x14ac:dyDescent="0.2">
      <c r="F12261"/>
    </row>
    <row r="12262" spans="6:6" x14ac:dyDescent="0.2">
      <c r="F12262"/>
    </row>
    <row r="12263" spans="6:6" x14ac:dyDescent="0.2">
      <c r="F12263"/>
    </row>
    <row r="12264" spans="6:6" x14ac:dyDescent="0.2">
      <c r="F12264"/>
    </row>
    <row r="12265" spans="6:6" x14ac:dyDescent="0.2">
      <c r="F12265"/>
    </row>
    <row r="12266" spans="6:6" x14ac:dyDescent="0.2">
      <c r="F12266"/>
    </row>
    <row r="12267" spans="6:6" x14ac:dyDescent="0.2">
      <c r="F12267"/>
    </row>
    <row r="12268" spans="6:6" x14ac:dyDescent="0.2">
      <c r="F12268"/>
    </row>
    <row r="12269" spans="6:6" x14ac:dyDescent="0.2">
      <c r="F12269"/>
    </row>
    <row r="12270" spans="6:6" x14ac:dyDescent="0.2">
      <c r="F12270"/>
    </row>
    <row r="12271" spans="6:6" x14ac:dyDescent="0.2">
      <c r="F12271"/>
    </row>
    <row r="12272" spans="6:6" x14ac:dyDescent="0.2">
      <c r="F12272"/>
    </row>
    <row r="12273" spans="6:6" x14ac:dyDescent="0.2">
      <c r="F12273"/>
    </row>
    <row r="12274" spans="6:6" x14ac:dyDescent="0.2">
      <c r="F12274"/>
    </row>
    <row r="12275" spans="6:6" x14ac:dyDescent="0.2">
      <c r="F12275"/>
    </row>
    <row r="12276" spans="6:6" x14ac:dyDescent="0.2">
      <c r="F12276"/>
    </row>
    <row r="12277" spans="6:6" x14ac:dyDescent="0.2">
      <c r="F12277"/>
    </row>
    <row r="12278" spans="6:6" x14ac:dyDescent="0.2">
      <c r="F12278"/>
    </row>
    <row r="12279" spans="6:6" x14ac:dyDescent="0.2">
      <c r="F12279"/>
    </row>
    <row r="12280" spans="6:6" x14ac:dyDescent="0.2">
      <c r="F12280"/>
    </row>
    <row r="12281" spans="6:6" x14ac:dyDescent="0.2">
      <c r="F12281"/>
    </row>
    <row r="12282" spans="6:6" x14ac:dyDescent="0.2">
      <c r="F12282"/>
    </row>
    <row r="12283" spans="6:6" x14ac:dyDescent="0.2">
      <c r="F12283"/>
    </row>
    <row r="12284" spans="6:6" x14ac:dyDescent="0.2">
      <c r="F12284"/>
    </row>
    <row r="12285" spans="6:6" x14ac:dyDescent="0.2">
      <c r="F12285"/>
    </row>
    <row r="12286" spans="6:6" x14ac:dyDescent="0.2">
      <c r="F12286"/>
    </row>
    <row r="12287" spans="6:6" x14ac:dyDescent="0.2">
      <c r="F12287"/>
    </row>
    <row r="12288" spans="6:6" x14ac:dyDescent="0.2">
      <c r="F12288"/>
    </row>
    <row r="12289" spans="6:6" x14ac:dyDescent="0.2">
      <c r="F12289"/>
    </row>
    <row r="12290" spans="6:6" x14ac:dyDescent="0.2">
      <c r="F12290"/>
    </row>
    <row r="12291" spans="6:6" x14ac:dyDescent="0.2">
      <c r="F12291"/>
    </row>
    <row r="12292" spans="6:6" x14ac:dyDescent="0.2">
      <c r="F12292"/>
    </row>
    <row r="12293" spans="6:6" x14ac:dyDescent="0.2">
      <c r="F12293"/>
    </row>
    <row r="12294" spans="6:6" x14ac:dyDescent="0.2">
      <c r="F12294"/>
    </row>
    <row r="12295" spans="6:6" x14ac:dyDescent="0.2">
      <c r="F12295"/>
    </row>
    <row r="12296" spans="6:6" x14ac:dyDescent="0.2">
      <c r="F12296"/>
    </row>
    <row r="12297" spans="6:6" x14ac:dyDescent="0.2">
      <c r="F12297"/>
    </row>
    <row r="12298" spans="6:6" x14ac:dyDescent="0.2">
      <c r="F12298"/>
    </row>
    <row r="12299" spans="6:6" x14ac:dyDescent="0.2">
      <c r="F12299"/>
    </row>
    <row r="12300" spans="6:6" x14ac:dyDescent="0.2">
      <c r="F12300"/>
    </row>
    <row r="12301" spans="6:6" x14ac:dyDescent="0.2">
      <c r="F12301"/>
    </row>
    <row r="12302" spans="6:6" x14ac:dyDescent="0.2">
      <c r="F12302"/>
    </row>
    <row r="12303" spans="6:6" x14ac:dyDescent="0.2">
      <c r="F12303"/>
    </row>
    <row r="12304" spans="6:6" x14ac:dyDescent="0.2">
      <c r="F12304"/>
    </row>
    <row r="12305" spans="6:6" x14ac:dyDescent="0.2">
      <c r="F12305"/>
    </row>
    <row r="12306" spans="6:6" x14ac:dyDescent="0.2">
      <c r="F12306"/>
    </row>
    <row r="12307" spans="6:6" x14ac:dyDescent="0.2">
      <c r="F12307"/>
    </row>
    <row r="12308" spans="6:6" x14ac:dyDescent="0.2">
      <c r="F12308"/>
    </row>
    <row r="12309" spans="6:6" x14ac:dyDescent="0.2">
      <c r="F12309"/>
    </row>
    <row r="12310" spans="6:6" x14ac:dyDescent="0.2">
      <c r="F12310"/>
    </row>
    <row r="12311" spans="6:6" x14ac:dyDescent="0.2">
      <c r="F12311"/>
    </row>
    <row r="12312" spans="6:6" x14ac:dyDescent="0.2">
      <c r="F12312"/>
    </row>
    <row r="12313" spans="6:6" x14ac:dyDescent="0.2">
      <c r="F12313"/>
    </row>
    <row r="12314" spans="6:6" x14ac:dyDescent="0.2">
      <c r="F12314"/>
    </row>
    <row r="12315" spans="6:6" x14ac:dyDescent="0.2">
      <c r="F12315"/>
    </row>
    <row r="12316" spans="6:6" x14ac:dyDescent="0.2">
      <c r="F12316"/>
    </row>
    <row r="12317" spans="6:6" x14ac:dyDescent="0.2">
      <c r="F12317"/>
    </row>
    <row r="12318" spans="6:6" x14ac:dyDescent="0.2">
      <c r="F12318"/>
    </row>
    <row r="12319" spans="6:6" x14ac:dyDescent="0.2">
      <c r="F12319"/>
    </row>
    <row r="12320" spans="6:6" x14ac:dyDescent="0.2">
      <c r="F12320"/>
    </row>
    <row r="12321" spans="6:6" x14ac:dyDescent="0.2">
      <c r="F12321"/>
    </row>
    <row r="12322" spans="6:6" x14ac:dyDescent="0.2">
      <c r="F12322"/>
    </row>
    <row r="12323" spans="6:6" x14ac:dyDescent="0.2">
      <c r="F12323"/>
    </row>
    <row r="12324" spans="6:6" x14ac:dyDescent="0.2">
      <c r="F12324"/>
    </row>
    <row r="12325" spans="6:6" x14ac:dyDescent="0.2">
      <c r="F12325"/>
    </row>
    <row r="12326" spans="6:6" x14ac:dyDescent="0.2">
      <c r="F12326"/>
    </row>
    <row r="12327" spans="6:6" x14ac:dyDescent="0.2">
      <c r="F12327"/>
    </row>
    <row r="12328" spans="6:6" x14ac:dyDescent="0.2">
      <c r="F12328"/>
    </row>
    <row r="12329" spans="6:6" x14ac:dyDescent="0.2">
      <c r="F12329"/>
    </row>
    <row r="12330" spans="6:6" x14ac:dyDescent="0.2">
      <c r="F12330"/>
    </row>
    <row r="12331" spans="6:6" x14ac:dyDescent="0.2">
      <c r="F12331"/>
    </row>
    <row r="12332" spans="6:6" x14ac:dyDescent="0.2">
      <c r="F12332"/>
    </row>
    <row r="12333" spans="6:6" x14ac:dyDescent="0.2">
      <c r="F12333"/>
    </row>
    <row r="12334" spans="6:6" x14ac:dyDescent="0.2">
      <c r="F12334"/>
    </row>
    <row r="12335" spans="6:6" x14ac:dyDescent="0.2">
      <c r="F12335"/>
    </row>
    <row r="12336" spans="6:6" x14ac:dyDescent="0.2">
      <c r="F12336"/>
    </row>
    <row r="12337" spans="6:6" x14ac:dyDescent="0.2">
      <c r="F12337"/>
    </row>
    <row r="12338" spans="6:6" x14ac:dyDescent="0.2">
      <c r="F12338"/>
    </row>
    <row r="12339" spans="6:6" x14ac:dyDescent="0.2">
      <c r="F12339"/>
    </row>
    <row r="12340" spans="6:6" x14ac:dyDescent="0.2">
      <c r="F12340"/>
    </row>
    <row r="12341" spans="6:6" x14ac:dyDescent="0.2">
      <c r="F12341"/>
    </row>
    <row r="12342" spans="6:6" x14ac:dyDescent="0.2">
      <c r="F12342"/>
    </row>
    <row r="12343" spans="6:6" x14ac:dyDescent="0.2">
      <c r="F12343"/>
    </row>
    <row r="12344" spans="6:6" x14ac:dyDescent="0.2">
      <c r="F12344"/>
    </row>
    <row r="12345" spans="6:6" x14ac:dyDescent="0.2">
      <c r="F12345"/>
    </row>
    <row r="12346" spans="6:6" x14ac:dyDescent="0.2">
      <c r="F12346"/>
    </row>
    <row r="12347" spans="6:6" x14ac:dyDescent="0.2">
      <c r="F12347"/>
    </row>
    <row r="12348" spans="6:6" x14ac:dyDescent="0.2">
      <c r="F12348"/>
    </row>
    <row r="12349" spans="6:6" x14ac:dyDescent="0.2">
      <c r="F12349"/>
    </row>
    <row r="12350" spans="6:6" x14ac:dyDescent="0.2">
      <c r="F12350"/>
    </row>
    <row r="12351" spans="6:6" x14ac:dyDescent="0.2">
      <c r="F12351"/>
    </row>
    <row r="12352" spans="6:6" x14ac:dyDescent="0.2">
      <c r="F12352"/>
    </row>
    <row r="12353" spans="6:6" x14ac:dyDescent="0.2">
      <c r="F12353"/>
    </row>
    <row r="12354" spans="6:6" x14ac:dyDescent="0.2">
      <c r="F12354"/>
    </row>
    <row r="12355" spans="6:6" x14ac:dyDescent="0.2">
      <c r="F12355"/>
    </row>
    <row r="12356" spans="6:6" x14ac:dyDescent="0.2">
      <c r="F12356"/>
    </row>
    <row r="12357" spans="6:6" x14ac:dyDescent="0.2">
      <c r="F12357"/>
    </row>
    <row r="12358" spans="6:6" x14ac:dyDescent="0.2">
      <c r="F12358"/>
    </row>
    <row r="12359" spans="6:6" x14ac:dyDescent="0.2">
      <c r="F12359"/>
    </row>
    <row r="12360" spans="6:6" x14ac:dyDescent="0.2">
      <c r="F12360"/>
    </row>
    <row r="12361" spans="6:6" x14ac:dyDescent="0.2">
      <c r="F12361"/>
    </row>
    <row r="12362" spans="6:6" x14ac:dyDescent="0.2">
      <c r="F12362"/>
    </row>
    <row r="12363" spans="6:6" x14ac:dyDescent="0.2">
      <c r="F12363"/>
    </row>
    <row r="12364" spans="6:6" x14ac:dyDescent="0.2">
      <c r="F12364"/>
    </row>
    <row r="12365" spans="6:6" x14ac:dyDescent="0.2">
      <c r="F12365"/>
    </row>
    <row r="12366" spans="6:6" x14ac:dyDescent="0.2">
      <c r="F12366"/>
    </row>
    <row r="12367" spans="6:6" x14ac:dyDescent="0.2">
      <c r="F12367"/>
    </row>
    <row r="12368" spans="6:6" x14ac:dyDescent="0.2">
      <c r="F12368"/>
    </row>
    <row r="12369" spans="6:6" x14ac:dyDescent="0.2">
      <c r="F12369"/>
    </row>
    <row r="12370" spans="6:6" x14ac:dyDescent="0.2">
      <c r="F12370"/>
    </row>
    <row r="12371" spans="6:6" x14ac:dyDescent="0.2">
      <c r="F12371"/>
    </row>
    <row r="12372" spans="6:6" x14ac:dyDescent="0.2">
      <c r="F12372"/>
    </row>
    <row r="12373" spans="6:6" x14ac:dyDescent="0.2">
      <c r="F12373"/>
    </row>
    <row r="12374" spans="6:6" x14ac:dyDescent="0.2">
      <c r="F12374"/>
    </row>
    <row r="12375" spans="6:6" x14ac:dyDescent="0.2">
      <c r="F12375"/>
    </row>
    <row r="12376" spans="6:6" x14ac:dyDescent="0.2">
      <c r="F12376"/>
    </row>
    <row r="12377" spans="6:6" x14ac:dyDescent="0.2">
      <c r="F12377"/>
    </row>
    <row r="12378" spans="6:6" x14ac:dyDescent="0.2">
      <c r="F12378"/>
    </row>
    <row r="12379" spans="6:6" x14ac:dyDescent="0.2">
      <c r="F12379"/>
    </row>
    <row r="12380" spans="6:6" x14ac:dyDescent="0.2">
      <c r="F12380"/>
    </row>
    <row r="12381" spans="6:6" x14ac:dyDescent="0.2">
      <c r="F12381"/>
    </row>
    <row r="12382" spans="6:6" x14ac:dyDescent="0.2">
      <c r="F12382"/>
    </row>
    <row r="12383" spans="6:6" x14ac:dyDescent="0.2">
      <c r="F12383"/>
    </row>
    <row r="12384" spans="6:6" x14ac:dyDescent="0.2">
      <c r="F12384"/>
    </row>
    <row r="12385" spans="6:6" x14ac:dyDescent="0.2">
      <c r="F12385"/>
    </row>
    <row r="12386" spans="6:6" x14ac:dyDescent="0.2">
      <c r="F12386"/>
    </row>
    <row r="12387" spans="6:6" x14ac:dyDescent="0.2">
      <c r="F12387"/>
    </row>
    <row r="12388" spans="6:6" x14ac:dyDescent="0.2">
      <c r="F12388"/>
    </row>
    <row r="12389" spans="6:6" x14ac:dyDescent="0.2">
      <c r="F12389"/>
    </row>
    <row r="12390" spans="6:6" x14ac:dyDescent="0.2">
      <c r="F12390"/>
    </row>
    <row r="12391" spans="6:6" x14ac:dyDescent="0.2">
      <c r="F12391"/>
    </row>
    <row r="12392" spans="6:6" x14ac:dyDescent="0.2">
      <c r="F12392"/>
    </row>
    <row r="12393" spans="6:6" x14ac:dyDescent="0.2">
      <c r="F12393"/>
    </row>
    <row r="12394" spans="6:6" x14ac:dyDescent="0.2">
      <c r="F12394"/>
    </row>
    <row r="12395" spans="6:6" x14ac:dyDescent="0.2">
      <c r="F12395"/>
    </row>
    <row r="12396" spans="6:6" x14ac:dyDescent="0.2">
      <c r="F12396"/>
    </row>
    <row r="12397" spans="6:6" x14ac:dyDescent="0.2">
      <c r="F12397"/>
    </row>
    <row r="12398" spans="6:6" x14ac:dyDescent="0.2">
      <c r="F12398"/>
    </row>
    <row r="12399" spans="6:6" x14ac:dyDescent="0.2">
      <c r="F12399"/>
    </row>
    <row r="12400" spans="6:6" x14ac:dyDescent="0.2">
      <c r="F12400"/>
    </row>
    <row r="12401" spans="6:6" x14ac:dyDescent="0.2">
      <c r="F12401"/>
    </row>
    <row r="12402" spans="6:6" x14ac:dyDescent="0.2">
      <c r="F12402"/>
    </row>
    <row r="12403" spans="6:6" x14ac:dyDescent="0.2">
      <c r="F12403"/>
    </row>
    <row r="12404" spans="6:6" x14ac:dyDescent="0.2">
      <c r="F12404"/>
    </row>
    <row r="12405" spans="6:6" x14ac:dyDescent="0.2">
      <c r="F12405"/>
    </row>
    <row r="12406" spans="6:6" x14ac:dyDescent="0.2">
      <c r="F12406"/>
    </row>
    <row r="12407" spans="6:6" x14ac:dyDescent="0.2">
      <c r="F12407"/>
    </row>
    <row r="12408" spans="6:6" x14ac:dyDescent="0.2">
      <c r="F12408"/>
    </row>
    <row r="12409" spans="6:6" x14ac:dyDescent="0.2">
      <c r="F12409"/>
    </row>
    <row r="12410" spans="6:6" x14ac:dyDescent="0.2">
      <c r="F12410"/>
    </row>
    <row r="12411" spans="6:6" x14ac:dyDescent="0.2">
      <c r="F12411"/>
    </row>
    <row r="12412" spans="6:6" x14ac:dyDescent="0.2">
      <c r="F12412"/>
    </row>
    <row r="12413" spans="6:6" x14ac:dyDescent="0.2">
      <c r="F12413"/>
    </row>
    <row r="12414" spans="6:6" x14ac:dyDescent="0.2">
      <c r="F12414"/>
    </row>
    <row r="12415" spans="6:6" x14ac:dyDescent="0.2">
      <c r="F12415"/>
    </row>
    <row r="12416" spans="6:6" x14ac:dyDescent="0.2">
      <c r="F12416"/>
    </row>
    <row r="12417" spans="6:6" x14ac:dyDescent="0.2">
      <c r="F12417"/>
    </row>
    <row r="12418" spans="6:6" x14ac:dyDescent="0.2">
      <c r="F12418"/>
    </row>
    <row r="12419" spans="6:6" x14ac:dyDescent="0.2">
      <c r="F12419"/>
    </row>
    <row r="12420" spans="6:6" x14ac:dyDescent="0.2">
      <c r="F12420"/>
    </row>
    <row r="12421" spans="6:6" x14ac:dyDescent="0.2">
      <c r="F12421"/>
    </row>
    <row r="12422" spans="6:6" x14ac:dyDescent="0.2">
      <c r="F12422"/>
    </row>
    <row r="12423" spans="6:6" x14ac:dyDescent="0.2">
      <c r="F12423"/>
    </row>
    <row r="12424" spans="6:6" x14ac:dyDescent="0.2">
      <c r="F12424"/>
    </row>
    <row r="12425" spans="6:6" x14ac:dyDescent="0.2">
      <c r="F12425"/>
    </row>
    <row r="12426" spans="6:6" x14ac:dyDescent="0.2">
      <c r="F12426"/>
    </row>
    <row r="12427" spans="6:6" x14ac:dyDescent="0.2">
      <c r="F12427"/>
    </row>
    <row r="12428" spans="6:6" x14ac:dyDescent="0.2">
      <c r="F12428"/>
    </row>
    <row r="12429" spans="6:6" x14ac:dyDescent="0.2">
      <c r="F12429"/>
    </row>
    <row r="12430" spans="6:6" x14ac:dyDescent="0.2">
      <c r="F12430"/>
    </row>
    <row r="12431" spans="6:6" x14ac:dyDescent="0.2">
      <c r="F12431"/>
    </row>
    <row r="12432" spans="6:6" x14ac:dyDescent="0.2">
      <c r="F12432"/>
    </row>
    <row r="12433" spans="6:6" x14ac:dyDescent="0.2">
      <c r="F12433"/>
    </row>
    <row r="12434" spans="6:6" x14ac:dyDescent="0.2">
      <c r="F12434"/>
    </row>
    <row r="12435" spans="6:6" x14ac:dyDescent="0.2">
      <c r="F12435"/>
    </row>
    <row r="12436" spans="6:6" x14ac:dyDescent="0.2">
      <c r="F12436"/>
    </row>
    <row r="12437" spans="6:6" x14ac:dyDescent="0.2">
      <c r="F12437"/>
    </row>
    <row r="12438" spans="6:6" x14ac:dyDescent="0.2">
      <c r="F12438"/>
    </row>
    <row r="12439" spans="6:6" x14ac:dyDescent="0.2">
      <c r="F12439"/>
    </row>
    <row r="12440" spans="6:6" x14ac:dyDescent="0.2">
      <c r="F12440"/>
    </row>
    <row r="12441" spans="6:6" x14ac:dyDescent="0.2">
      <c r="F12441"/>
    </row>
    <row r="12442" spans="6:6" x14ac:dyDescent="0.2">
      <c r="F12442"/>
    </row>
    <row r="12443" spans="6:6" x14ac:dyDescent="0.2">
      <c r="F12443"/>
    </row>
    <row r="12444" spans="6:6" x14ac:dyDescent="0.2">
      <c r="F12444"/>
    </row>
    <row r="12445" spans="6:6" x14ac:dyDescent="0.2">
      <c r="F12445"/>
    </row>
    <row r="12446" spans="6:6" x14ac:dyDescent="0.2">
      <c r="F12446"/>
    </row>
    <row r="12447" spans="6:6" x14ac:dyDescent="0.2">
      <c r="F12447"/>
    </row>
    <row r="12448" spans="6:6" x14ac:dyDescent="0.2">
      <c r="F12448"/>
    </row>
    <row r="12449" spans="6:6" x14ac:dyDescent="0.2">
      <c r="F12449"/>
    </row>
    <row r="12450" spans="6:6" x14ac:dyDescent="0.2">
      <c r="F12450"/>
    </row>
    <row r="12451" spans="6:6" x14ac:dyDescent="0.2">
      <c r="F12451"/>
    </row>
    <row r="12452" spans="6:6" x14ac:dyDescent="0.2">
      <c r="F12452"/>
    </row>
    <row r="12453" spans="6:6" x14ac:dyDescent="0.2">
      <c r="F12453"/>
    </row>
    <row r="12454" spans="6:6" x14ac:dyDescent="0.2">
      <c r="F12454"/>
    </row>
    <row r="12455" spans="6:6" x14ac:dyDescent="0.2">
      <c r="F12455"/>
    </row>
    <row r="12456" spans="6:6" x14ac:dyDescent="0.2">
      <c r="F12456"/>
    </row>
    <row r="12457" spans="6:6" x14ac:dyDescent="0.2">
      <c r="F12457"/>
    </row>
    <row r="12458" spans="6:6" x14ac:dyDescent="0.2">
      <c r="F12458"/>
    </row>
    <row r="12459" spans="6:6" x14ac:dyDescent="0.2">
      <c r="F12459"/>
    </row>
    <row r="12460" spans="6:6" x14ac:dyDescent="0.2">
      <c r="F12460"/>
    </row>
    <row r="12461" spans="6:6" x14ac:dyDescent="0.2">
      <c r="F12461"/>
    </row>
    <row r="12462" spans="6:6" x14ac:dyDescent="0.2">
      <c r="F12462"/>
    </row>
    <row r="12463" spans="6:6" x14ac:dyDescent="0.2">
      <c r="F12463"/>
    </row>
    <row r="12464" spans="6:6" x14ac:dyDescent="0.2">
      <c r="F12464"/>
    </row>
    <row r="12465" spans="6:6" x14ac:dyDescent="0.2">
      <c r="F12465"/>
    </row>
    <row r="12466" spans="6:6" x14ac:dyDescent="0.2">
      <c r="F12466"/>
    </row>
    <row r="12467" spans="6:6" x14ac:dyDescent="0.2">
      <c r="F12467"/>
    </row>
    <row r="12468" spans="6:6" x14ac:dyDescent="0.2">
      <c r="F12468"/>
    </row>
    <row r="12469" spans="6:6" x14ac:dyDescent="0.2">
      <c r="F12469"/>
    </row>
    <row r="12470" spans="6:6" x14ac:dyDescent="0.2">
      <c r="F12470"/>
    </row>
    <row r="12471" spans="6:6" x14ac:dyDescent="0.2">
      <c r="F12471"/>
    </row>
    <row r="12472" spans="6:6" x14ac:dyDescent="0.2">
      <c r="F12472"/>
    </row>
    <row r="12473" spans="6:6" x14ac:dyDescent="0.2">
      <c r="F12473"/>
    </row>
    <row r="12474" spans="6:6" x14ac:dyDescent="0.2">
      <c r="F12474"/>
    </row>
    <row r="12475" spans="6:6" x14ac:dyDescent="0.2">
      <c r="F12475"/>
    </row>
    <row r="12476" spans="6:6" x14ac:dyDescent="0.2">
      <c r="F12476"/>
    </row>
    <row r="12477" spans="6:6" x14ac:dyDescent="0.2">
      <c r="F12477"/>
    </row>
    <row r="12478" spans="6:6" x14ac:dyDescent="0.2">
      <c r="F12478"/>
    </row>
    <row r="12479" spans="6:6" x14ac:dyDescent="0.2">
      <c r="F12479"/>
    </row>
    <row r="12480" spans="6:6" x14ac:dyDescent="0.2">
      <c r="F12480"/>
    </row>
    <row r="12481" spans="6:6" x14ac:dyDescent="0.2">
      <c r="F12481"/>
    </row>
    <row r="12482" spans="6:6" x14ac:dyDescent="0.2">
      <c r="F12482"/>
    </row>
    <row r="12483" spans="6:6" x14ac:dyDescent="0.2">
      <c r="F12483"/>
    </row>
    <row r="12484" spans="6:6" x14ac:dyDescent="0.2">
      <c r="F12484"/>
    </row>
    <row r="12485" spans="6:6" x14ac:dyDescent="0.2">
      <c r="F12485"/>
    </row>
    <row r="12486" spans="6:6" x14ac:dyDescent="0.2">
      <c r="F12486"/>
    </row>
    <row r="12487" spans="6:6" x14ac:dyDescent="0.2">
      <c r="F12487"/>
    </row>
    <row r="12488" spans="6:6" x14ac:dyDescent="0.2">
      <c r="F12488"/>
    </row>
    <row r="12489" spans="6:6" x14ac:dyDescent="0.2">
      <c r="F12489"/>
    </row>
    <row r="12490" spans="6:6" x14ac:dyDescent="0.2">
      <c r="F12490"/>
    </row>
    <row r="12491" spans="6:6" x14ac:dyDescent="0.2">
      <c r="F12491"/>
    </row>
    <row r="12492" spans="6:6" x14ac:dyDescent="0.2">
      <c r="F12492"/>
    </row>
    <row r="12493" spans="6:6" x14ac:dyDescent="0.2">
      <c r="F12493"/>
    </row>
    <row r="12494" spans="6:6" x14ac:dyDescent="0.2">
      <c r="F12494"/>
    </row>
    <row r="12495" spans="6:6" x14ac:dyDescent="0.2">
      <c r="F12495"/>
    </row>
    <row r="12496" spans="6:6" x14ac:dyDescent="0.2">
      <c r="F12496"/>
    </row>
    <row r="12497" spans="6:6" x14ac:dyDescent="0.2">
      <c r="F12497"/>
    </row>
    <row r="12498" spans="6:6" x14ac:dyDescent="0.2">
      <c r="F12498"/>
    </row>
    <row r="12499" spans="6:6" x14ac:dyDescent="0.2">
      <c r="F12499"/>
    </row>
    <row r="12500" spans="6:6" x14ac:dyDescent="0.2">
      <c r="F12500"/>
    </row>
    <row r="12501" spans="6:6" x14ac:dyDescent="0.2">
      <c r="F12501"/>
    </row>
    <row r="12502" spans="6:6" x14ac:dyDescent="0.2">
      <c r="F12502"/>
    </row>
    <row r="12503" spans="6:6" x14ac:dyDescent="0.2">
      <c r="F12503"/>
    </row>
    <row r="12504" spans="6:6" x14ac:dyDescent="0.2">
      <c r="F12504"/>
    </row>
    <row r="12505" spans="6:6" x14ac:dyDescent="0.2">
      <c r="F12505"/>
    </row>
    <row r="12506" spans="6:6" x14ac:dyDescent="0.2">
      <c r="F12506"/>
    </row>
    <row r="12507" spans="6:6" x14ac:dyDescent="0.2">
      <c r="F12507"/>
    </row>
    <row r="12508" spans="6:6" x14ac:dyDescent="0.2">
      <c r="F12508"/>
    </row>
    <row r="12509" spans="6:6" x14ac:dyDescent="0.2">
      <c r="F12509"/>
    </row>
    <row r="12510" spans="6:6" x14ac:dyDescent="0.2">
      <c r="F12510"/>
    </row>
    <row r="12511" spans="6:6" x14ac:dyDescent="0.2">
      <c r="F12511"/>
    </row>
    <row r="12512" spans="6:6" x14ac:dyDescent="0.2">
      <c r="F12512"/>
    </row>
    <row r="12513" spans="6:6" x14ac:dyDescent="0.2">
      <c r="F12513"/>
    </row>
    <row r="12514" spans="6:6" x14ac:dyDescent="0.2">
      <c r="F12514"/>
    </row>
    <row r="12515" spans="6:6" x14ac:dyDescent="0.2">
      <c r="F12515"/>
    </row>
    <row r="12516" spans="6:6" x14ac:dyDescent="0.2">
      <c r="F12516"/>
    </row>
    <row r="12517" spans="6:6" x14ac:dyDescent="0.2">
      <c r="F12517"/>
    </row>
    <row r="12518" spans="6:6" x14ac:dyDescent="0.2">
      <c r="F12518"/>
    </row>
    <row r="12519" spans="6:6" x14ac:dyDescent="0.2">
      <c r="F12519"/>
    </row>
    <row r="12520" spans="6:6" x14ac:dyDescent="0.2">
      <c r="F12520"/>
    </row>
    <row r="12521" spans="6:6" x14ac:dyDescent="0.2">
      <c r="F12521"/>
    </row>
    <row r="12522" spans="6:6" x14ac:dyDescent="0.2">
      <c r="F12522"/>
    </row>
    <row r="12523" spans="6:6" x14ac:dyDescent="0.2">
      <c r="F12523"/>
    </row>
    <row r="12524" spans="6:6" x14ac:dyDescent="0.2">
      <c r="F12524"/>
    </row>
    <row r="12525" spans="6:6" x14ac:dyDescent="0.2">
      <c r="F12525"/>
    </row>
    <row r="12526" spans="6:6" x14ac:dyDescent="0.2">
      <c r="F12526"/>
    </row>
    <row r="12527" spans="6:6" x14ac:dyDescent="0.2">
      <c r="F12527"/>
    </row>
    <row r="12528" spans="6:6" x14ac:dyDescent="0.2">
      <c r="F12528"/>
    </row>
    <row r="12529" spans="6:6" x14ac:dyDescent="0.2">
      <c r="F12529"/>
    </row>
    <row r="12530" spans="6:6" x14ac:dyDescent="0.2">
      <c r="F12530"/>
    </row>
    <row r="12531" spans="6:6" x14ac:dyDescent="0.2">
      <c r="F12531"/>
    </row>
    <row r="12532" spans="6:6" x14ac:dyDescent="0.2">
      <c r="F12532"/>
    </row>
    <row r="12533" spans="6:6" x14ac:dyDescent="0.2">
      <c r="F12533"/>
    </row>
    <row r="12534" spans="6:6" x14ac:dyDescent="0.2">
      <c r="F12534"/>
    </row>
    <row r="12535" spans="6:6" x14ac:dyDescent="0.2">
      <c r="F12535"/>
    </row>
    <row r="12536" spans="6:6" x14ac:dyDescent="0.2">
      <c r="F12536"/>
    </row>
    <row r="12537" spans="6:6" x14ac:dyDescent="0.2">
      <c r="F12537"/>
    </row>
    <row r="12538" spans="6:6" x14ac:dyDescent="0.2">
      <c r="F12538"/>
    </row>
    <row r="12539" spans="6:6" x14ac:dyDescent="0.2">
      <c r="F12539"/>
    </row>
    <row r="12540" spans="6:6" x14ac:dyDescent="0.2">
      <c r="F12540"/>
    </row>
    <row r="12541" spans="6:6" x14ac:dyDescent="0.2">
      <c r="F12541"/>
    </row>
    <row r="12542" spans="6:6" x14ac:dyDescent="0.2">
      <c r="F12542"/>
    </row>
    <row r="12543" spans="6:6" x14ac:dyDescent="0.2">
      <c r="F12543"/>
    </row>
    <row r="12544" spans="6:6" x14ac:dyDescent="0.2">
      <c r="F12544"/>
    </row>
    <row r="12545" spans="6:6" x14ac:dyDescent="0.2">
      <c r="F12545"/>
    </row>
    <row r="12546" spans="6:6" x14ac:dyDescent="0.2">
      <c r="F12546"/>
    </row>
    <row r="12547" spans="6:6" x14ac:dyDescent="0.2">
      <c r="F12547"/>
    </row>
    <row r="12548" spans="6:6" x14ac:dyDescent="0.2">
      <c r="F12548"/>
    </row>
    <row r="12549" spans="6:6" x14ac:dyDescent="0.2">
      <c r="F12549"/>
    </row>
    <row r="12550" spans="6:6" x14ac:dyDescent="0.2">
      <c r="F12550"/>
    </row>
    <row r="12551" spans="6:6" x14ac:dyDescent="0.2">
      <c r="F12551"/>
    </row>
    <row r="12552" spans="6:6" x14ac:dyDescent="0.2">
      <c r="F12552"/>
    </row>
    <row r="12553" spans="6:6" x14ac:dyDescent="0.2">
      <c r="F12553"/>
    </row>
    <row r="12554" spans="6:6" x14ac:dyDescent="0.2">
      <c r="F12554"/>
    </row>
    <row r="12555" spans="6:6" x14ac:dyDescent="0.2">
      <c r="F12555"/>
    </row>
    <row r="12556" spans="6:6" x14ac:dyDescent="0.2">
      <c r="F12556"/>
    </row>
    <row r="12557" spans="6:6" x14ac:dyDescent="0.2">
      <c r="F12557"/>
    </row>
    <row r="12558" spans="6:6" x14ac:dyDescent="0.2">
      <c r="F12558"/>
    </row>
    <row r="12559" spans="6:6" x14ac:dyDescent="0.2">
      <c r="F12559"/>
    </row>
    <row r="12560" spans="6:6" x14ac:dyDescent="0.2">
      <c r="F12560"/>
    </row>
    <row r="12561" spans="6:6" x14ac:dyDescent="0.2">
      <c r="F12561"/>
    </row>
    <row r="12562" spans="6:6" x14ac:dyDescent="0.2">
      <c r="F12562"/>
    </row>
    <row r="12563" spans="6:6" x14ac:dyDescent="0.2">
      <c r="F12563"/>
    </row>
    <row r="12564" spans="6:6" x14ac:dyDescent="0.2">
      <c r="F12564"/>
    </row>
    <row r="12565" spans="6:6" x14ac:dyDescent="0.2">
      <c r="F12565"/>
    </row>
    <row r="12566" spans="6:6" x14ac:dyDescent="0.2">
      <c r="F12566"/>
    </row>
    <row r="12567" spans="6:6" x14ac:dyDescent="0.2">
      <c r="F12567"/>
    </row>
    <row r="12568" spans="6:6" x14ac:dyDescent="0.2">
      <c r="F12568"/>
    </row>
    <row r="12569" spans="6:6" x14ac:dyDescent="0.2">
      <c r="F12569"/>
    </row>
    <row r="12570" spans="6:6" x14ac:dyDescent="0.2">
      <c r="F12570"/>
    </row>
    <row r="12571" spans="6:6" x14ac:dyDescent="0.2">
      <c r="F12571"/>
    </row>
    <row r="12572" spans="6:6" x14ac:dyDescent="0.2">
      <c r="F12572"/>
    </row>
    <row r="12573" spans="6:6" x14ac:dyDescent="0.2">
      <c r="F12573"/>
    </row>
    <row r="12574" spans="6:6" x14ac:dyDescent="0.2">
      <c r="F12574"/>
    </row>
    <row r="12575" spans="6:6" x14ac:dyDescent="0.2">
      <c r="F12575"/>
    </row>
    <row r="12576" spans="6:6" x14ac:dyDescent="0.2">
      <c r="F12576"/>
    </row>
    <row r="12577" spans="6:6" x14ac:dyDescent="0.2">
      <c r="F12577"/>
    </row>
    <row r="12578" spans="6:6" x14ac:dyDescent="0.2">
      <c r="F12578"/>
    </row>
    <row r="12579" spans="6:6" x14ac:dyDescent="0.2">
      <c r="F12579"/>
    </row>
    <row r="12580" spans="6:6" x14ac:dyDescent="0.2">
      <c r="F12580"/>
    </row>
    <row r="12581" spans="6:6" x14ac:dyDescent="0.2">
      <c r="F12581"/>
    </row>
    <row r="12582" spans="6:6" x14ac:dyDescent="0.2">
      <c r="F12582"/>
    </row>
    <row r="12583" spans="6:6" x14ac:dyDescent="0.2">
      <c r="F12583"/>
    </row>
    <row r="12584" spans="6:6" x14ac:dyDescent="0.2">
      <c r="F12584"/>
    </row>
    <row r="12585" spans="6:6" x14ac:dyDescent="0.2">
      <c r="F12585"/>
    </row>
    <row r="12586" spans="6:6" x14ac:dyDescent="0.2">
      <c r="F12586"/>
    </row>
    <row r="12587" spans="6:6" x14ac:dyDescent="0.2">
      <c r="F12587"/>
    </row>
    <row r="12588" spans="6:6" x14ac:dyDescent="0.2">
      <c r="F12588"/>
    </row>
    <row r="12589" spans="6:6" x14ac:dyDescent="0.2">
      <c r="F12589"/>
    </row>
    <row r="12590" spans="6:6" x14ac:dyDescent="0.2">
      <c r="F12590"/>
    </row>
    <row r="12591" spans="6:6" x14ac:dyDescent="0.2">
      <c r="F12591"/>
    </row>
    <row r="12592" spans="6:6" x14ac:dyDescent="0.2">
      <c r="F12592"/>
    </row>
    <row r="12593" spans="6:6" x14ac:dyDescent="0.2">
      <c r="F12593"/>
    </row>
    <row r="12594" spans="6:6" x14ac:dyDescent="0.2">
      <c r="F12594"/>
    </row>
    <row r="12595" spans="6:6" x14ac:dyDescent="0.2">
      <c r="F12595"/>
    </row>
    <row r="12596" spans="6:6" x14ac:dyDescent="0.2">
      <c r="F12596"/>
    </row>
    <row r="12597" spans="6:6" x14ac:dyDescent="0.2">
      <c r="F12597"/>
    </row>
    <row r="12598" spans="6:6" x14ac:dyDescent="0.2">
      <c r="F12598"/>
    </row>
    <row r="12599" spans="6:6" x14ac:dyDescent="0.2">
      <c r="F12599"/>
    </row>
    <row r="12600" spans="6:6" x14ac:dyDescent="0.2">
      <c r="F12600"/>
    </row>
    <row r="12601" spans="6:6" x14ac:dyDescent="0.2">
      <c r="F12601"/>
    </row>
    <row r="12602" spans="6:6" x14ac:dyDescent="0.2">
      <c r="F12602"/>
    </row>
    <row r="12603" spans="6:6" x14ac:dyDescent="0.2">
      <c r="F12603"/>
    </row>
    <row r="12604" spans="6:6" x14ac:dyDescent="0.2">
      <c r="F12604"/>
    </row>
    <row r="12605" spans="6:6" x14ac:dyDescent="0.2">
      <c r="F12605"/>
    </row>
    <row r="12606" spans="6:6" x14ac:dyDescent="0.2">
      <c r="F12606"/>
    </row>
    <row r="12607" spans="6:6" x14ac:dyDescent="0.2">
      <c r="F12607"/>
    </row>
    <row r="12608" spans="6:6" x14ac:dyDescent="0.2">
      <c r="F12608"/>
    </row>
    <row r="12609" spans="6:6" x14ac:dyDescent="0.2">
      <c r="F12609"/>
    </row>
    <row r="12610" spans="6:6" x14ac:dyDescent="0.2">
      <c r="F12610"/>
    </row>
    <row r="12611" spans="6:6" x14ac:dyDescent="0.2">
      <c r="F12611"/>
    </row>
    <row r="12612" spans="6:6" x14ac:dyDescent="0.2">
      <c r="F12612"/>
    </row>
    <row r="12613" spans="6:6" x14ac:dyDescent="0.2">
      <c r="F12613"/>
    </row>
    <row r="12614" spans="6:6" x14ac:dyDescent="0.2">
      <c r="F12614"/>
    </row>
    <row r="12615" spans="6:6" x14ac:dyDescent="0.2">
      <c r="F12615"/>
    </row>
    <row r="12616" spans="6:6" x14ac:dyDescent="0.2">
      <c r="F12616"/>
    </row>
    <row r="12617" spans="6:6" x14ac:dyDescent="0.2">
      <c r="F12617"/>
    </row>
    <row r="12618" spans="6:6" x14ac:dyDescent="0.2">
      <c r="F12618"/>
    </row>
    <row r="12619" spans="6:6" x14ac:dyDescent="0.2">
      <c r="F12619"/>
    </row>
    <row r="12620" spans="6:6" x14ac:dyDescent="0.2">
      <c r="F12620"/>
    </row>
    <row r="12621" spans="6:6" x14ac:dyDescent="0.2">
      <c r="F12621"/>
    </row>
    <row r="12622" spans="6:6" x14ac:dyDescent="0.2">
      <c r="F12622"/>
    </row>
    <row r="12623" spans="6:6" x14ac:dyDescent="0.2">
      <c r="F12623"/>
    </row>
    <row r="12624" spans="6:6" x14ac:dyDescent="0.2">
      <c r="F12624"/>
    </row>
    <row r="12625" spans="6:6" x14ac:dyDescent="0.2">
      <c r="F12625"/>
    </row>
    <row r="12626" spans="6:6" x14ac:dyDescent="0.2">
      <c r="F12626"/>
    </row>
    <row r="12627" spans="6:6" x14ac:dyDescent="0.2">
      <c r="F12627"/>
    </row>
    <row r="12628" spans="6:6" x14ac:dyDescent="0.2">
      <c r="F12628"/>
    </row>
    <row r="12629" spans="6:6" x14ac:dyDescent="0.2">
      <c r="F12629"/>
    </row>
    <row r="12630" spans="6:6" x14ac:dyDescent="0.2">
      <c r="F12630"/>
    </row>
    <row r="12631" spans="6:6" x14ac:dyDescent="0.2">
      <c r="F12631"/>
    </row>
    <row r="12632" spans="6:6" x14ac:dyDescent="0.2">
      <c r="F12632"/>
    </row>
    <row r="12633" spans="6:6" x14ac:dyDescent="0.2">
      <c r="F12633"/>
    </row>
    <row r="12634" spans="6:6" x14ac:dyDescent="0.2">
      <c r="F12634"/>
    </row>
    <row r="12635" spans="6:6" x14ac:dyDescent="0.2">
      <c r="F12635"/>
    </row>
    <row r="12636" spans="6:6" x14ac:dyDescent="0.2">
      <c r="F12636"/>
    </row>
    <row r="12637" spans="6:6" x14ac:dyDescent="0.2">
      <c r="F12637"/>
    </row>
    <row r="12638" spans="6:6" x14ac:dyDescent="0.2">
      <c r="F12638"/>
    </row>
    <row r="12639" spans="6:6" x14ac:dyDescent="0.2">
      <c r="F12639"/>
    </row>
    <row r="12640" spans="6:6" x14ac:dyDescent="0.2">
      <c r="F12640"/>
    </row>
    <row r="12641" spans="6:6" x14ac:dyDescent="0.2">
      <c r="F12641"/>
    </row>
    <row r="12642" spans="6:6" x14ac:dyDescent="0.2">
      <c r="F12642"/>
    </row>
    <row r="12643" spans="6:6" x14ac:dyDescent="0.2">
      <c r="F12643"/>
    </row>
    <row r="12644" spans="6:6" x14ac:dyDescent="0.2">
      <c r="F12644"/>
    </row>
    <row r="12645" spans="6:6" x14ac:dyDescent="0.2">
      <c r="F12645"/>
    </row>
    <row r="12646" spans="6:6" x14ac:dyDescent="0.2">
      <c r="F12646"/>
    </row>
    <row r="12647" spans="6:6" x14ac:dyDescent="0.2">
      <c r="F12647"/>
    </row>
    <row r="12648" spans="6:6" x14ac:dyDescent="0.2">
      <c r="F12648"/>
    </row>
    <row r="12649" spans="6:6" x14ac:dyDescent="0.2">
      <c r="F12649"/>
    </row>
    <row r="12650" spans="6:6" x14ac:dyDescent="0.2">
      <c r="F12650"/>
    </row>
    <row r="12651" spans="6:6" x14ac:dyDescent="0.2">
      <c r="F12651"/>
    </row>
    <row r="12652" spans="6:6" x14ac:dyDescent="0.2">
      <c r="F12652"/>
    </row>
    <row r="12653" spans="6:6" x14ac:dyDescent="0.2">
      <c r="F12653"/>
    </row>
    <row r="12654" spans="6:6" x14ac:dyDescent="0.2">
      <c r="F12654"/>
    </row>
    <row r="12655" spans="6:6" x14ac:dyDescent="0.2">
      <c r="F12655"/>
    </row>
    <row r="12656" spans="6:6" x14ac:dyDescent="0.2">
      <c r="F12656"/>
    </row>
    <row r="12657" spans="6:6" x14ac:dyDescent="0.2">
      <c r="F12657"/>
    </row>
    <row r="12658" spans="6:6" x14ac:dyDescent="0.2">
      <c r="F12658"/>
    </row>
    <row r="12659" spans="6:6" x14ac:dyDescent="0.2">
      <c r="F12659"/>
    </row>
    <row r="12660" spans="6:6" x14ac:dyDescent="0.2">
      <c r="F12660"/>
    </row>
    <row r="12661" spans="6:6" x14ac:dyDescent="0.2">
      <c r="F12661"/>
    </row>
    <row r="12662" spans="6:6" x14ac:dyDescent="0.2">
      <c r="F12662"/>
    </row>
    <row r="12663" spans="6:6" x14ac:dyDescent="0.2">
      <c r="F12663"/>
    </row>
    <row r="12664" spans="6:6" x14ac:dyDescent="0.2">
      <c r="F12664"/>
    </row>
    <row r="12665" spans="6:6" x14ac:dyDescent="0.2">
      <c r="F12665"/>
    </row>
    <row r="12666" spans="6:6" x14ac:dyDescent="0.2">
      <c r="F12666"/>
    </row>
    <row r="12667" spans="6:6" x14ac:dyDescent="0.2">
      <c r="F12667"/>
    </row>
    <row r="12668" spans="6:6" x14ac:dyDescent="0.2">
      <c r="F12668"/>
    </row>
    <row r="12669" spans="6:6" x14ac:dyDescent="0.2">
      <c r="F12669"/>
    </row>
    <row r="12670" spans="6:6" x14ac:dyDescent="0.2">
      <c r="F12670"/>
    </row>
    <row r="12671" spans="6:6" x14ac:dyDescent="0.2">
      <c r="F12671"/>
    </row>
    <row r="12672" spans="6:6" x14ac:dyDescent="0.2">
      <c r="F12672"/>
    </row>
    <row r="12673" spans="6:6" x14ac:dyDescent="0.2">
      <c r="F12673"/>
    </row>
    <row r="12674" spans="6:6" x14ac:dyDescent="0.2">
      <c r="F12674"/>
    </row>
    <row r="12675" spans="6:6" x14ac:dyDescent="0.2">
      <c r="F12675"/>
    </row>
    <row r="12676" spans="6:6" x14ac:dyDescent="0.2">
      <c r="F12676"/>
    </row>
    <row r="12677" spans="6:6" x14ac:dyDescent="0.2">
      <c r="F12677"/>
    </row>
    <row r="12678" spans="6:6" x14ac:dyDescent="0.2">
      <c r="F12678"/>
    </row>
    <row r="12679" spans="6:6" x14ac:dyDescent="0.2">
      <c r="F12679"/>
    </row>
    <row r="12680" spans="6:6" x14ac:dyDescent="0.2">
      <c r="F12680"/>
    </row>
    <row r="12681" spans="6:6" x14ac:dyDescent="0.2">
      <c r="F12681"/>
    </row>
    <row r="12682" spans="6:6" x14ac:dyDescent="0.2">
      <c r="F12682"/>
    </row>
    <row r="12683" spans="6:6" x14ac:dyDescent="0.2">
      <c r="F12683"/>
    </row>
    <row r="12684" spans="6:6" x14ac:dyDescent="0.2">
      <c r="F12684"/>
    </row>
    <row r="12685" spans="6:6" x14ac:dyDescent="0.2">
      <c r="F12685"/>
    </row>
    <row r="12686" spans="6:6" x14ac:dyDescent="0.2">
      <c r="F12686"/>
    </row>
    <row r="12687" spans="6:6" x14ac:dyDescent="0.2">
      <c r="F12687"/>
    </row>
    <row r="12688" spans="6:6" x14ac:dyDescent="0.2">
      <c r="F12688"/>
    </row>
    <row r="12689" spans="6:6" x14ac:dyDescent="0.2">
      <c r="F12689"/>
    </row>
    <row r="12690" spans="6:6" x14ac:dyDescent="0.2">
      <c r="F12690"/>
    </row>
    <row r="12691" spans="6:6" x14ac:dyDescent="0.2">
      <c r="F12691"/>
    </row>
    <row r="12692" spans="6:6" x14ac:dyDescent="0.2">
      <c r="F12692"/>
    </row>
    <row r="12693" spans="6:6" x14ac:dyDescent="0.2">
      <c r="F12693"/>
    </row>
    <row r="12694" spans="6:6" x14ac:dyDescent="0.2">
      <c r="F12694"/>
    </row>
    <row r="12695" spans="6:6" x14ac:dyDescent="0.2">
      <c r="F12695"/>
    </row>
    <row r="12696" spans="6:6" x14ac:dyDescent="0.2">
      <c r="F12696"/>
    </row>
    <row r="12697" spans="6:6" x14ac:dyDescent="0.2">
      <c r="F12697"/>
    </row>
    <row r="12698" spans="6:6" x14ac:dyDescent="0.2">
      <c r="F12698"/>
    </row>
    <row r="12699" spans="6:6" x14ac:dyDescent="0.2">
      <c r="F12699"/>
    </row>
    <row r="12700" spans="6:6" x14ac:dyDescent="0.2">
      <c r="F12700"/>
    </row>
    <row r="12701" spans="6:6" x14ac:dyDescent="0.2">
      <c r="F12701"/>
    </row>
    <row r="12702" spans="6:6" x14ac:dyDescent="0.2">
      <c r="F12702"/>
    </row>
    <row r="12703" spans="6:6" x14ac:dyDescent="0.2">
      <c r="F12703"/>
    </row>
    <row r="12704" spans="6:6" x14ac:dyDescent="0.2">
      <c r="F12704"/>
    </row>
    <row r="12705" spans="6:6" x14ac:dyDescent="0.2">
      <c r="F12705"/>
    </row>
    <row r="12706" spans="6:6" x14ac:dyDescent="0.2">
      <c r="F12706"/>
    </row>
    <row r="12707" spans="6:6" x14ac:dyDescent="0.2">
      <c r="F12707"/>
    </row>
    <row r="12708" spans="6:6" x14ac:dyDescent="0.2">
      <c r="F12708"/>
    </row>
    <row r="12709" spans="6:6" x14ac:dyDescent="0.2">
      <c r="F12709"/>
    </row>
    <row r="12710" spans="6:6" x14ac:dyDescent="0.2">
      <c r="F12710"/>
    </row>
    <row r="12711" spans="6:6" x14ac:dyDescent="0.2">
      <c r="F12711"/>
    </row>
    <row r="12712" spans="6:6" x14ac:dyDescent="0.2">
      <c r="F12712"/>
    </row>
    <row r="12713" spans="6:6" x14ac:dyDescent="0.2">
      <c r="F12713"/>
    </row>
    <row r="12714" spans="6:6" x14ac:dyDescent="0.2">
      <c r="F12714"/>
    </row>
    <row r="12715" spans="6:6" x14ac:dyDescent="0.2">
      <c r="F12715"/>
    </row>
    <row r="12716" spans="6:6" x14ac:dyDescent="0.2">
      <c r="F12716"/>
    </row>
    <row r="12717" spans="6:6" x14ac:dyDescent="0.2">
      <c r="F12717"/>
    </row>
    <row r="12718" spans="6:6" x14ac:dyDescent="0.2">
      <c r="F12718"/>
    </row>
    <row r="12719" spans="6:6" x14ac:dyDescent="0.2">
      <c r="F12719"/>
    </row>
    <row r="12720" spans="6:6" x14ac:dyDescent="0.2">
      <c r="F12720"/>
    </row>
    <row r="12721" spans="6:6" x14ac:dyDescent="0.2">
      <c r="F12721"/>
    </row>
    <row r="12722" spans="6:6" x14ac:dyDescent="0.2">
      <c r="F12722"/>
    </row>
    <row r="12723" spans="6:6" x14ac:dyDescent="0.2">
      <c r="F12723"/>
    </row>
    <row r="12724" spans="6:6" x14ac:dyDescent="0.2">
      <c r="F12724"/>
    </row>
    <row r="12725" spans="6:6" x14ac:dyDescent="0.2">
      <c r="F12725"/>
    </row>
    <row r="12726" spans="6:6" x14ac:dyDescent="0.2">
      <c r="F12726"/>
    </row>
    <row r="12727" spans="6:6" x14ac:dyDescent="0.2">
      <c r="F12727"/>
    </row>
    <row r="12728" spans="6:6" x14ac:dyDescent="0.2">
      <c r="F12728"/>
    </row>
    <row r="12729" spans="6:6" x14ac:dyDescent="0.2">
      <c r="F12729"/>
    </row>
    <row r="12730" spans="6:6" x14ac:dyDescent="0.2">
      <c r="F12730"/>
    </row>
    <row r="12731" spans="6:6" x14ac:dyDescent="0.2">
      <c r="F12731"/>
    </row>
    <row r="12732" spans="6:6" x14ac:dyDescent="0.2">
      <c r="F12732"/>
    </row>
    <row r="12733" spans="6:6" x14ac:dyDescent="0.2">
      <c r="F12733"/>
    </row>
    <row r="12734" spans="6:6" x14ac:dyDescent="0.2">
      <c r="F12734"/>
    </row>
    <row r="12735" spans="6:6" x14ac:dyDescent="0.2">
      <c r="F12735"/>
    </row>
    <row r="12736" spans="6:6" x14ac:dyDescent="0.2">
      <c r="F12736"/>
    </row>
    <row r="12737" spans="6:6" x14ac:dyDescent="0.2">
      <c r="F12737"/>
    </row>
    <row r="12738" spans="6:6" x14ac:dyDescent="0.2">
      <c r="F12738"/>
    </row>
    <row r="12739" spans="6:6" x14ac:dyDescent="0.2">
      <c r="F12739"/>
    </row>
    <row r="12740" spans="6:6" x14ac:dyDescent="0.2">
      <c r="F12740"/>
    </row>
    <row r="12741" spans="6:6" x14ac:dyDescent="0.2">
      <c r="F12741"/>
    </row>
    <row r="12742" spans="6:6" x14ac:dyDescent="0.2">
      <c r="F12742"/>
    </row>
    <row r="12743" spans="6:6" x14ac:dyDescent="0.2">
      <c r="F12743"/>
    </row>
    <row r="12744" spans="6:6" x14ac:dyDescent="0.2">
      <c r="F12744"/>
    </row>
    <row r="12745" spans="6:6" x14ac:dyDescent="0.2">
      <c r="F12745"/>
    </row>
    <row r="12746" spans="6:6" x14ac:dyDescent="0.2">
      <c r="F12746"/>
    </row>
    <row r="12747" spans="6:6" x14ac:dyDescent="0.2">
      <c r="F12747"/>
    </row>
    <row r="12748" spans="6:6" x14ac:dyDescent="0.2">
      <c r="F12748"/>
    </row>
    <row r="12749" spans="6:6" x14ac:dyDescent="0.2">
      <c r="F12749"/>
    </row>
    <row r="12750" spans="6:6" x14ac:dyDescent="0.2">
      <c r="F12750"/>
    </row>
    <row r="12751" spans="6:6" x14ac:dyDescent="0.2">
      <c r="F12751"/>
    </row>
    <row r="12752" spans="6:6" x14ac:dyDescent="0.2">
      <c r="F12752"/>
    </row>
    <row r="12753" spans="6:6" x14ac:dyDescent="0.2">
      <c r="F12753"/>
    </row>
    <row r="12754" spans="6:6" x14ac:dyDescent="0.2">
      <c r="F12754"/>
    </row>
    <row r="12755" spans="6:6" x14ac:dyDescent="0.2">
      <c r="F12755"/>
    </row>
    <row r="12756" spans="6:6" x14ac:dyDescent="0.2">
      <c r="F12756"/>
    </row>
    <row r="12757" spans="6:6" x14ac:dyDescent="0.2">
      <c r="F12757"/>
    </row>
    <row r="12758" spans="6:6" x14ac:dyDescent="0.2">
      <c r="F12758"/>
    </row>
    <row r="12759" spans="6:6" x14ac:dyDescent="0.2">
      <c r="F12759"/>
    </row>
    <row r="12760" spans="6:6" x14ac:dyDescent="0.2">
      <c r="F12760"/>
    </row>
    <row r="12761" spans="6:6" x14ac:dyDescent="0.2">
      <c r="F12761"/>
    </row>
    <row r="12762" spans="6:6" x14ac:dyDescent="0.2">
      <c r="F12762"/>
    </row>
    <row r="12763" spans="6:6" x14ac:dyDescent="0.2">
      <c r="F12763"/>
    </row>
    <row r="12764" spans="6:6" x14ac:dyDescent="0.2">
      <c r="F12764"/>
    </row>
    <row r="12765" spans="6:6" x14ac:dyDescent="0.2">
      <c r="F12765"/>
    </row>
    <row r="12766" spans="6:6" x14ac:dyDescent="0.2">
      <c r="F12766"/>
    </row>
    <row r="12767" spans="6:6" x14ac:dyDescent="0.2">
      <c r="F12767"/>
    </row>
    <row r="12768" spans="6:6" x14ac:dyDescent="0.2">
      <c r="F12768"/>
    </row>
    <row r="12769" spans="6:6" x14ac:dyDescent="0.2">
      <c r="F12769"/>
    </row>
    <row r="12770" spans="6:6" x14ac:dyDescent="0.2">
      <c r="F12770"/>
    </row>
    <row r="12771" spans="6:6" x14ac:dyDescent="0.2">
      <c r="F12771"/>
    </row>
    <row r="12772" spans="6:6" x14ac:dyDescent="0.2">
      <c r="F12772"/>
    </row>
    <row r="12773" spans="6:6" x14ac:dyDescent="0.2">
      <c r="F12773"/>
    </row>
    <row r="12774" spans="6:6" x14ac:dyDescent="0.2">
      <c r="F12774"/>
    </row>
    <row r="12775" spans="6:6" x14ac:dyDescent="0.2">
      <c r="F12775"/>
    </row>
    <row r="12776" spans="6:6" x14ac:dyDescent="0.2">
      <c r="F12776"/>
    </row>
    <row r="12777" spans="6:6" x14ac:dyDescent="0.2">
      <c r="F12777"/>
    </row>
    <row r="12778" spans="6:6" x14ac:dyDescent="0.2">
      <c r="F12778"/>
    </row>
    <row r="12779" spans="6:6" x14ac:dyDescent="0.2">
      <c r="F12779"/>
    </row>
    <row r="12780" spans="6:6" x14ac:dyDescent="0.2">
      <c r="F12780"/>
    </row>
    <row r="12781" spans="6:6" x14ac:dyDescent="0.2">
      <c r="F12781"/>
    </row>
    <row r="12782" spans="6:6" x14ac:dyDescent="0.2">
      <c r="F12782"/>
    </row>
    <row r="12783" spans="6:6" x14ac:dyDescent="0.2">
      <c r="F12783"/>
    </row>
    <row r="12784" spans="6:6" x14ac:dyDescent="0.2">
      <c r="F12784"/>
    </row>
    <row r="12785" spans="6:6" x14ac:dyDescent="0.2">
      <c r="F12785"/>
    </row>
    <row r="12786" spans="6:6" x14ac:dyDescent="0.2">
      <c r="F12786"/>
    </row>
    <row r="12787" spans="6:6" x14ac:dyDescent="0.2">
      <c r="F12787"/>
    </row>
    <row r="12788" spans="6:6" x14ac:dyDescent="0.2">
      <c r="F12788"/>
    </row>
    <row r="12789" spans="6:6" x14ac:dyDescent="0.2">
      <c r="F12789"/>
    </row>
    <row r="12790" spans="6:6" x14ac:dyDescent="0.2">
      <c r="F12790"/>
    </row>
    <row r="12791" spans="6:6" x14ac:dyDescent="0.2">
      <c r="F12791"/>
    </row>
    <row r="12792" spans="6:6" x14ac:dyDescent="0.2">
      <c r="F12792"/>
    </row>
    <row r="12793" spans="6:6" x14ac:dyDescent="0.2">
      <c r="F12793"/>
    </row>
    <row r="12794" spans="6:6" x14ac:dyDescent="0.2">
      <c r="F12794"/>
    </row>
    <row r="12795" spans="6:6" x14ac:dyDescent="0.2">
      <c r="F12795"/>
    </row>
    <row r="12796" spans="6:6" x14ac:dyDescent="0.2">
      <c r="F12796"/>
    </row>
    <row r="12797" spans="6:6" x14ac:dyDescent="0.2">
      <c r="F12797"/>
    </row>
    <row r="12798" spans="6:6" x14ac:dyDescent="0.2">
      <c r="F12798"/>
    </row>
    <row r="12799" spans="6:6" x14ac:dyDescent="0.2">
      <c r="F12799"/>
    </row>
    <row r="12800" spans="6:6" x14ac:dyDescent="0.2">
      <c r="F12800"/>
    </row>
    <row r="12801" spans="6:6" x14ac:dyDescent="0.2">
      <c r="F12801"/>
    </row>
    <row r="12802" spans="6:6" x14ac:dyDescent="0.2">
      <c r="F12802"/>
    </row>
    <row r="12803" spans="6:6" x14ac:dyDescent="0.2">
      <c r="F12803"/>
    </row>
    <row r="12804" spans="6:6" x14ac:dyDescent="0.2">
      <c r="F12804"/>
    </row>
    <row r="12805" spans="6:6" x14ac:dyDescent="0.2">
      <c r="F12805"/>
    </row>
    <row r="12806" spans="6:6" x14ac:dyDescent="0.2">
      <c r="F12806"/>
    </row>
    <row r="12807" spans="6:6" x14ac:dyDescent="0.2">
      <c r="F12807"/>
    </row>
    <row r="12808" spans="6:6" x14ac:dyDescent="0.2">
      <c r="F12808"/>
    </row>
    <row r="12809" spans="6:6" x14ac:dyDescent="0.2">
      <c r="F12809"/>
    </row>
    <row r="12810" spans="6:6" x14ac:dyDescent="0.2">
      <c r="F12810"/>
    </row>
    <row r="12811" spans="6:6" x14ac:dyDescent="0.2">
      <c r="F12811"/>
    </row>
    <row r="12812" spans="6:6" x14ac:dyDescent="0.2">
      <c r="F12812"/>
    </row>
    <row r="12813" spans="6:6" x14ac:dyDescent="0.2">
      <c r="F12813"/>
    </row>
    <row r="12814" spans="6:6" x14ac:dyDescent="0.2">
      <c r="F12814"/>
    </row>
    <row r="12815" spans="6:6" x14ac:dyDescent="0.2">
      <c r="F12815"/>
    </row>
    <row r="12816" spans="6:6" x14ac:dyDescent="0.2">
      <c r="F12816"/>
    </row>
    <row r="12817" spans="6:6" x14ac:dyDescent="0.2">
      <c r="F12817"/>
    </row>
    <row r="12818" spans="6:6" x14ac:dyDescent="0.2">
      <c r="F12818"/>
    </row>
    <row r="12819" spans="6:6" x14ac:dyDescent="0.2">
      <c r="F12819"/>
    </row>
    <row r="12820" spans="6:6" x14ac:dyDescent="0.2">
      <c r="F12820"/>
    </row>
    <row r="12821" spans="6:6" x14ac:dyDescent="0.2">
      <c r="F12821"/>
    </row>
    <row r="12822" spans="6:6" x14ac:dyDescent="0.2">
      <c r="F12822"/>
    </row>
    <row r="12823" spans="6:6" x14ac:dyDescent="0.2">
      <c r="F12823"/>
    </row>
    <row r="12824" spans="6:6" x14ac:dyDescent="0.2">
      <c r="F12824"/>
    </row>
    <row r="12825" spans="6:6" x14ac:dyDescent="0.2">
      <c r="F12825"/>
    </row>
    <row r="12826" spans="6:6" x14ac:dyDescent="0.2">
      <c r="F12826"/>
    </row>
    <row r="12827" spans="6:6" x14ac:dyDescent="0.2">
      <c r="F12827"/>
    </row>
    <row r="12828" spans="6:6" x14ac:dyDescent="0.2">
      <c r="F12828"/>
    </row>
    <row r="12829" spans="6:6" x14ac:dyDescent="0.2">
      <c r="F12829"/>
    </row>
    <row r="12830" spans="6:6" x14ac:dyDescent="0.2">
      <c r="F12830"/>
    </row>
    <row r="12831" spans="6:6" x14ac:dyDescent="0.2">
      <c r="F12831"/>
    </row>
    <row r="12832" spans="6:6" x14ac:dyDescent="0.2">
      <c r="F12832"/>
    </row>
    <row r="12833" spans="6:6" x14ac:dyDescent="0.2">
      <c r="F12833"/>
    </row>
    <row r="12834" spans="6:6" x14ac:dyDescent="0.2">
      <c r="F12834"/>
    </row>
    <row r="12835" spans="6:6" x14ac:dyDescent="0.2">
      <c r="F12835"/>
    </row>
    <row r="12836" spans="6:6" x14ac:dyDescent="0.2">
      <c r="F12836"/>
    </row>
    <row r="12837" spans="6:6" x14ac:dyDescent="0.2">
      <c r="F12837"/>
    </row>
    <row r="12838" spans="6:6" x14ac:dyDescent="0.2">
      <c r="F12838"/>
    </row>
    <row r="12839" spans="6:6" x14ac:dyDescent="0.2">
      <c r="F12839"/>
    </row>
    <row r="12840" spans="6:6" x14ac:dyDescent="0.2">
      <c r="F12840"/>
    </row>
    <row r="12841" spans="6:6" x14ac:dyDescent="0.2">
      <c r="F12841"/>
    </row>
    <row r="12842" spans="6:6" x14ac:dyDescent="0.2">
      <c r="F12842"/>
    </row>
    <row r="12843" spans="6:6" x14ac:dyDescent="0.2">
      <c r="F12843"/>
    </row>
    <row r="12844" spans="6:6" x14ac:dyDescent="0.2">
      <c r="F12844"/>
    </row>
    <row r="12845" spans="6:6" x14ac:dyDescent="0.2">
      <c r="F12845"/>
    </row>
    <row r="12846" spans="6:6" x14ac:dyDescent="0.2">
      <c r="F12846"/>
    </row>
    <row r="12847" spans="6:6" x14ac:dyDescent="0.2">
      <c r="F12847"/>
    </row>
    <row r="12848" spans="6:6" x14ac:dyDescent="0.2">
      <c r="F12848"/>
    </row>
    <row r="12849" spans="6:6" x14ac:dyDescent="0.2">
      <c r="F12849"/>
    </row>
    <row r="12850" spans="6:6" x14ac:dyDescent="0.2">
      <c r="F12850"/>
    </row>
    <row r="12851" spans="6:6" x14ac:dyDescent="0.2">
      <c r="F12851"/>
    </row>
    <row r="12852" spans="6:6" x14ac:dyDescent="0.2">
      <c r="F12852"/>
    </row>
    <row r="12853" spans="6:6" x14ac:dyDescent="0.2">
      <c r="F12853"/>
    </row>
    <row r="12854" spans="6:6" x14ac:dyDescent="0.2">
      <c r="F12854"/>
    </row>
    <row r="12855" spans="6:6" x14ac:dyDescent="0.2">
      <c r="F12855"/>
    </row>
    <row r="12856" spans="6:6" x14ac:dyDescent="0.2">
      <c r="F12856"/>
    </row>
    <row r="12857" spans="6:6" x14ac:dyDescent="0.2">
      <c r="F12857"/>
    </row>
    <row r="12858" spans="6:6" x14ac:dyDescent="0.2">
      <c r="F12858"/>
    </row>
    <row r="12859" spans="6:6" x14ac:dyDescent="0.2">
      <c r="F12859"/>
    </row>
    <row r="12860" spans="6:6" x14ac:dyDescent="0.2">
      <c r="F12860"/>
    </row>
    <row r="12861" spans="6:6" x14ac:dyDescent="0.2">
      <c r="F12861"/>
    </row>
    <row r="12862" spans="6:6" x14ac:dyDescent="0.2">
      <c r="F12862"/>
    </row>
    <row r="12863" spans="6:6" x14ac:dyDescent="0.2">
      <c r="F12863"/>
    </row>
    <row r="12864" spans="6:6" x14ac:dyDescent="0.2">
      <c r="F12864"/>
    </row>
    <row r="12865" spans="6:6" x14ac:dyDescent="0.2">
      <c r="F12865"/>
    </row>
    <row r="12866" spans="6:6" x14ac:dyDescent="0.2">
      <c r="F12866"/>
    </row>
    <row r="12867" spans="6:6" x14ac:dyDescent="0.2">
      <c r="F12867"/>
    </row>
    <row r="12868" spans="6:6" x14ac:dyDescent="0.2">
      <c r="F12868"/>
    </row>
    <row r="12869" spans="6:6" x14ac:dyDescent="0.2">
      <c r="F12869"/>
    </row>
    <row r="12870" spans="6:6" x14ac:dyDescent="0.2">
      <c r="F12870"/>
    </row>
    <row r="12871" spans="6:6" x14ac:dyDescent="0.2">
      <c r="F12871"/>
    </row>
    <row r="12872" spans="6:6" x14ac:dyDescent="0.2">
      <c r="F12872"/>
    </row>
    <row r="12873" spans="6:6" x14ac:dyDescent="0.2">
      <c r="F12873"/>
    </row>
    <row r="12874" spans="6:6" x14ac:dyDescent="0.2">
      <c r="F12874"/>
    </row>
    <row r="12875" spans="6:6" x14ac:dyDescent="0.2">
      <c r="F12875"/>
    </row>
    <row r="12876" spans="6:6" x14ac:dyDescent="0.2">
      <c r="F12876"/>
    </row>
    <row r="12877" spans="6:6" x14ac:dyDescent="0.2">
      <c r="F12877"/>
    </row>
    <row r="12878" spans="6:6" x14ac:dyDescent="0.2">
      <c r="F12878"/>
    </row>
    <row r="12879" spans="6:6" x14ac:dyDescent="0.2">
      <c r="F12879"/>
    </row>
    <row r="12880" spans="6:6" x14ac:dyDescent="0.2">
      <c r="F12880"/>
    </row>
    <row r="12881" spans="6:6" x14ac:dyDescent="0.2">
      <c r="F12881"/>
    </row>
    <row r="12882" spans="6:6" x14ac:dyDescent="0.2">
      <c r="F12882"/>
    </row>
    <row r="12883" spans="6:6" x14ac:dyDescent="0.2">
      <c r="F12883"/>
    </row>
    <row r="12884" spans="6:6" x14ac:dyDescent="0.2">
      <c r="F12884"/>
    </row>
    <row r="12885" spans="6:6" x14ac:dyDescent="0.2">
      <c r="F12885"/>
    </row>
    <row r="12886" spans="6:6" x14ac:dyDescent="0.2">
      <c r="F12886"/>
    </row>
    <row r="12887" spans="6:6" x14ac:dyDescent="0.2">
      <c r="F12887"/>
    </row>
    <row r="12888" spans="6:6" x14ac:dyDescent="0.2">
      <c r="F12888"/>
    </row>
    <row r="12889" spans="6:6" x14ac:dyDescent="0.2">
      <c r="F12889"/>
    </row>
    <row r="12890" spans="6:6" x14ac:dyDescent="0.2">
      <c r="F12890"/>
    </row>
    <row r="12891" spans="6:6" x14ac:dyDescent="0.2">
      <c r="F12891"/>
    </row>
    <row r="12892" spans="6:6" x14ac:dyDescent="0.2">
      <c r="F12892"/>
    </row>
    <row r="12893" spans="6:6" x14ac:dyDescent="0.2">
      <c r="F12893"/>
    </row>
    <row r="12894" spans="6:6" x14ac:dyDescent="0.2">
      <c r="F12894"/>
    </row>
    <row r="12895" spans="6:6" x14ac:dyDescent="0.2">
      <c r="F12895"/>
    </row>
    <row r="12896" spans="6:6" x14ac:dyDescent="0.2">
      <c r="F12896"/>
    </row>
    <row r="12897" spans="6:6" x14ac:dyDescent="0.2">
      <c r="F12897"/>
    </row>
    <row r="12898" spans="6:6" x14ac:dyDescent="0.2">
      <c r="F12898"/>
    </row>
    <row r="12899" spans="6:6" x14ac:dyDescent="0.2">
      <c r="F12899"/>
    </row>
    <row r="12900" spans="6:6" x14ac:dyDescent="0.2">
      <c r="F12900"/>
    </row>
    <row r="12901" spans="6:6" x14ac:dyDescent="0.2">
      <c r="F12901"/>
    </row>
    <row r="12902" spans="6:6" x14ac:dyDescent="0.2">
      <c r="F12902"/>
    </row>
    <row r="12903" spans="6:6" x14ac:dyDescent="0.2">
      <c r="F12903"/>
    </row>
    <row r="12904" spans="6:6" x14ac:dyDescent="0.2">
      <c r="F12904"/>
    </row>
    <row r="12905" spans="6:6" x14ac:dyDescent="0.2">
      <c r="F12905"/>
    </row>
    <row r="12906" spans="6:6" x14ac:dyDescent="0.2">
      <c r="F12906"/>
    </row>
    <row r="12907" spans="6:6" x14ac:dyDescent="0.2">
      <c r="F12907"/>
    </row>
    <row r="12908" spans="6:6" x14ac:dyDescent="0.2">
      <c r="F12908"/>
    </row>
    <row r="12909" spans="6:6" x14ac:dyDescent="0.2">
      <c r="F12909"/>
    </row>
    <row r="12910" spans="6:6" x14ac:dyDescent="0.2">
      <c r="F12910"/>
    </row>
    <row r="12911" spans="6:6" x14ac:dyDescent="0.2">
      <c r="F12911"/>
    </row>
    <row r="12912" spans="6:6" x14ac:dyDescent="0.2">
      <c r="F12912"/>
    </row>
    <row r="12913" spans="6:6" x14ac:dyDescent="0.2">
      <c r="F12913"/>
    </row>
    <row r="12914" spans="6:6" x14ac:dyDescent="0.2">
      <c r="F12914"/>
    </row>
    <row r="12915" spans="6:6" x14ac:dyDescent="0.2">
      <c r="F12915"/>
    </row>
    <row r="12916" spans="6:6" x14ac:dyDescent="0.2">
      <c r="F12916"/>
    </row>
    <row r="12917" spans="6:6" x14ac:dyDescent="0.2">
      <c r="F12917"/>
    </row>
    <row r="12918" spans="6:6" x14ac:dyDescent="0.2">
      <c r="F12918"/>
    </row>
    <row r="12919" spans="6:6" x14ac:dyDescent="0.2">
      <c r="F12919"/>
    </row>
    <row r="12920" spans="6:6" x14ac:dyDescent="0.2">
      <c r="F12920"/>
    </row>
    <row r="12921" spans="6:6" x14ac:dyDescent="0.2">
      <c r="F12921"/>
    </row>
    <row r="12922" spans="6:6" x14ac:dyDescent="0.2">
      <c r="F12922"/>
    </row>
    <row r="12923" spans="6:6" x14ac:dyDescent="0.2">
      <c r="F12923"/>
    </row>
    <row r="12924" spans="6:6" x14ac:dyDescent="0.2">
      <c r="F12924"/>
    </row>
    <row r="12925" spans="6:6" x14ac:dyDescent="0.2">
      <c r="F12925"/>
    </row>
    <row r="12926" spans="6:6" x14ac:dyDescent="0.2">
      <c r="F12926"/>
    </row>
    <row r="12927" spans="6:6" x14ac:dyDescent="0.2">
      <c r="F12927"/>
    </row>
    <row r="12928" spans="6:6" x14ac:dyDescent="0.2">
      <c r="F12928"/>
    </row>
    <row r="12929" spans="6:6" x14ac:dyDescent="0.2">
      <c r="F12929"/>
    </row>
    <row r="12930" spans="6:6" x14ac:dyDescent="0.2">
      <c r="F12930"/>
    </row>
    <row r="12931" spans="6:6" x14ac:dyDescent="0.2">
      <c r="F12931"/>
    </row>
    <row r="12932" spans="6:6" x14ac:dyDescent="0.2">
      <c r="F12932"/>
    </row>
    <row r="12933" spans="6:6" x14ac:dyDescent="0.2">
      <c r="F12933"/>
    </row>
    <row r="12934" spans="6:6" x14ac:dyDescent="0.2">
      <c r="F12934"/>
    </row>
    <row r="12935" spans="6:6" x14ac:dyDescent="0.2">
      <c r="F12935"/>
    </row>
    <row r="12936" spans="6:6" x14ac:dyDescent="0.2">
      <c r="F12936"/>
    </row>
    <row r="12937" spans="6:6" x14ac:dyDescent="0.2">
      <c r="F12937"/>
    </row>
    <row r="12938" spans="6:6" x14ac:dyDescent="0.2">
      <c r="F12938"/>
    </row>
    <row r="12939" spans="6:6" x14ac:dyDescent="0.2">
      <c r="F12939"/>
    </row>
    <row r="12940" spans="6:6" x14ac:dyDescent="0.2">
      <c r="F12940"/>
    </row>
    <row r="12941" spans="6:6" x14ac:dyDescent="0.2">
      <c r="F12941"/>
    </row>
    <row r="12942" spans="6:6" x14ac:dyDescent="0.2">
      <c r="F12942"/>
    </row>
    <row r="12943" spans="6:6" x14ac:dyDescent="0.2">
      <c r="F12943"/>
    </row>
    <row r="12944" spans="6:6" x14ac:dyDescent="0.2">
      <c r="F12944"/>
    </row>
    <row r="12945" spans="6:6" x14ac:dyDescent="0.2">
      <c r="F12945"/>
    </row>
    <row r="12946" spans="6:6" x14ac:dyDescent="0.2">
      <c r="F12946"/>
    </row>
    <row r="12947" spans="6:6" x14ac:dyDescent="0.2">
      <c r="F12947"/>
    </row>
    <row r="12948" spans="6:6" x14ac:dyDescent="0.2">
      <c r="F12948"/>
    </row>
    <row r="12949" spans="6:6" x14ac:dyDescent="0.2">
      <c r="F12949"/>
    </row>
    <row r="12950" spans="6:6" x14ac:dyDescent="0.2">
      <c r="F12950"/>
    </row>
    <row r="12951" spans="6:6" x14ac:dyDescent="0.2">
      <c r="F12951"/>
    </row>
    <row r="12952" spans="6:6" x14ac:dyDescent="0.2">
      <c r="F12952"/>
    </row>
    <row r="12953" spans="6:6" x14ac:dyDescent="0.2">
      <c r="F12953"/>
    </row>
    <row r="12954" spans="6:6" x14ac:dyDescent="0.2">
      <c r="F12954"/>
    </row>
    <row r="12955" spans="6:6" x14ac:dyDescent="0.2">
      <c r="F12955"/>
    </row>
    <row r="12956" spans="6:6" x14ac:dyDescent="0.2">
      <c r="F12956"/>
    </row>
    <row r="12957" spans="6:6" x14ac:dyDescent="0.2">
      <c r="F12957"/>
    </row>
    <row r="12958" spans="6:6" x14ac:dyDescent="0.2">
      <c r="F12958"/>
    </row>
    <row r="12959" spans="6:6" x14ac:dyDescent="0.2">
      <c r="F12959"/>
    </row>
    <row r="12960" spans="6:6" x14ac:dyDescent="0.2">
      <c r="F12960"/>
    </row>
    <row r="12961" spans="6:6" x14ac:dyDescent="0.2">
      <c r="F12961"/>
    </row>
    <row r="12962" spans="6:6" x14ac:dyDescent="0.2">
      <c r="F12962"/>
    </row>
    <row r="12963" spans="6:6" x14ac:dyDescent="0.2">
      <c r="F12963"/>
    </row>
    <row r="12964" spans="6:6" x14ac:dyDescent="0.2">
      <c r="F12964"/>
    </row>
    <row r="12965" spans="6:6" x14ac:dyDescent="0.2">
      <c r="F12965"/>
    </row>
    <row r="12966" spans="6:6" x14ac:dyDescent="0.2">
      <c r="F12966"/>
    </row>
    <row r="12967" spans="6:6" x14ac:dyDescent="0.2">
      <c r="F12967"/>
    </row>
    <row r="12968" spans="6:6" x14ac:dyDescent="0.2">
      <c r="F12968"/>
    </row>
    <row r="12969" spans="6:6" x14ac:dyDescent="0.2">
      <c r="F12969"/>
    </row>
    <row r="12970" spans="6:6" x14ac:dyDescent="0.2">
      <c r="F12970"/>
    </row>
    <row r="12971" spans="6:6" x14ac:dyDescent="0.2">
      <c r="F12971"/>
    </row>
    <row r="12972" spans="6:6" x14ac:dyDescent="0.2">
      <c r="F12972"/>
    </row>
    <row r="12973" spans="6:6" x14ac:dyDescent="0.2">
      <c r="F12973"/>
    </row>
    <row r="12974" spans="6:6" x14ac:dyDescent="0.2">
      <c r="F12974"/>
    </row>
    <row r="12975" spans="6:6" x14ac:dyDescent="0.2">
      <c r="F12975"/>
    </row>
    <row r="12976" spans="6:6" x14ac:dyDescent="0.2">
      <c r="F12976"/>
    </row>
    <row r="12977" spans="6:6" x14ac:dyDescent="0.2">
      <c r="F12977"/>
    </row>
    <row r="12978" spans="6:6" x14ac:dyDescent="0.2">
      <c r="F12978"/>
    </row>
    <row r="12979" spans="6:6" x14ac:dyDescent="0.2">
      <c r="F12979"/>
    </row>
    <row r="12980" spans="6:6" x14ac:dyDescent="0.2">
      <c r="F12980"/>
    </row>
    <row r="12981" spans="6:6" x14ac:dyDescent="0.2">
      <c r="F12981"/>
    </row>
    <row r="12982" spans="6:6" x14ac:dyDescent="0.2">
      <c r="F12982"/>
    </row>
    <row r="12983" spans="6:6" x14ac:dyDescent="0.2">
      <c r="F12983"/>
    </row>
    <row r="12984" spans="6:6" x14ac:dyDescent="0.2">
      <c r="F12984"/>
    </row>
    <row r="12985" spans="6:6" x14ac:dyDescent="0.2">
      <c r="F12985"/>
    </row>
    <row r="12986" spans="6:6" x14ac:dyDescent="0.2">
      <c r="F12986"/>
    </row>
    <row r="12987" spans="6:6" x14ac:dyDescent="0.2">
      <c r="F12987"/>
    </row>
    <row r="12988" spans="6:6" x14ac:dyDescent="0.2">
      <c r="F12988"/>
    </row>
    <row r="12989" spans="6:6" x14ac:dyDescent="0.2">
      <c r="F12989"/>
    </row>
    <row r="12990" spans="6:6" x14ac:dyDescent="0.2">
      <c r="F12990"/>
    </row>
    <row r="12991" spans="6:6" x14ac:dyDescent="0.2">
      <c r="F12991"/>
    </row>
    <row r="12992" spans="6:6" x14ac:dyDescent="0.2">
      <c r="F12992"/>
    </row>
    <row r="12993" spans="6:6" x14ac:dyDescent="0.2">
      <c r="F12993"/>
    </row>
    <row r="12994" spans="6:6" x14ac:dyDescent="0.2">
      <c r="F12994"/>
    </row>
    <row r="12995" spans="6:6" x14ac:dyDescent="0.2">
      <c r="F12995"/>
    </row>
    <row r="12996" spans="6:6" x14ac:dyDescent="0.2">
      <c r="F12996"/>
    </row>
    <row r="12997" spans="6:6" x14ac:dyDescent="0.2">
      <c r="F12997"/>
    </row>
    <row r="12998" spans="6:6" x14ac:dyDescent="0.2">
      <c r="F12998"/>
    </row>
    <row r="12999" spans="6:6" x14ac:dyDescent="0.2">
      <c r="F12999"/>
    </row>
    <row r="13000" spans="6:6" x14ac:dyDescent="0.2">
      <c r="F13000"/>
    </row>
    <row r="13001" spans="6:6" x14ac:dyDescent="0.2">
      <c r="F13001"/>
    </row>
    <row r="13002" spans="6:6" x14ac:dyDescent="0.2">
      <c r="F13002"/>
    </row>
    <row r="13003" spans="6:6" x14ac:dyDescent="0.2">
      <c r="F13003"/>
    </row>
    <row r="13004" spans="6:6" x14ac:dyDescent="0.2">
      <c r="F13004"/>
    </row>
    <row r="13005" spans="6:6" x14ac:dyDescent="0.2">
      <c r="F13005"/>
    </row>
    <row r="13006" spans="6:6" x14ac:dyDescent="0.2">
      <c r="F13006"/>
    </row>
    <row r="13007" spans="6:6" x14ac:dyDescent="0.2">
      <c r="F13007"/>
    </row>
    <row r="13008" spans="6:6" x14ac:dyDescent="0.2">
      <c r="F13008"/>
    </row>
    <row r="13009" spans="6:6" x14ac:dyDescent="0.2">
      <c r="F13009"/>
    </row>
    <row r="13010" spans="6:6" x14ac:dyDescent="0.2">
      <c r="F13010"/>
    </row>
    <row r="13011" spans="6:6" x14ac:dyDescent="0.2">
      <c r="F13011"/>
    </row>
    <row r="13012" spans="6:6" x14ac:dyDescent="0.2">
      <c r="F13012"/>
    </row>
    <row r="13013" spans="6:6" x14ac:dyDescent="0.2">
      <c r="F13013"/>
    </row>
    <row r="13014" spans="6:6" x14ac:dyDescent="0.2">
      <c r="F13014"/>
    </row>
    <row r="13015" spans="6:6" x14ac:dyDescent="0.2">
      <c r="F13015"/>
    </row>
    <row r="13016" spans="6:6" x14ac:dyDescent="0.2">
      <c r="F13016"/>
    </row>
    <row r="13017" spans="6:6" x14ac:dyDescent="0.2">
      <c r="F13017"/>
    </row>
    <row r="13018" spans="6:6" x14ac:dyDescent="0.2">
      <c r="F13018"/>
    </row>
    <row r="13019" spans="6:6" x14ac:dyDescent="0.2">
      <c r="F13019"/>
    </row>
    <row r="13020" spans="6:6" x14ac:dyDescent="0.2">
      <c r="F13020"/>
    </row>
    <row r="13021" spans="6:6" x14ac:dyDescent="0.2">
      <c r="F13021"/>
    </row>
    <row r="13022" spans="6:6" x14ac:dyDescent="0.2">
      <c r="F13022"/>
    </row>
    <row r="13023" spans="6:6" x14ac:dyDescent="0.2">
      <c r="F13023"/>
    </row>
    <row r="13024" spans="6:6" x14ac:dyDescent="0.2">
      <c r="F13024"/>
    </row>
    <row r="13025" spans="6:6" x14ac:dyDescent="0.2">
      <c r="F13025"/>
    </row>
    <row r="13026" spans="6:6" x14ac:dyDescent="0.2">
      <c r="F13026"/>
    </row>
    <row r="13027" spans="6:6" x14ac:dyDescent="0.2">
      <c r="F13027"/>
    </row>
    <row r="13028" spans="6:6" x14ac:dyDescent="0.2">
      <c r="F13028"/>
    </row>
    <row r="13029" spans="6:6" x14ac:dyDescent="0.2">
      <c r="F13029"/>
    </row>
    <row r="13030" spans="6:6" x14ac:dyDescent="0.2">
      <c r="F13030"/>
    </row>
    <row r="13031" spans="6:6" x14ac:dyDescent="0.2">
      <c r="F13031"/>
    </row>
    <row r="13032" spans="6:6" x14ac:dyDescent="0.2">
      <c r="F13032"/>
    </row>
    <row r="13033" spans="6:6" x14ac:dyDescent="0.2">
      <c r="F13033"/>
    </row>
    <row r="13034" spans="6:6" x14ac:dyDescent="0.2">
      <c r="F13034"/>
    </row>
    <row r="13035" spans="6:6" x14ac:dyDescent="0.2">
      <c r="F13035"/>
    </row>
    <row r="13036" spans="6:6" x14ac:dyDescent="0.2">
      <c r="F13036"/>
    </row>
    <row r="13037" spans="6:6" x14ac:dyDescent="0.2">
      <c r="F13037"/>
    </row>
    <row r="13038" spans="6:6" x14ac:dyDescent="0.2">
      <c r="F13038"/>
    </row>
    <row r="13039" spans="6:6" x14ac:dyDescent="0.2">
      <c r="F13039"/>
    </row>
    <row r="13040" spans="6:6" x14ac:dyDescent="0.2">
      <c r="F13040"/>
    </row>
    <row r="13041" spans="6:6" x14ac:dyDescent="0.2">
      <c r="F13041"/>
    </row>
    <row r="13042" spans="6:6" x14ac:dyDescent="0.2">
      <c r="F13042"/>
    </row>
    <row r="13043" spans="6:6" x14ac:dyDescent="0.2">
      <c r="F13043"/>
    </row>
    <row r="13044" spans="6:6" x14ac:dyDescent="0.2">
      <c r="F13044"/>
    </row>
    <row r="13045" spans="6:6" x14ac:dyDescent="0.2">
      <c r="F13045"/>
    </row>
    <row r="13046" spans="6:6" x14ac:dyDescent="0.2">
      <c r="F13046"/>
    </row>
    <row r="13047" spans="6:6" x14ac:dyDescent="0.2">
      <c r="F13047"/>
    </row>
    <row r="13048" spans="6:6" x14ac:dyDescent="0.2">
      <c r="F13048"/>
    </row>
    <row r="13049" spans="6:6" x14ac:dyDescent="0.2">
      <c r="F13049"/>
    </row>
    <row r="13050" spans="6:6" x14ac:dyDescent="0.2">
      <c r="F13050"/>
    </row>
    <row r="13051" spans="6:6" x14ac:dyDescent="0.2">
      <c r="F13051"/>
    </row>
    <row r="13052" spans="6:6" x14ac:dyDescent="0.2">
      <c r="F13052"/>
    </row>
    <row r="13053" spans="6:6" x14ac:dyDescent="0.2">
      <c r="F13053"/>
    </row>
    <row r="13054" spans="6:6" x14ac:dyDescent="0.2">
      <c r="F13054"/>
    </row>
    <row r="13055" spans="6:6" x14ac:dyDescent="0.2">
      <c r="F13055"/>
    </row>
    <row r="13056" spans="6:6" x14ac:dyDescent="0.2">
      <c r="F13056"/>
    </row>
    <row r="13057" spans="6:6" x14ac:dyDescent="0.2">
      <c r="F13057"/>
    </row>
    <row r="13058" spans="6:6" x14ac:dyDescent="0.2">
      <c r="F13058"/>
    </row>
    <row r="13059" spans="6:6" x14ac:dyDescent="0.2">
      <c r="F13059"/>
    </row>
    <row r="13060" spans="6:6" x14ac:dyDescent="0.2">
      <c r="F13060"/>
    </row>
    <row r="13061" spans="6:6" x14ac:dyDescent="0.2">
      <c r="F13061"/>
    </row>
    <row r="13062" spans="6:6" x14ac:dyDescent="0.2">
      <c r="F13062"/>
    </row>
    <row r="13063" spans="6:6" x14ac:dyDescent="0.2">
      <c r="F13063"/>
    </row>
    <row r="13064" spans="6:6" x14ac:dyDescent="0.2">
      <c r="F13064"/>
    </row>
    <row r="13065" spans="6:6" x14ac:dyDescent="0.2">
      <c r="F13065"/>
    </row>
    <row r="13066" spans="6:6" x14ac:dyDescent="0.2">
      <c r="F13066"/>
    </row>
    <row r="13067" spans="6:6" x14ac:dyDescent="0.2">
      <c r="F13067"/>
    </row>
    <row r="13068" spans="6:6" x14ac:dyDescent="0.2">
      <c r="F13068"/>
    </row>
    <row r="13069" spans="6:6" x14ac:dyDescent="0.2">
      <c r="F13069"/>
    </row>
    <row r="13070" spans="6:6" x14ac:dyDescent="0.2">
      <c r="F13070"/>
    </row>
    <row r="13071" spans="6:6" x14ac:dyDescent="0.2">
      <c r="F13071"/>
    </row>
    <row r="13072" spans="6:6" x14ac:dyDescent="0.2">
      <c r="F13072"/>
    </row>
    <row r="13073" spans="6:6" x14ac:dyDescent="0.2">
      <c r="F13073"/>
    </row>
    <row r="13074" spans="6:6" x14ac:dyDescent="0.2">
      <c r="F13074"/>
    </row>
    <row r="13075" spans="6:6" x14ac:dyDescent="0.2">
      <c r="F13075"/>
    </row>
    <row r="13076" spans="6:6" x14ac:dyDescent="0.2">
      <c r="F13076"/>
    </row>
    <row r="13077" spans="6:6" x14ac:dyDescent="0.2">
      <c r="F13077"/>
    </row>
    <row r="13078" spans="6:6" x14ac:dyDescent="0.2">
      <c r="F13078"/>
    </row>
    <row r="13079" spans="6:6" x14ac:dyDescent="0.2">
      <c r="F13079"/>
    </row>
    <row r="13080" spans="6:6" x14ac:dyDescent="0.2">
      <c r="F13080"/>
    </row>
    <row r="13081" spans="6:6" x14ac:dyDescent="0.2">
      <c r="F13081"/>
    </row>
    <row r="13082" spans="6:6" x14ac:dyDescent="0.2">
      <c r="F13082"/>
    </row>
    <row r="13083" spans="6:6" x14ac:dyDescent="0.2">
      <c r="F13083"/>
    </row>
    <row r="13084" spans="6:6" x14ac:dyDescent="0.2">
      <c r="F13084"/>
    </row>
    <row r="13085" spans="6:6" x14ac:dyDescent="0.2">
      <c r="F13085"/>
    </row>
    <row r="13086" spans="6:6" x14ac:dyDescent="0.2">
      <c r="F13086"/>
    </row>
    <row r="13087" spans="6:6" x14ac:dyDescent="0.2">
      <c r="F13087"/>
    </row>
    <row r="13088" spans="6:6" x14ac:dyDescent="0.2">
      <c r="F13088"/>
    </row>
    <row r="13089" spans="6:6" x14ac:dyDescent="0.2">
      <c r="F13089"/>
    </row>
    <row r="13090" spans="6:6" x14ac:dyDescent="0.2">
      <c r="F13090"/>
    </row>
    <row r="13091" spans="6:6" x14ac:dyDescent="0.2">
      <c r="F13091"/>
    </row>
    <row r="13092" spans="6:6" x14ac:dyDescent="0.2">
      <c r="F13092"/>
    </row>
    <row r="13093" spans="6:6" x14ac:dyDescent="0.2">
      <c r="F13093"/>
    </row>
    <row r="13094" spans="6:6" x14ac:dyDescent="0.2">
      <c r="F13094"/>
    </row>
    <row r="13095" spans="6:6" x14ac:dyDescent="0.2">
      <c r="F13095"/>
    </row>
    <row r="13096" spans="6:6" x14ac:dyDescent="0.2">
      <c r="F13096"/>
    </row>
    <row r="13097" spans="6:6" x14ac:dyDescent="0.2">
      <c r="F13097"/>
    </row>
    <row r="13098" spans="6:6" x14ac:dyDescent="0.2">
      <c r="F13098"/>
    </row>
    <row r="13099" spans="6:6" x14ac:dyDescent="0.2">
      <c r="F13099"/>
    </row>
    <row r="13100" spans="6:6" x14ac:dyDescent="0.2">
      <c r="F13100"/>
    </row>
    <row r="13101" spans="6:6" x14ac:dyDescent="0.2">
      <c r="F13101"/>
    </row>
    <row r="13102" spans="6:6" x14ac:dyDescent="0.2">
      <c r="F13102"/>
    </row>
    <row r="13103" spans="6:6" x14ac:dyDescent="0.2">
      <c r="F13103"/>
    </row>
    <row r="13104" spans="6:6" x14ac:dyDescent="0.2">
      <c r="F13104"/>
    </row>
    <row r="13105" spans="6:6" x14ac:dyDescent="0.2">
      <c r="F13105"/>
    </row>
    <row r="13106" spans="6:6" x14ac:dyDescent="0.2">
      <c r="F13106"/>
    </row>
    <row r="13107" spans="6:6" x14ac:dyDescent="0.2">
      <c r="F13107"/>
    </row>
    <row r="13108" spans="6:6" x14ac:dyDescent="0.2">
      <c r="F13108"/>
    </row>
    <row r="13109" spans="6:6" x14ac:dyDescent="0.2">
      <c r="F13109"/>
    </row>
    <row r="13110" spans="6:6" x14ac:dyDescent="0.2">
      <c r="F13110"/>
    </row>
    <row r="13111" spans="6:6" x14ac:dyDescent="0.2">
      <c r="F13111"/>
    </row>
    <row r="13112" spans="6:6" x14ac:dyDescent="0.2">
      <c r="F13112"/>
    </row>
    <row r="13113" spans="6:6" x14ac:dyDescent="0.2">
      <c r="F13113"/>
    </row>
    <row r="13114" spans="6:6" x14ac:dyDescent="0.2">
      <c r="F13114"/>
    </row>
    <row r="13115" spans="6:6" x14ac:dyDescent="0.2">
      <c r="F13115"/>
    </row>
    <row r="13116" spans="6:6" x14ac:dyDescent="0.2">
      <c r="F13116"/>
    </row>
    <row r="13117" spans="6:6" x14ac:dyDescent="0.2">
      <c r="F13117"/>
    </row>
    <row r="13118" spans="6:6" x14ac:dyDescent="0.2">
      <c r="F13118"/>
    </row>
    <row r="13119" spans="6:6" x14ac:dyDescent="0.2">
      <c r="F13119"/>
    </row>
    <row r="13120" spans="6:6" x14ac:dyDescent="0.2">
      <c r="F13120"/>
    </row>
    <row r="13121" spans="6:6" x14ac:dyDescent="0.2">
      <c r="F13121"/>
    </row>
    <row r="13122" spans="6:6" x14ac:dyDescent="0.2">
      <c r="F13122"/>
    </row>
    <row r="13123" spans="6:6" x14ac:dyDescent="0.2">
      <c r="F13123"/>
    </row>
    <row r="13124" spans="6:6" x14ac:dyDescent="0.2">
      <c r="F13124"/>
    </row>
    <row r="13125" spans="6:6" x14ac:dyDescent="0.2">
      <c r="F13125"/>
    </row>
    <row r="13126" spans="6:6" x14ac:dyDescent="0.2">
      <c r="F13126"/>
    </row>
    <row r="13127" spans="6:6" x14ac:dyDescent="0.2">
      <c r="F13127"/>
    </row>
    <row r="13128" spans="6:6" x14ac:dyDescent="0.2">
      <c r="F13128"/>
    </row>
    <row r="13129" spans="6:6" x14ac:dyDescent="0.2">
      <c r="F13129"/>
    </row>
    <row r="13130" spans="6:6" x14ac:dyDescent="0.2">
      <c r="F13130"/>
    </row>
    <row r="13131" spans="6:6" x14ac:dyDescent="0.2">
      <c r="F13131"/>
    </row>
    <row r="13132" spans="6:6" x14ac:dyDescent="0.2">
      <c r="F13132"/>
    </row>
    <row r="13133" spans="6:6" x14ac:dyDescent="0.2">
      <c r="F13133"/>
    </row>
    <row r="13134" spans="6:6" x14ac:dyDescent="0.2">
      <c r="F13134"/>
    </row>
    <row r="13135" spans="6:6" x14ac:dyDescent="0.2">
      <c r="F13135"/>
    </row>
    <row r="13136" spans="6:6" x14ac:dyDescent="0.2">
      <c r="F13136"/>
    </row>
    <row r="13137" spans="6:6" x14ac:dyDescent="0.2">
      <c r="F13137"/>
    </row>
    <row r="13138" spans="6:6" x14ac:dyDescent="0.2">
      <c r="F13138"/>
    </row>
    <row r="13139" spans="6:6" x14ac:dyDescent="0.2">
      <c r="F13139"/>
    </row>
    <row r="13140" spans="6:6" x14ac:dyDescent="0.2">
      <c r="F13140"/>
    </row>
    <row r="13141" spans="6:6" x14ac:dyDescent="0.2">
      <c r="F13141"/>
    </row>
    <row r="13142" spans="6:6" x14ac:dyDescent="0.2">
      <c r="F13142"/>
    </row>
    <row r="13143" spans="6:6" x14ac:dyDescent="0.2">
      <c r="F13143"/>
    </row>
    <row r="13144" spans="6:6" x14ac:dyDescent="0.2">
      <c r="F13144"/>
    </row>
    <row r="13145" spans="6:6" x14ac:dyDescent="0.2">
      <c r="F13145"/>
    </row>
    <row r="13146" spans="6:6" x14ac:dyDescent="0.2">
      <c r="F13146"/>
    </row>
    <row r="13147" spans="6:6" x14ac:dyDescent="0.2">
      <c r="F13147"/>
    </row>
    <row r="13148" spans="6:6" x14ac:dyDescent="0.2">
      <c r="F13148"/>
    </row>
    <row r="13149" spans="6:6" x14ac:dyDescent="0.2">
      <c r="F13149"/>
    </row>
    <row r="13150" spans="6:6" x14ac:dyDescent="0.2">
      <c r="F13150"/>
    </row>
    <row r="13151" spans="6:6" x14ac:dyDescent="0.2">
      <c r="F13151"/>
    </row>
    <row r="13152" spans="6:6" x14ac:dyDescent="0.2">
      <c r="F13152"/>
    </row>
    <row r="13153" spans="6:6" x14ac:dyDescent="0.2">
      <c r="F13153"/>
    </row>
    <row r="13154" spans="6:6" x14ac:dyDescent="0.2">
      <c r="F13154"/>
    </row>
    <row r="13155" spans="6:6" x14ac:dyDescent="0.2">
      <c r="F13155"/>
    </row>
    <row r="13156" spans="6:6" x14ac:dyDescent="0.2">
      <c r="F13156"/>
    </row>
    <row r="13157" spans="6:6" x14ac:dyDescent="0.2">
      <c r="F13157"/>
    </row>
    <row r="13158" spans="6:6" x14ac:dyDescent="0.2">
      <c r="F13158"/>
    </row>
    <row r="13159" spans="6:6" x14ac:dyDescent="0.2">
      <c r="F13159"/>
    </row>
    <row r="13160" spans="6:6" x14ac:dyDescent="0.2">
      <c r="F13160"/>
    </row>
    <row r="13161" spans="6:6" x14ac:dyDescent="0.2">
      <c r="F13161"/>
    </row>
    <row r="13162" spans="6:6" x14ac:dyDescent="0.2">
      <c r="F13162"/>
    </row>
    <row r="13163" spans="6:6" x14ac:dyDescent="0.2">
      <c r="F13163"/>
    </row>
    <row r="13164" spans="6:6" x14ac:dyDescent="0.2">
      <c r="F13164"/>
    </row>
    <row r="13165" spans="6:6" x14ac:dyDescent="0.2">
      <c r="F13165"/>
    </row>
    <row r="13166" spans="6:6" x14ac:dyDescent="0.2">
      <c r="F13166"/>
    </row>
    <row r="13167" spans="6:6" x14ac:dyDescent="0.2">
      <c r="F13167"/>
    </row>
    <row r="13168" spans="6:6" x14ac:dyDescent="0.2">
      <c r="F13168"/>
    </row>
    <row r="13169" spans="6:6" x14ac:dyDescent="0.2">
      <c r="F13169"/>
    </row>
    <row r="13170" spans="6:6" x14ac:dyDescent="0.2">
      <c r="F13170"/>
    </row>
    <row r="13171" spans="6:6" x14ac:dyDescent="0.2">
      <c r="F13171"/>
    </row>
    <row r="13172" spans="6:6" x14ac:dyDescent="0.2">
      <c r="F13172"/>
    </row>
    <row r="13173" spans="6:6" x14ac:dyDescent="0.2">
      <c r="F13173"/>
    </row>
    <row r="13174" spans="6:6" x14ac:dyDescent="0.2">
      <c r="F13174"/>
    </row>
    <row r="13175" spans="6:6" x14ac:dyDescent="0.2">
      <c r="F13175"/>
    </row>
    <row r="13176" spans="6:6" x14ac:dyDescent="0.2">
      <c r="F13176"/>
    </row>
    <row r="13177" spans="6:6" x14ac:dyDescent="0.2">
      <c r="F13177"/>
    </row>
    <row r="13178" spans="6:6" x14ac:dyDescent="0.2">
      <c r="F13178"/>
    </row>
    <row r="13179" spans="6:6" x14ac:dyDescent="0.2">
      <c r="F13179"/>
    </row>
    <row r="13180" spans="6:6" x14ac:dyDescent="0.2">
      <c r="F13180"/>
    </row>
    <row r="13181" spans="6:6" x14ac:dyDescent="0.2">
      <c r="F13181"/>
    </row>
    <row r="13182" spans="6:6" x14ac:dyDescent="0.2">
      <c r="F13182"/>
    </row>
    <row r="13183" spans="6:6" x14ac:dyDescent="0.2">
      <c r="F13183"/>
    </row>
    <row r="13184" spans="6:6" x14ac:dyDescent="0.2">
      <c r="F13184"/>
    </row>
    <row r="13185" spans="6:6" x14ac:dyDescent="0.2">
      <c r="F13185"/>
    </row>
    <row r="13186" spans="6:6" x14ac:dyDescent="0.2">
      <c r="F13186"/>
    </row>
    <row r="13187" spans="6:6" x14ac:dyDescent="0.2">
      <c r="F13187"/>
    </row>
    <row r="13188" spans="6:6" x14ac:dyDescent="0.2">
      <c r="F13188"/>
    </row>
    <row r="13189" spans="6:6" x14ac:dyDescent="0.2">
      <c r="F13189"/>
    </row>
    <row r="13190" spans="6:6" x14ac:dyDescent="0.2">
      <c r="F13190"/>
    </row>
    <row r="13191" spans="6:6" x14ac:dyDescent="0.2">
      <c r="F13191"/>
    </row>
    <row r="13192" spans="6:6" x14ac:dyDescent="0.2">
      <c r="F13192"/>
    </row>
    <row r="13193" spans="6:6" x14ac:dyDescent="0.2">
      <c r="F13193"/>
    </row>
    <row r="13194" spans="6:6" x14ac:dyDescent="0.2">
      <c r="F13194"/>
    </row>
    <row r="13195" spans="6:6" x14ac:dyDescent="0.2">
      <c r="F13195"/>
    </row>
    <row r="13196" spans="6:6" x14ac:dyDescent="0.2">
      <c r="F13196"/>
    </row>
    <row r="13197" spans="6:6" x14ac:dyDescent="0.2">
      <c r="F13197"/>
    </row>
    <row r="13198" spans="6:6" x14ac:dyDescent="0.2">
      <c r="F13198"/>
    </row>
    <row r="13199" spans="6:6" x14ac:dyDescent="0.2">
      <c r="F13199"/>
    </row>
    <row r="13200" spans="6:6" x14ac:dyDescent="0.2">
      <c r="F13200"/>
    </row>
    <row r="13201" spans="6:6" x14ac:dyDescent="0.2">
      <c r="F13201"/>
    </row>
    <row r="13202" spans="6:6" x14ac:dyDescent="0.2">
      <c r="F13202"/>
    </row>
    <row r="13203" spans="6:6" x14ac:dyDescent="0.2">
      <c r="F13203"/>
    </row>
    <row r="13204" spans="6:6" x14ac:dyDescent="0.2">
      <c r="F13204"/>
    </row>
    <row r="13205" spans="6:6" x14ac:dyDescent="0.2">
      <c r="F13205"/>
    </row>
    <row r="13206" spans="6:6" x14ac:dyDescent="0.2">
      <c r="F13206"/>
    </row>
    <row r="13207" spans="6:6" x14ac:dyDescent="0.2">
      <c r="F13207"/>
    </row>
    <row r="13208" spans="6:6" x14ac:dyDescent="0.2">
      <c r="F13208"/>
    </row>
    <row r="13209" spans="6:6" x14ac:dyDescent="0.2">
      <c r="F13209"/>
    </row>
    <row r="13210" spans="6:6" x14ac:dyDescent="0.2">
      <c r="F13210"/>
    </row>
    <row r="13211" spans="6:6" x14ac:dyDescent="0.2">
      <c r="F13211"/>
    </row>
    <row r="13212" spans="6:6" x14ac:dyDescent="0.2">
      <c r="F13212"/>
    </row>
    <row r="13213" spans="6:6" x14ac:dyDescent="0.2">
      <c r="F13213"/>
    </row>
    <row r="13214" spans="6:6" x14ac:dyDescent="0.2">
      <c r="F13214"/>
    </row>
    <row r="13215" spans="6:6" x14ac:dyDescent="0.2">
      <c r="F13215"/>
    </row>
    <row r="13216" spans="6:6" x14ac:dyDescent="0.2">
      <c r="F13216"/>
    </row>
    <row r="13217" spans="6:6" x14ac:dyDescent="0.2">
      <c r="F13217"/>
    </row>
    <row r="13218" spans="6:6" x14ac:dyDescent="0.2">
      <c r="F13218"/>
    </row>
    <row r="13219" spans="6:6" x14ac:dyDescent="0.2">
      <c r="F13219"/>
    </row>
    <row r="13220" spans="6:6" x14ac:dyDescent="0.2">
      <c r="F13220"/>
    </row>
    <row r="13221" spans="6:6" x14ac:dyDescent="0.2">
      <c r="F13221"/>
    </row>
    <row r="13222" spans="6:6" x14ac:dyDescent="0.2">
      <c r="F13222"/>
    </row>
    <row r="13223" spans="6:6" x14ac:dyDescent="0.2">
      <c r="F13223"/>
    </row>
    <row r="13224" spans="6:6" x14ac:dyDescent="0.2">
      <c r="F13224"/>
    </row>
    <row r="13225" spans="6:6" x14ac:dyDescent="0.2">
      <c r="F13225"/>
    </row>
    <row r="13226" spans="6:6" x14ac:dyDescent="0.2">
      <c r="F13226"/>
    </row>
    <row r="13227" spans="6:6" x14ac:dyDescent="0.2">
      <c r="F13227"/>
    </row>
    <row r="13228" spans="6:6" x14ac:dyDescent="0.2">
      <c r="F13228"/>
    </row>
    <row r="13229" spans="6:6" x14ac:dyDescent="0.2">
      <c r="F13229"/>
    </row>
    <row r="13230" spans="6:6" x14ac:dyDescent="0.2">
      <c r="F13230"/>
    </row>
    <row r="13231" spans="6:6" x14ac:dyDescent="0.2">
      <c r="F13231"/>
    </row>
    <row r="13232" spans="6:6" x14ac:dyDescent="0.2">
      <c r="F13232"/>
    </row>
    <row r="13233" spans="6:6" x14ac:dyDescent="0.2">
      <c r="F13233"/>
    </row>
    <row r="13234" spans="6:6" x14ac:dyDescent="0.2">
      <c r="F13234"/>
    </row>
    <row r="13235" spans="6:6" x14ac:dyDescent="0.2">
      <c r="F13235"/>
    </row>
    <row r="13236" spans="6:6" x14ac:dyDescent="0.2">
      <c r="F13236"/>
    </row>
    <row r="13237" spans="6:6" x14ac:dyDescent="0.2">
      <c r="F13237"/>
    </row>
    <row r="13238" spans="6:6" x14ac:dyDescent="0.2">
      <c r="F13238"/>
    </row>
    <row r="13239" spans="6:6" x14ac:dyDescent="0.2">
      <c r="F13239"/>
    </row>
    <row r="13240" spans="6:6" x14ac:dyDescent="0.2">
      <c r="F13240"/>
    </row>
    <row r="13241" spans="6:6" x14ac:dyDescent="0.2">
      <c r="F13241"/>
    </row>
    <row r="13242" spans="6:6" x14ac:dyDescent="0.2">
      <c r="F13242"/>
    </row>
    <row r="13243" spans="6:6" x14ac:dyDescent="0.2">
      <c r="F13243"/>
    </row>
    <row r="13244" spans="6:6" x14ac:dyDescent="0.2">
      <c r="F13244"/>
    </row>
    <row r="13245" spans="6:6" x14ac:dyDescent="0.2">
      <c r="F13245"/>
    </row>
    <row r="13246" spans="6:6" x14ac:dyDescent="0.2">
      <c r="F13246"/>
    </row>
    <row r="13247" spans="6:6" x14ac:dyDescent="0.2">
      <c r="F13247"/>
    </row>
    <row r="13248" spans="6:6" x14ac:dyDescent="0.2">
      <c r="F13248"/>
    </row>
    <row r="13249" spans="6:6" x14ac:dyDescent="0.2">
      <c r="F13249"/>
    </row>
    <row r="13250" spans="6:6" x14ac:dyDescent="0.2">
      <c r="F13250"/>
    </row>
    <row r="13251" spans="6:6" x14ac:dyDescent="0.2">
      <c r="F13251"/>
    </row>
    <row r="13252" spans="6:6" x14ac:dyDescent="0.2">
      <c r="F13252"/>
    </row>
    <row r="13253" spans="6:6" x14ac:dyDescent="0.2">
      <c r="F13253"/>
    </row>
    <row r="13254" spans="6:6" x14ac:dyDescent="0.2">
      <c r="F13254"/>
    </row>
    <row r="13255" spans="6:6" x14ac:dyDescent="0.2">
      <c r="F13255"/>
    </row>
    <row r="13256" spans="6:6" x14ac:dyDescent="0.2">
      <c r="F13256"/>
    </row>
    <row r="13257" spans="6:6" x14ac:dyDescent="0.2">
      <c r="F13257"/>
    </row>
    <row r="13258" spans="6:6" x14ac:dyDescent="0.2">
      <c r="F13258"/>
    </row>
    <row r="13259" spans="6:6" x14ac:dyDescent="0.2">
      <c r="F13259"/>
    </row>
    <row r="13260" spans="6:6" x14ac:dyDescent="0.2">
      <c r="F13260"/>
    </row>
    <row r="13261" spans="6:6" x14ac:dyDescent="0.2">
      <c r="F13261"/>
    </row>
    <row r="13262" spans="6:6" x14ac:dyDescent="0.2">
      <c r="F13262"/>
    </row>
    <row r="13263" spans="6:6" x14ac:dyDescent="0.2">
      <c r="F13263"/>
    </row>
    <row r="13264" spans="6:6" x14ac:dyDescent="0.2">
      <c r="F13264"/>
    </row>
    <row r="13265" spans="6:6" x14ac:dyDescent="0.2">
      <c r="F13265"/>
    </row>
    <row r="13266" spans="6:6" x14ac:dyDescent="0.2">
      <c r="F13266"/>
    </row>
    <row r="13267" spans="6:6" x14ac:dyDescent="0.2">
      <c r="F13267"/>
    </row>
    <row r="13268" spans="6:6" x14ac:dyDescent="0.2">
      <c r="F13268"/>
    </row>
    <row r="13269" spans="6:6" x14ac:dyDescent="0.2">
      <c r="F13269"/>
    </row>
    <row r="13270" spans="6:6" x14ac:dyDescent="0.2">
      <c r="F13270"/>
    </row>
    <row r="13271" spans="6:6" x14ac:dyDescent="0.2">
      <c r="F13271"/>
    </row>
    <row r="13272" spans="6:6" x14ac:dyDescent="0.2">
      <c r="F13272"/>
    </row>
    <row r="13273" spans="6:6" x14ac:dyDescent="0.2">
      <c r="F13273"/>
    </row>
    <row r="13274" spans="6:6" x14ac:dyDescent="0.2">
      <c r="F13274"/>
    </row>
    <row r="13275" spans="6:6" x14ac:dyDescent="0.2">
      <c r="F13275"/>
    </row>
    <row r="13276" spans="6:6" x14ac:dyDescent="0.2">
      <c r="F13276"/>
    </row>
    <row r="13277" spans="6:6" x14ac:dyDescent="0.2">
      <c r="F13277"/>
    </row>
    <row r="13278" spans="6:6" x14ac:dyDescent="0.2">
      <c r="F13278"/>
    </row>
    <row r="13279" spans="6:6" x14ac:dyDescent="0.2">
      <c r="F13279"/>
    </row>
    <row r="13280" spans="6:6" x14ac:dyDescent="0.2">
      <c r="F13280"/>
    </row>
    <row r="13281" spans="6:6" x14ac:dyDescent="0.2">
      <c r="F13281"/>
    </row>
    <row r="13282" spans="6:6" x14ac:dyDescent="0.2">
      <c r="F13282"/>
    </row>
    <row r="13283" spans="6:6" x14ac:dyDescent="0.2">
      <c r="F13283"/>
    </row>
    <row r="13284" spans="6:6" x14ac:dyDescent="0.2">
      <c r="F13284"/>
    </row>
    <row r="13285" spans="6:6" x14ac:dyDescent="0.2">
      <c r="F13285"/>
    </row>
    <row r="13286" spans="6:6" x14ac:dyDescent="0.2">
      <c r="F13286"/>
    </row>
    <row r="13287" spans="6:6" x14ac:dyDescent="0.2">
      <c r="F13287"/>
    </row>
    <row r="13288" spans="6:6" x14ac:dyDescent="0.2">
      <c r="F13288"/>
    </row>
    <row r="13289" spans="6:6" x14ac:dyDescent="0.2">
      <c r="F13289"/>
    </row>
    <row r="13290" spans="6:6" x14ac:dyDescent="0.2">
      <c r="F13290"/>
    </row>
    <row r="13291" spans="6:6" x14ac:dyDescent="0.2">
      <c r="F13291"/>
    </row>
    <row r="13292" spans="6:6" x14ac:dyDescent="0.2">
      <c r="F13292"/>
    </row>
    <row r="13293" spans="6:6" x14ac:dyDescent="0.2">
      <c r="F13293"/>
    </row>
    <row r="13294" spans="6:6" x14ac:dyDescent="0.2">
      <c r="F13294"/>
    </row>
    <row r="13295" spans="6:6" x14ac:dyDescent="0.2">
      <c r="F13295"/>
    </row>
    <row r="13296" spans="6:6" x14ac:dyDescent="0.2">
      <c r="F13296"/>
    </row>
    <row r="13297" spans="6:6" x14ac:dyDescent="0.2">
      <c r="F13297"/>
    </row>
    <row r="13298" spans="6:6" x14ac:dyDescent="0.2">
      <c r="F13298"/>
    </row>
    <row r="13299" spans="6:6" x14ac:dyDescent="0.2">
      <c r="F13299"/>
    </row>
    <row r="13300" spans="6:6" x14ac:dyDescent="0.2">
      <c r="F13300"/>
    </row>
    <row r="13301" spans="6:6" x14ac:dyDescent="0.2">
      <c r="F13301"/>
    </row>
    <row r="13302" spans="6:6" x14ac:dyDescent="0.2">
      <c r="F13302"/>
    </row>
    <row r="13303" spans="6:6" x14ac:dyDescent="0.2">
      <c r="F13303"/>
    </row>
    <row r="13304" spans="6:6" x14ac:dyDescent="0.2">
      <c r="F13304"/>
    </row>
    <row r="13305" spans="6:6" x14ac:dyDescent="0.2">
      <c r="F13305"/>
    </row>
    <row r="13306" spans="6:6" x14ac:dyDescent="0.2">
      <c r="F13306"/>
    </row>
    <row r="13307" spans="6:6" x14ac:dyDescent="0.2">
      <c r="F13307"/>
    </row>
    <row r="13308" spans="6:6" x14ac:dyDescent="0.2">
      <c r="F13308"/>
    </row>
    <row r="13309" spans="6:6" x14ac:dyDescent="0.2">
      <c r="F13309"/>
    </row>
    <row r="13310" spans="6:6" x14ac:dyDescent="0.2">
      <c r="F13310"/>
    </row>
    <row r="13311" spans="6:6" x14ac:dyDescent="0.2">
      <c r="F13311"/>
    </row>
    <row r="13312" spans="6:6" x14ac:dyDescent="0.2">
      <c r="F13312"/>
    </row>
    <row r="13313" spans="6:6" x14ac:dyDescent="0.2">
      <c r="F13313"/>
    </row>
    <row r="13314" spans="6:6" x14ac:dyDescent="0.2">
      <c r="F13314"/>
    </row>
    <row r="13315" spans="6:6" x14ac:dyDescent="0.2">
      <c r="F13315"/>
    </row>
    <row r="13316" spans="6:6" x14ac:dyDescent="0.2">
      <c r="F13316"/>
    </row>
    <row r="13317" spans="6:6" x14ac:dyDescent="0.2">
      <c r="F13317"/>
    </row>
    <row r="13318" spans="6:6" x14ac:dyDescent="0.2">
      <c r="F13318"/>
    </row>
    <row r="13319" spans="6:6" x14ac:dyDescent="0.2">
      <c r="F13319"/>
    </row>
    <row r="13320" spans="6:6" x14ac:dyDescent="0.2">
      <c r="F13320"/>
    </row>
    <row r="13321" spans="6:6" x14ac:dyDescent="0.2">
      <c r="F13321"/>
    </row>
    <row r="13322" spans="6:6" x14ac:dyDescent="0.2">
      <c r="F13322"/>
    </row>
    <row r="13323" spans="6:6" x14ac:dyDescent="0.2">
      <c r="F13323"/>
    </row>
    <row r="13324" spans="6:6" x14ac:dyDescent="0.2">
      <c r="F13324"/>
    </row>
    <row r="13325" spans="6:6" x14ac:dyDescent="0.2">
      <c r="F13325"/>
    </row>
    <row r="13326" spans="6:6" x14ac:dyDescent="0.2">
      <c r="F13326"/>
    </row>
    <row r="13327" spans="6:6" x14ac:dyDescent="0.2">
      <c r="F13327"/>
    </row>
    <row r="13328" spans="6:6" x14ac:dyDescent="0.2">
      <c r="F13328"/>
    </row>
    <row r="13329" spans="6:6" x14ac:dyDescent="0.2">
      <c r="F13329"/>
    </row>
    <row r="13330" spans="6:6" x14ac:dyDescent="0.2">
      <c r="F13330"/>
    </row>
    <row r="13331" spans="6:6" x14ac:dyDescent="0.2">
      <c r="F13331"/>
    </row>
    <row r="13332" spans="6:6" x14ac:dyDescent="0.2">
      <c r="F13332"/>
    </row>
    <row r="13333" spans="6:6" x14ac:dyDescent="0.2">
      <c r="F13333"/>
    </row>
    <row r="13334" spans="6:6" x14ac:dyDescent="0.2">
      <c r="F13334"/>
    </row>
    <row r="13335" spans="6:6" x14ac:dyDescent="0.2">
      <c r="F13335"/>
    </row>
    <row r="13336" spans="6:6" x14ac:dyDescent="0.2">
      <c r="F13336"/>
    </row>
    <row r="13337" spans="6:6" x14ac:dyDescent="0.2">
      <c r="F13337"/>
    </row>
    <row r="13338" spans="6:6" x14ac:dyDescent="0.2">
      <c r="F13338"/>
    </row>
    <row r="13339" spans="6:6" x14ac:dyDescent="0.2">
      <c r="F13339"/>
    </row>
    <row r="13340" spans="6:6" x14ac:dyDescent="0.2">
      <c r="F13340"/>
    </row>
    <row r="13341" spans="6:6" x14ac:dyDescent="0.2">
      <c r="F13341"/>
    </row>
    <row r="13342" spans="6:6" x14ac:dyDescent="0.2">
      <c r="F13342"/>
    </row>
    <row r="13343" spans="6:6" x14ac:dyDescent="0.2">
      <c r="F13343"/>
    </row>
    <row r="13344" spans="6:6" x14ac:dyDescent="0.2">
      <c r="F13344"/>
    </row>
    <row r="13345" spans="6:6" x14ac:dyDescent="0.2">
      <c r="F13345"/>
    </row>
    <row r="13346" spans="6:6" x14ac:dyDescent="0.2">
      <c r="F13346"/>
    </row>
    <row r="13347" spans="6:6" x14ac:dyDescent="0.2">
      <c r="F13347"/>
    </row>
    <row r="13348" spans="6:6" x14ac:dyDescent="0.2">
      <c r="F13348"/>
    </row>
    <row r="13349" spans="6:6" x14ac:dyDescent="0.2">
      <c r="F13349"/>
    </row>
    <row r="13350" spans="6:6" x14ac:dyDescent="0.2">
      <c r="F13350"/>
    </row>
    <row r="13351" spans="6:6" x14ac:dyDescent="0.2">
      <c r="F13351"/>
    </row>
    <row r="13352" spans="6:6" x14ac:dyDescent="0.2">
      <c r="F13352"/>
    </row>
    <row r="13353" spans="6:6" x14ac:dyDescent="0.2">
      <c r="F13353"/>
    </row>
    <row r="13354" spans="6:6" x14ac:dyDescent="0.2">
      <c r="F13354"/>
    </row>
    <row r="13355" spans="6:6" x14ac:dyDescent="0.2">
      <c r="F13355"/>
    </row>
    <row r="13356" spans="6:6" x14ac:dyDescent="0.2">
      <c r="F13356"/>
    </row>
    <row r="13357" spans="6:6" x14ac:dyDescent="0.2">
      <c r="F13357"/>
    </row>
    <row r="13358" spans="6:6" x14ac:dyDescent="0.2">
      <c r="F13358"/>
    </row>
    <row r="13359" spans="6:6" x14ac:dyDescent="0.2">
      <c r="F13359"/>
    </row>
    <row r="13360" spans="6:6" x14ac:dyDescent="0.2">
      <c r="F13360"/>
    </row>
    <row r="13361" spans="6:6" x14ac:dyDescent="0.2">
      <c r="F13361"/>
    </row>
    <row r="13362" spans="6:6" x14ac:dyDescent="0.2">
      <c r="F13362"/>
    </row>
    <row r="13363" spans="6:6" x14ac:dyDescent="0.2">
      <c r="F13363"/>
    </row>
    <row r="13364" spans="6:6" x14ac:dyDescent="0.2">
      <c r="F13364"/>
    </row>
    <row r="13365" spans="6:6" x14ac:dyDescent="0.2">
      <c r="F13365"/>
    </row>
    <row r="13366" spans="6:6" x14ac:dyDescent="0.2">
      <c r="F13366"/>
    </row>
    <row r="13367" spans="6:6" x14ac:dyDescent="0.2">
      <c r="F13367"/>
    </row>
    <row r="13368" spans="6:6" x14ac:dyDescent="0.2">
      <c r="F13368"/>
    </row>
    <row r="13369" spans="6:6" x14ac:dyDescent="0.2">
      <c r="F13369"/>
    </row>
    <row r="13370" spans="6:6" x14ac:dyDescent="0.2">
      <c r="F13370"/>
    </row>
    <row r="13371" spans="6:6" x14ac:dyDescent="0.2">
      <c r="F13371"/>
    </row>
    <row r="13372" spans="6:6" x14ac:dyDescent="0.2">
      <c r="F13372"/>
    </row>
    <row r="13373" spans="6:6" x14ac:dyDescent="0.2">
      <c r="F13373"/>
    </row>
    <row r="13374" spans="6:6" x14ac:dyDescent="0.2">
      <c r="F13374"/>
    </row>
    <row r="13375" spans="6:6" x14ac:dyDescent="0.2">
      <c r="F13375"/>
    </row>
    <row r="13376" spans="6:6" x14ac:dyDescent="0.2">
      <c r="F13376"/>
    </row>
    <row r="13377" spans="6:6" x14ac:dyDescent="0.2">
      <c r="F13377"/>
    </row>
    <row r="13378" spans="6:6" x14ac:dyDescent="0.2">
      <c r="F13378"/>
    </row>
    <row r="13379" spans="6:6" x14ac:dyDescent="0.2">
      <c r="F13379"/>
    </row>
    <row r="13380" spans="6:6" x14ac:dyDescent="0.2">
      <c r="F13380"/>
    </row>
    <row r="13381" spans="6:6" x14ac:dyDescent="0.2">
      <c r="F13381"/>
    </row>
    <row r="13382" spans="6:6" x14ac:dyDescent="0.2">
      <c r="F13382"/>
    </row>
    <row r="13383" spans="6:6" x14ac:dyDescent="0.2">
      <c r="F13383"/>
    </row>
    <row r="13384" spans="6:6" x14ac:dyDescent="0.2">
      <c r="F13384"/>
    </row>
    <row r="13385" spans="6:6" x14ac:dyDescent="0.2">
      <c r="F13385"/>
    </row>
    <row r="13386" spans="6:6" x14ac:dyDescent="0.2">
      <c r="F13386"/>
    </row>
    <row r="13387" spans="6:6" x14ac:dyDescent="0.2">
      <c r="F13387"/>
    </row>
    <row r="13388" spans="6:6" x14ac:dyDescent="0.2">
      <c r="F13388"/>
    </row>
    <row r="13389" spans="6:6" x14ac:dyDescent="0.2">
      <c r="F13389"/>
    </row>
    <row r="13390" spans="6:6" x14ac:dyDescent="0.2">
      <c r="F13390"/>
    </row>
    <row r="13391" spans="6:6" x14ac:dyDescent="0.2">
      <c r="F13391"/>
    </row>
    <row r="13392" spans="6:6" x14ac:dyDescent="0.2">
      <c r="F13392"/>
    </row>
    <row r="13393" spans="6:6" x14ac:dyDescent="0.2">
      <c r="F13393"/>
    </row>
    <row r="13394" spans="6:6" x14ac:dyDescent="0.2">
      <c r="F13394"/>
    </row>
    <row r="13395" spans="6:6" x14ac:dyDescent="0.2">
      <c r="F13395"/>
    </row>
    <row r="13396" spans="6:6" x14ac:dyDescent="0.2">
      <c r="F13396"/>
    </row>
    <row r="13397" spans="6:6" x14ac:dyDescent="0.2">
      <c r="F13397"/>
    </row>
    <row r="13398" spans="6:6" x14ac:dyDescent="0.2">
      <c r="F13398"/>
    </row>
    <row r="13399" spans="6:6" x14ac:dyDescent="0.2">
      <c r="F13399"/>
    </row>
    <row r="13400" spans="6:6" x14ac:dyDescent="0.2">
      <c r="F13400"/>
    </row>
    <row r="13401" spans="6:6" x14ac:dyDescent="0.2">
      <c r="F13401"/>
    </row>
    <row r="13402" spans="6:6" x14ac:dyDescent="0.2">
      <c r="F13402"/>
    </row>
    <row r="13403" spans="6:6" x14ac:dyDescent="0.2">
      <c r="F13403"/>
    </row>
    <row r="13404" spans="6:6" x14ac:dyDescent="0.2">
      <c r="F13404"/>
    </row>
    <row r="13405" spans="6:6" x14ac:dyDescent="0.2">
      <c r="F13405"/>
    </row>
    <row r="13406" spans="6:6" x14ac:dyDescent="0.2">
      <c r="F13406"/>
    </row>
    <row r="13407" spans="6:6" x14ac:dyDescent="0.2">
      <c r="F13407"/>
    </row>
    <row r="13408" spans="6:6" x14ac:dyDescent="0.2">
      <c r="F13408"/>
    </row>
    <row r="13409" spans="6:6" x14ac:dyDescent="0.2">
      <c r="F13409"/>
    </row>
    <row r="13410" spans="6:6" x14ac:dyDescent="0.2">
      <c r="F13410"/>
    </row>
    <row r="13411" spans="6:6" x14ac:dyDescent="0.2">
      <c r="F13411"/>
    </row>
    <row r="13412" spans="6:6" x14ac:dyDescent="0.2">
      <c r="F13412"/>
    </row>
    <row r="13413" spans="6:6" x14ac:dyDescent="0.2">
      <c r="F13413"/>
    </row>
    <row r="13414" spans="6:6" x14ac:dyDescent="0.2">
      <c r="F13414"/>
    </row>
    <row r="13415" spans="6:6" x14ac:dyDescent="0.2">
      <c r="F13415"/>
    </row>
    <row r="13416" spans="6:6" x14ac:dyDescent="0.2">
      <c r="F13416"/>
    </row>
    <row r="13417" spans="6:6" x14ac:dyDescent="0.2">
      <c r="F13417"/>
    </row>
    <row r="13418" spans="6:6" x14ac:dyDescent="0.2">
      <c r="F13418"/>
    </row>
    <row r="13419" spans="6:6" x14ac:dyDescent="0.2">
      <c r="F13419"/>
    </row>
    <row r="13420" spans="6:6" x14ac:dyDescent="0.2">
      <c r="F13420"/>
    </row>
    <row r="13421" spans="6:6" x14ac:dyDescent="0.2">
      <c r="F13421"/>
    </row>
    <row r="13422" spans="6:6" x14ac:dyDescent="0.2">
      <c r="F13422"/>
    </row>
    <row r="13423" spans="6:6" x14ac:dyDescent="0.2">
      <c r="F13423"/>
    </row>
    <row r="13424" spans="6:6" x14ac:dyDescent="0.2">
      <c r="F13424"/>
    </row>
    <row r="13425" spans="6:6" x14ac:dyDescent="0.2">
      <c r="F13425"/>
    </row>
    <row r="13426" spans="6:6" x14ac:dyDescent="0.2">
      <c r="F13426"/>
    </row>
    <row r="13427" spans="6:6" x14ac:dyDescent="0.2">
      <c r="F13427"/>
    </row>
    <row r="13428" spans="6:6" x14ac:dyDescent="0.2">
      <c r="F13428"/>
    </row>
    <row r="13429" spans="6:6" x14ac:dyDescent="0.2">
      <c r="F13429"/>
    </row>
    <row r="13430" spans="6:6" x14ac:dyDescent="0.2">
      <c r="F13430"/>
    </row>
    <row r="13431" spans="6:6" x14ac:dyDescent="0.2">
      <c r="F13431"/>
    </row>
    <row r="13432" spans="6:6" x14ac:dyDescent="0.2">
      <c r="F13432"/>
    </row>
    <row r="13433" spans="6:6" x14ac:dyDescent="0.2">
      <c r="F13433"/>
    </row>
    <row r="13434" spans="6:6" x14ac:dyDescent="0.2">
      <c r="F13434"/>
    </row>
    <row r="13435" spans="6:6" x14ac:dyDescent="0.2">
      <c r="F13435"/>
    </row>
    <row r="13436" spans="6:6" x14ac:dyDescent="0.2">
      <c r="F13436"/>
    </row>
    <row r="13437" spans="6:6" x14ac:dyDescent="0.2">
      <c r="F13437"/>
    </row>
    <row r="13438" spans="6:6" x14ac:dyDescent="0.2">
      <c r="F13438"/>
    </row>
    <row r="13439" spans="6:6" x14ac:dyDescent="0.2">
      <c r="F13439"/>
    </row>
    <row r="13440" spans="6:6" x14ac:dyDescent="0.2">
      <c r="F13440"/>
    </row>
    <row r="13441" spans="6:6" x14ac:dyDescent="0.2">
      <c r="F13441"/>
    </row>
    <row r="13442" spans="6:6" x14ac:dyDescent="0.2">
      <c r="F13442"/>
    </row>
    <row r="13443" spans="6:6" x14ac:dyDescent="0.2">
      <c r="F13443"/>
    </row>
    <row r="13444" spans="6:6" x14ac:dyDescent="0.2">
      <c r="F13444"/>
    </row>
    <row r="13445" spans="6:6" x14ac:dyDescent="0.2">
      <c r="F13445"/>
    </row>
    <row r="13446" spans="6:6" x14ac:dyDescent="0.2">
      <c r="F13446"/>
    </row>
    <row r="13447" spans="6:6" x14ac:dyDescent="0.2">
      <c r="F13447"/>
    </row>
    <row r="13448" spans="6:6" x14ac:dyDescent="0.2">
      <c r="F13448"/>
    </row>
    <row r="13449" spans="6:6" x14ac:dyDescent="0.2">
      <c r="F13449"/>
    </row>
    <row r="13450" spans="6:6" x14ac:dyDescent="0.2">
      <c r="F13450"/>
    </row>
    <row r="13451" spans="6:6" x14ac:dyDescent="0.2">
      <c r="F13451"/>
    </row>
    <row r="13452" spans="6:6" x14ac:dyDescent="0.2">
      <c r="F13452"/>
    </row>
    <row r="13453" spans="6:6" x14ac:dyDescent="0.2">
      <c r="F13453"/>
    </row>
    <row r="13454" spans="6:6" x14ac:dyDescent="0.2">
      <c r="F13454"/>
    </row>
    <row r="13455" spans="6:6" x14ac:dyDescent="0.2">
      <c r="F13455"/>
    </row>
    <row r="13456" spans="6:6" x14ac:dyDescent="0.2">
      <c r="F13456"/>
    </row>
    <row r="13457" spans="6:6" x14ac:dyDescent="0.2">
      <c r="F13457"/>
    </row>
    <row r="13458" spans="6:6" x14ac:dyDescent="0.2">
      <c r="F13458"/>
    </row>
    <row r="13459" spans="6:6" x14ac:dyDescent="0.2">
      <c r="F13459"/>
    </row>
    <row r="13460" spans="6:6" x14ac:dyDescent="0.2">
      <c r="F13460"/>
    </row>
    <row r="13461" spans="6:6" x14ac:dyDescent="0.2">
      <c r="F13461"/>
    </row>
    <row r="13462" spans="6:6" x14ac:dyDescent="0.2">
      <c r="F13462"/>
    </row>
    <row r="13463" spans="6:6" x14ac:dyDescent="0.2">
      <c r="F13463"/>
    </row>
    <row r="13464" spans="6:6" x14ac:dyDescent="0.2">
      <c r="F13464"/>
    </row>
    <row r="13465" spans="6:6" x14ac:dyDescent="0.2">
      <c r="F13465"/>
    </row>
    <row r="13466" spans="6:6" x14ac:dyDescent="0.2">
      <c r="F13466"/>
    </row>
    <row r="13467" spans="6:6" x14ac:dyDescent="0.2">
      <c r="F13467"/>
    </row>
    <row r="13468" spans="6:6" x14ac:dyDescent="0.2">
      <c r="F13468"/>
    </row>
    <row r="13469" spans="6:6" x14ac:dyDescent="0.2">
      <c r="F13469"/>
    </row>
    <row r="13470" spans="6:6" x14ac:dyDescent="0.2">
      <c r="F13470"/>
    </row>
    <row r="13471" spans="6:6" x14ac:dyDescent="0.2">
      <c r="F13471"/>
    </row>
    <row r="13472" spans="6:6" x14ac:dyDescent="0.2">
      <c r="F13472"/>
    </row>
    <row r="13473" spans="6:6" x14ac:dyDescent="0.2">
      <c r="F13473"/>
    </row>
    <row r="13474" spans="6:6" x14ac:dyDescent="0.2">
      <c r="F13474"/>
    </row>
    <row r="13475" spans="6:6" x14ac:dyDescent="0.2">
      <c r="F13475"/>
    </row>
    <row r="13476" spans="6:6" x14ac:dyDescent="0.2">
      <c r="F13476"/>
    </row>
    <row r="13477" spans="6:6" x14ac:dyDescent="0.2">
      <c r="F13477"/>
    </row>
    <row r="13478" spans="6:6" x14ac:dyDescent="0.2">
      <c r="F13478"/>
    </row>
    <row r="13479" spans="6:6" x14ac:dyDescent="0.2">
      <c r="F13479"/>
    </row>
    <row r="13480" spans="6:6" x14ac:dyDescent="0.2">
      <c r="F13480"/>
    </row>
    <row r="13481" spans="6:6" x14ac:dyDescent="0.2">
      <c r="F13481"/>
    </row>
    <row r="13482" spans="6:6" x14ac:dyDescent="0.2">
      <c r="F13482"/>
    </row>
    <row r="13483" spans="6:6" x14ac:dyDescent="0.2">
      <c r="F13483"/>
    </row>
    <row r="13484" spans="6:6" x14ac:dyDescent="0.2">
      <c r="F13484"/>
    </row>
    <row r="13485" spans="6:6" x14ac:dyDescent="0.2">
      <c r="F13485"/>
    </row>
    <row r="13486" spans="6:6" x14ac:dyDescent="0.2">
      <c r="F13486"/>
    </row>
    <row r="13487" spans="6:6" x14ac:dyDescent="0.2">
      <c r="F13487"/>
    </row>
    <row r="13488" spans="6:6" x14ac:dyDescent="0.2">
      <c r="F13488"/>
    </row>
    <row r="13489" spans="6:6" x14ac:dyDescent="0.2">
      <c r="F13489"/>
    </row>
    <row r="13490" spans="6:6" x14ac:dyDescent="0.2">
      <c r="F13490"/>
    </row>
    <row r="13491" spans="6:6" x14ac:dyDescent="0.2">
      <c r="F13491"/>
    </row>
    <row r="13492" spans="6:6" x14ac:dyDescent="0.2">
      <c r="F13492"/>
    </row>
    <row r="13493" spans="6:6" x14ac:dyDescent="0.2">
      <c r="F13493"/>
    </row>
    <row r="13494" spans="6:6" x14ac:dyDescent="0.2">
      <c r="F13494"/>
    </row>
    <row r="13495" spans="6:6" x14ac:dyDescent="0.2">
      <c r="F13495"/>
    </row>
    <row r="13496" spans="6:6" x14ac:dyDescent="0.2">
      <c r="F13496"/>
    </row>
    <row r="13497" spans="6:6" x14ac:dyDescent="0.2">
      <c r="F13497"/>
    </row>
    <row r="13498" spans="6:6" x14ac:dyDescent="0.2">
      <c r="F13498"/>
    </row>
    <row r="13499" spans="6:6" x14ac:dyDescent="0.2">
      <c r="F13499"/>
    </row>
    <row r="13500" spans="6:6" x14ac:dyDescent="0.2">
      <c r="F13500"/>
    </row>
    <row r="13501" spans="6:6" x14ac:dyDescent="0.2">
      <c r="F13501"/>
    </row>
    <row r="13502" spans="6:6" x14ac:dyDescent="0.2">
      <c r="F13502"/>
    </row>
    <row r="13503" spans="6:6" x14ac:dyDescent="0.2">
      <c r="F13503"/>
    </row>
    <row r="13504" spans="6:6" x14ac:dyDescent="0.2">
      <c r="F13504"/>
    </row>
    <row r="13505" spans="6:6" x14ac:dyDescent="0.2">
      <c r="F13505"/>
    </row>
    <row r="13506" spans="6:6" x14ac:dyDescent="0.2">
      <c r="F13506"/>
    </row>
    <row r="13507" spans="6:6" x14ac:dyDescent="0.2">
      <c r="F13507"/>
    </row>
    <row r="13508" spans="6:6" x14ac:dyDescent="0.2">
      <c r="F13508"/>
    </row>
    <row r="13509" spans="6:6" x14ac:dyDescent="0.2">
      <c r="F13509"/>
    </row>
    <row r="13510" spans="6:6" x14ac:dyDescent="0.2">
      <c r="F13510"/>
    </row>
    <row r="13511" spans="6:6" x14ac:dyDescent="0.2">
      <c r="F13511"/>
    </row>
    <row r="13512" spans="6:6" x14ac:dyDescent="0.2">
      <c r="F13512"/>
    </row>
    <row r="13513" spans="6:6" x14ac:dyDescent="0.2">
      <c r="F13513"/>
    </row>
    <row r="13514" spans="6:6" x14ac:dyDescent="0.2">
      <c r="F13514"/>
    </row>
    <row r="13515" spans="6:6" x14ac:dyDescent="0.2">
      <c r="F13515"/>
    </row>
    <row r="13516" spans="6:6" x14ac:dyDescent="0.2">
      <c r="F13516"/>
    </row>
    <row r="13517" spans="6:6" x14ac:dyDescent="0.2">
      <c r="F13517"/>
    </row>
    <row r="13518" spans="6:6" x14ac:dyDescent="0.2">
      <c r="F13518"/>
    </row>
    <row r="13519" spans="6:6" x14ac:dyDescent="0.2">
      <c r="F13519"/>
    </row>
    <row r="13520" spans="6:6" x14ac:dyDescent="0.2">
      <c r="F13520"/>
    </row>
    <row r="13521" spans="6:6" x14ac:dyDescent="0.2">
      <c r="F13521"/>
    </row>
    <row r="13522" spans="6:6" x14ac:dyDescent="0.2">
      <c r="F13522"/>
    </row>
    <row r="13523" spans="6:6" x14ac:dyDescent="0.2">
      <c r="F13523"/>
    </row>
    <row r="13524" spans="6:6" x14ac:dyDescent="0.2">
      <c r="F13524"/>
    </row>
    <row r="13525" spans="6:6" x14ac:dyDescent="0.2">
      <c r="F13525"/>
    </row>
    <row r="13526" spans="6:6" x14ac:dyDescent="0.2">
      <c r="F13526"/>
    </row>
    <row r="13527" spans="6:6" x14ac:dyDescent="0.2">
      <c r="F13527"/>
    </row>
    <row r="13528" spans="6:6" x14ac:dyDescent="0.2">
      <c r="F13528"/>
    </row>
    <row r="13529" spans="6:6" x14ac:dyDescent="0.2">
      <c r="F13529"/>
    </row>
    <row r="13530" spans="6:6" x14ac:dyDescent="0.2">
      <c r="F13530"/>
    </row>
    <row r="13531" spans="6:6" x14ac:dyDescent="0.2">
      <c r="F13531"/>
    </row>
    <row r="13532" spans="6:6" x14ac:dyDescent="0.2">
      <c r="F13532"/>
    </row>
    <row r="13533" spans="6:6" x14ac:dyDescent="0.2">
      <c r="F13533"/>
    </row>
    <row r="13534" spans="6:6" x14ac:dyDescent="0.2">
      <c r="F13534"/>
    </row>
    <row r="13535" spans="6:6" x14ac:dyDescent="0.2">
      <c r="F13535"/>
    </row>
    <row r="13536" spans="6:6" x14ac:dyDescent="0.2">
      <c r="F13536"/>
    </row>
    <row r="13537" spans="6:6" x14ac:dyDescent="0.2">
      <c r="F13537"/>
    </row>
    <row r="13538" spans="6:6" x14ac:dyDescent="0.2">
      <c r="F13538"/>
    </row>
    <row r="13539" spans="6:6" x14ac:dyDescent="0.2">
      <c r="F13539"/>
    </row>
    <row r="13540" spans="6:6" x14ac:dyDescent="0.2">
      <c r="F13540"/>
    </row>
    <row r="13541" spans="6:6" x14ac:dyDescent="0.2">
      <c r="F13541"/>
    </row>
    <row r="13542" spans="6:6" x14ac:dyDescent="0.2">
      <c r="F13542"/>
    </row>
    <row r="13543" spans="6:6" x14ac:dyDescent="0.2">
      <c r="F13543"/>
    </row>
    <row r="13544" spans="6:6" x14ac:dyDescent="0.2">
      <c r="F13544"/>
    </row>
    <row r="13545" spans="6:6" x14ac:dyDescent="0.2">
      <c r="F13545"/>
    </row>
    <row r="13546" spans="6:6" x14ac:dyDescent="0.2">
      <c r="F13546"/>
    </row>
    <row r="13547" spans="6:6" x14ac:dyDescent="0.2">
      <c r="F13547"/>
    </row>
    <row r="13548" spans="6:6" x14ac:dyDescent="0.2">
      <c r="F13548"/>
    </row>
    <row r="13549" spans="6:6" x14ac:dyDescent="0.2">
      <c r="F13549"/>
    </row>
    <row r="13550" spans="6:6" x14ac:dyDescent="0.2">
      <c r="F13550"/>
    </row>
    <row r="13551" spans="6:6" x14ac:dyDescent="0.2">
      <c r="F13551"/>
    </row>
    <row r="13552" spans="6:6" x14ac:dyDescent="0.2">
      <c r="F13552"/>
    </row>
    <row r="13553" spans="6:6" x14ac:dyDescent="0.2">
      <c r="F13553"/>
    </row>
    <row r="13554" spans="6:6" x14ac:dyDescent="0.2">
      <c r="F13554"/>
    </row>
    <row r="13555" spans="6:6" x14ac:dyDescent="0.2">
      <c r="F13555"/>
    </row>
    <row r="13556" spans="6:6" x14ac:dyDescent="0.2">
      <c r="F13556"/>
    </row>
    <row r="13557" spans="6:6" x14ac:dyDescent="0.2">
      <c r="F13557"/>
    </row>
    <row r="13558" spans="6:6" x14ac:dyDescent="0.2">
      <c r="F13558"/>
    </row>
    <row r="13559" spans="6:6" x14ac:dyDescent="0.2">
      <c r="F13559"/>
    </row>
    <row r="13560" spans="6:6" x14ac:dyDescent="0.2">
      <c r="F13560"/>
    </row>
    <row r="13561" spans="6:6" x14ac:dyDescent="0.2">
      <c r="F13561"/>
    </row>
    <row r="13562" spans="6:6" x14ac:dyDescent="0.2">
      <c r="F13562"/>
    </row>
    <row r="13563" spans="6:6" x14ac:dyDescent="0.2">
      <c r="F13563"/>
    </row>
    <row r="13564" spans="6:6" x14ac:dyDescent="0.2">
      <c r="F13564"/>
    </row>
    <row r="13565" spans="6:6" x14ac:dyDescent="0.2">
      <c r="F13565"/>
    </row>
    <row r="13566" spans="6:6" x14ac:dyDescent="0.2">
      <c r="F13566"/>
    </row>
    <row r="13567" spans="6:6" x14ac:dyDescent="0.2">
      <c r="F13567"/>
    </row>
    <row r="13568" spans="6:6" x14ac:dyDescent="0.2">
      <c r="F13568"/>
    </row>
    <row r="13569" spans="6:6" x14ac:dyDescent="0.2">
      <c r="F13569"/>
    </row>
    <row r="13570" spans="6:6" x14ac:dyDescent="0.2">
      <c r="F13570"/>
    </row>
    <row r="13571" spans="6:6" x14ac:dyDescent="0.2">
      <c r="F13571"/>
    </row>
    <row r="13572" spans="6:6" x14ac:dyDescent="0.2">
      <c r="F13572"/>
    </row>
    <row r="13573" spans="6:6" x14ac:dyDescent="0.2">
      <c r="F13573"/>
    </row>
    <row r="13574" spans="6:6" x14ac:dyDescent="0.2">
      <c r="F13574"/>
    </row>
    <row r="13575" spans="6:6" x14ac:dyDescent="0.2">
      <c r="F13575"/>
    </row>
    <row r="13576" spans="6:6" x14ac:dyDescent="0.2">
      <c r="F13576"/>
    </row>
    <row r="13577" spans="6:6" x14ac:dyDescent="0.2">
      <c r="F13577"/>
    </row>
    <row r="13578" spans="6:6" x14ac:dyDescent="0.2">
      <c r="F13578"/>
    </row>
    <row r="13579" spans="6:6" x14ac:dyDescent="0.2">
      <c r="F13579"/>
    </row>
    <row r="13580" spans="6:6" x14ac:dyDescent="0.2">
      <c r="F13580"/>
    </row>
    <row r="13581" spans="6:6" x14ac:dyDescent="0.2">
      <c r="F13581"/>
    </row>
    <row r="13582" spans="6:6" x14ac:dyDescent="0.2">
      <c r="F13582"/>
    </row>
    <row r="13583" spans="6:6" x14ac:dyDescent="0.2">
      <c r="F13583"/>
    </row>
    <row r="13584" spans="6:6" x14ac:dyDescent="0.2">
      <c r="F13584"/>
    </row>
    <row r="13585" spans="6:6" x14ac:dyDescent="0.2">
      <c r="F13585"/>
    </row>
    <row r="13586" spans="6:6" x14ac:dyDescent="0.2">
      <c r="F13586"/>
    </row>
    <row r="13587" spans="6:6" x14ac:dyDescent="0.2">
      <c r="F13587"/>
    </row>
    <row r="13588" spans="6:6" x14ac:dyDescent="0.2">
      <c r="F13588"/>
    </row>
    <row r="13589" spans="6:6" x14ac:dyDescent="0.2">
      <c r="F13589"/>
    </row>
    <row r="13590" spans="6:6" x14ac:dyDescent="0.2">
      <c r="F13590"/>
    </row>
    <row r="13591" spans="6:6" x14ac:dyDescent="0.2">
      <c r="F13591"/>
    </row>
    <row r="13592" spans="6:6" x14ac:dyDescent="0.2">
      <c r="F13592"/>
    </row>
    <row r="13593" spans="6:6" x14ac:dyDescent="0.2">
      <c r="F13593"/>
    </row>
    <row r="13594" spans="6:6" x14ac:dyDescent="0.2">
      <c r="F13594"/>
    </row>
    <row r="13595" spans="6:6" x14ac:dyDescent="0.2">
      <c r="F13595"/>
    </row>
    <row r="13596" spans="6:6" x14ac:dyDescent="0.2">
      <c r="F13596"/>
    </row>
    <row r="13597" spans="6:6" x14ac:dyDescent="0.2">
      <c r="F13597"/>
    </row>
    <row r="13598" spans="6:6" x14ac:dyDescent="0.2">
      <c r="F13598"/>
    </row>
    <row r="13599" spans="6:6" x14ac:dyDescent="0.2">
      <c r="F13599"/>
    </row>
    <row r="13600" spans="6:6" x14ac:dyDescent="0.2">
      <c r="F13600"/>
    </row>
    <row r="13601" spans="6:6" x14ac:dyDescent="0.2">
      <c r="F13601"/>
    </row>
    <row r="13602" spans="6:6" x14ac:dyDescent="0.2">
      <c r="F13602"/>
    </row>
    <row r="13603" spans="6:6" x14ac:dyDescent="0.2">
      <c r="F13603"/>
    </row>
    <row r="13604" spans="6:6" x14ac:dyDescent="0.2">
      <c r="F13604"/>
    </row>
    <row r="13605" spans="6:6" x14ac:dyDescent="0.2">
      <c r="F13605"/>
    </row>
    <row r="13606" spans="6:6" x14ac:dyDescent="0.2">
      <c r="F13606"/>
    </row>
    <row r="13607" spans="6:6" x14ac:dyDescent="0.2">
      <c r="F13607"/>
    </row>
    <row r="13608" spans="6:6" x14ac:dyDescent="0.2">
      <c r="F13608"/>
    </row>
    <row r="13609" spans="6:6" x14ac:dyDescent="0.2">
      <c r="F13609"/>
    </row>
    <row r="13610" spans="6:6" x14ac:dyDescent="0.2">
      <c r="F13610"/>
    </row>
    <row r="13611" spans="6:6" x14ac:dyDescent="0.2">
      <c r="F13611"/>
    </row>
    <row r="13612" spans="6:6" x14ac:dyDescent="0.2">
      <c r="F13612"/>
    </row>
    <row r="13613" spans="6:6" x14ac:dyDescent="0.2">
      <c r="F13613"/>
    </row>
    <row r="13614" spans="6:6" x14ac:dyDescent="0.2">
      <c r="F13614"/>
    </row>
    <row r="13615" spans="6:6" x14ac:dyDescent="0.2">
      <c r="F13615"/>
    </row>
    <row r="13616" spans="6:6" x14ac:dyDescent="0.2">
      <c r="F13616"/>
    </row>
    <row r="13617" spans="6:6" x14ac:dyDescent="0.2">
      <c r="F13617"/>
    </row>
    <row r="13618" spans="6:6" x14ac:dyDescent="0.2">
      <c r="F13618"/>
    </row>
    <row r="13619" spans="6:6" x14ac:dyDescent="0.2">
      <c r="F13619"/>
    </row>
    <row r="13620" spans="6:6" x14ac:dyDescent="0.2">
      <c r="F13620"/>
    </row>
    <row r="13621" spans="6:6" x14ac:dyDescent="0.2">
      <c r="F13621"/>
    </row>
    <row r="13622" spans="6:6" x14ac:dyDescent="0.2">
      <c r="F13622"/>
    </row>
    <row r="13623" spans="6:6" x14ac:dyDescent="0.2">
      <c r="F13623"/>
    </row>
    <row r="13624" spans="6:6" x14ac:dyDescent="0.2">
      <c r="F13624"/>
    </row>
    <row r="13625" spans="6:6" x14ac:dyDescent="0.2">
      <c r="F13625"/>
    </row>
    <row r="13626" spans="6:6" x14ac:dyDescent="0.2">
      <c r="F13626"/>
    </row>
    <row r="13627" spans="6:6" x14ac:dyDescent="0.2">
      <c r="F13627"/>
    </row>
    <row r="13628" spans="6:6" x14ac:dyDescent="0.2">
      <c r="F13628"/>
    </row>
    <row r="13629" spans="6:6" x14ac:dyDescent="0.2">
      <c r="F13629"/>
    </row>
    <row r="13630" spans="6:6" x14ac:dyDescent="0.2">
      <c r="F13630"/>
    </row>
    <row r="13631" spans="6:6" x14ac:dyDescent="0.2">
      <c r="F13631"/>
    </row>
    <row r="13632" spans="6:6" x14ac:dyDescent="0.2">
      <c r="F13632"/>
    </row>
    <row r="13633" spans="6:6" x14ac:dyDescent="0.2">
      <c r="F13633"/>
    </row>
    <row r="13634" spans="6:6" x14ac:dyDescent="0.2">
      <c r="F13634"/>
    </row>
    <row r="13635" spans="6:6" x14ac:dyDescent="0.2">
      <c r="F13635"/>
    </row>
    <row r="13636" spans="6:6" x14ac:dyDescent="0.2">
      <c r="F13636"/>
    </row>
    <row r="13637" spans="6:6" x14ac:dyDescent="0.2">
      <c r="F13637"/>
    </row>
    <row r="13638" spans="6:6" x14ac:dyDescent="0.2">
      <c r="F13638"/>
    </row>
    <row r="13639" spans="6:6" x14ac:dyDescent="0.2">
      <c r="F13639"/>
    </row>
    <row r="13640" spans="6:6" x14ac:dyDescent="0.2">
      <c r="F13640"/>
    </row>
    <row r="13641" spans="6:6" x14ac:dyDescent="0.2">
      <c r="F13641"/>
    </row>
    <row r="13642" spans="6:6" x14ac:dyDescent="0.2">
      <c r="F13642"/>
    </row>
    <row r="13643" spans="6:6" x14ac:dyDescent="0.2">
      <c r="F13643"/>
    </row>
    <row r="13644" spans="6:6" x14ac:dyDescent="0.2">
      <c r="F13644"/>
    </row>
    <row r="13645" spans="6:6" x14ac:dyDescent="0.2">
      <c r="F13645"/>
    </row>
    <row r="13646" spans="6:6" x14ac:dyDescent="0.2">
      <c r="F13646"/>
    </row>
    <row r="13647" spans="6:6" x14ac:dyDescent="0.2">
      <c r="F13647"/>
    </row>
    <row r="13648" spans="6:6" x14ac:dyDescent="0.2">
      <c r="F13648"/>
    </row>
    <row r="13649" spans="6:6" x14ac:dyDescent="0.2">
      <c r="F13649"/>
    </row>
    <row r="13650" spans="6:6" x14ac:dyDescent="0.2">
      <c r="F13650"/>
    </row>
    <row r="13651" spans="6:6" x14ac:dyDescent="0.2">
      <c r="F13651"/>
    </row>
    <row r="13652" spans="6:6" x14ac:dyDescent="0.2">
      <c r="F13652"/>
    </row>
    <row r="13653" spans="6:6" x14ac:dyDescent="0.2">
      <c r="F13653"/>
    </row>
    <row r="13654" spans="6:6" x14ac:dyDescent="0.2">
      <c r="F13654"/>
    </row>
    <row r="13655" spans="6:6" x14ac:dyDescent="0.2">
      <c r="F13655"/>
    </row>
    <row r="13656" spans="6:6" x14ac:dyDescent="0.2">
      <c r="F13656"/>
    </row>
    <row r="13657" spans="6:6" x14ac:dyDescent="0.2">
      <c r="F13657"/>
    </row>
    <row r="13658" spans="6:6" x14ac:dyDescent="0.2">
      <c r="F13658"/>
    </row>
    <row r="13659" spans="6:6" x14ac:dyDescent="0.2">
      <c r="F13659"/>
    </row>
    <row r="13660" spans="6:6" x14ac:dyDescent="0.2">
      <c r="F13660"/>
    </row>
    <row r="13661" spans="6:6" x14ac:dyDescent="0.2">
      <c r="F13661"/>
    </row>
    <row r="13662" spans="6:6" x14ac:dyDescent="0.2">
      <c r="F13662"/>
    </row>
    <row r="13663" spans="6:6" x14ac:dyDescent="0.2">
      <c r="F13663"/>
    </row>
    <row r="13664" spans="6:6" x14ac:dyDescent="0.2">
      <c r="F13664"/>
    </row>
    <row r="13665" spans="6:6" x14ac:dyDescent="0.2">
      <c r="F13665"/>
    </row>
    <row r="13666" spans="6:6" x14ac:dyDescent="0.2">
      <c r="F13666"/>
    </row>
    <row r="13667" spans="6:6" x14ac:dyDescent="0.2">
      <c r="F13667"/>
    </row>
    <row r="13668" spans="6:6" x14ac:dyDescent="0.2">
      <c r="F13668"/>
    </row>
    <row r="13669" spans="6:6" x14ac:dyDescent="0.2">
      <c r="F13669"/>
    </row>
    <row r="13670" spans="6:6" x14ac:dyDescent="0.2">
      <c r="F13670"/>
    </row>
    <row r="13671" spans="6:6" x14ac:dyDescent="0.2">
      <c r="F13671"/>
    </row>
    <row r="13672" spans="6:6" x14ac:dyDescent="0.2">
      <c r="F13672"/>
    </row>
    <row r="13673" spans="6:6" x14ac:dyDescent="0.2">
      <c r="F13673"/>
    </row>
    <row r="13674" spans="6:6" x14ac:dyDescent="0.2">
      <c r="F13674"/>
    </row>
    <row r="13675" spans="6:6" x14ac:dyDescent="0.2">
      <c r="F13675"/>
    </row>
    <row r="13676" spans="6:6" x14ac:dyDescent="0.2">
      <c r="F13676"/>
    </row>
    <row r="13677" spans="6:6" x14ac:dyDescent="0.2">
      <c r="F13677"/>
    </row>
    <row r="13678" spans="6:6" x14ac:dyDescent="0.2">
      <c r="F13678"/>
    </row>
    <row r="13679" spans="6:6" x14ac:dyDescent="0.2">
      <c r="F13679"/>
    </row>
    <row r="13680" spans="6:6" x14ac:dyDescent="0.2">
      <c r="F13680"/>
    </row>
    <row r="13681" spans="6:6" x14ac:dyDescent="0.2">
      <c r="F13681"/>
    </row>
    <row r="13682" spans="6:6" x14ac:dyDescent="0.2">
      <c r="F13682"/>
    </row>
    <row r="13683" spans="6:6" x14ac:dyDescent="0.2">
      <c r="F13683"/>
    </row>
    <row r="13684" spans="6:6" x14ac:dyDescent="0.2">
      <c r="F13684"/>
    </row>
    <row r="13685" spans="6:6" x14ac:dyDescent="0.2">
      <c r="F13685"/>
    </row>
    <row r="13686" spans="6:6" x14ac:dyDescent="0.2">
      <c r="F13686"/>
    </row>
    <row r="13687" spans="6:6" x14ac:dyDescent="0.2">
      <c r="F13687"/>
    </row>
    <row r="13688" spans="6:6" x14ac:dyDescent="0.2">
      <c r="F13688"/>
    </row>
    <row r="13689" spans="6:6" x14ac:dyDescent="0.2">
      <c r="F13689"/>
    </row>
    <row r="13690" spans="6:6" x14ac:dyDescent="0.2">
      <c r="F13690"/>
    </row>
    <row r="13691" spans="6:6" x14ac:dyDescent="0.2">
      <c r="F13691"/>
    </row>
    <row r="13692" spans="6:6" x14ac:dyDescent="0.2">
      <c r="F13692"/>
    </row>
    <row r="13693" spans="6:6" x14ac:dyDescent="0.2">
      <c r="F13693"/>
    </row>
    <row r="13694" spans="6:6" x14ac:dyDescent="0.2">
      <c r="F13694"/>
    </row>
    <row r="13695" spans="6:6" x14ac:dyDescent="0.2">
      <c r="F13695"/>
    </row>
    <row r="13696" spans="6:6" x14ac:dyDescent="0.2">
      <c r="F13696"/>
    </row>
    <row r="13697" spans="6:6" x14ac:dyDescent="0.2">
      <c r="F13697"/>
    </row>
    <row r="13698" spans="6:6" x14ac:dyDescent="0.2">
      <c r="F13698"/>
    </row>
    <row r="13699" spans="6:6" x14ac:dyDescent="0.2">
      <c r="F13699"/>
    </row>
    <row r="13700" spans="6:6" x14ac:dyDescent="0.2">
      <c r="F13700"/>
    </row>
    <row r="13701" spans="6:6" x14ac:dyDescent="0.2">
      <c r="F13701"/>
    </row>
    <row r="13702" spans="6:6" x14ac:dyDescent="0.2">
      <c r="F13702"/>
    </row>
    <row r="13703" spans="6:6" x14ac:dyDescent="0.2">
      <c r="F13703"/>
    </row>
    <row r="13704" spans="6:6" x14ac:dyDescent="0.2">
      <c r="F13704"/>
    </row>
    <row r="13705" spans="6:6" x14ac:dyDescent="0.2">
      <c r="F13705"/>
    </row>
    <row r="13706" spans="6:6" x14ac:dyDescent="0.2">
      <c r="F13706"/>
    </row>
    <row r="13707" spans="6:6" x14ac:dyDescent="0.2">
      <c r="F13707"/>
    </row>
    <row r="13708" spans="6:6" x14ac:dyDescent="0.2">
      <c r="F13708"/>
    </row>
    <row r="13709" spans="6:6" x14ac:dyDescent="0.2">
      <c r="F13709"/>
    </row>
    <row r="13710" spans="6:6" x14ac:dyDescent="0.2">
      <c r="F13710"/>
    </row>
    <row r="13711" spans="6:6" x14ac:dyDescent="0.2">
      <c r="F13711"/>
    </row>
    <row r="13712" spans="6:6" x14ac:dyDescent="0.2">
      <c r="F13712"/>
    </row>
    <row r="13713" spans="6:6" x14ac:dyDescent="0.2">
      <c r="F13713"/>
    </row>
    <row r="13714" spans="6:6" x14ac:dyDescent="0.2">
      <c r="F13714"/>
    </row>
    <row r="13715" spans="6:6" x14ac:dyDescent="0.2">
      <c r="F13715"/>
    </row>
    <row r="13716" spans="6:6" x14ac:dyDescent="0.2">
      <c r="F13716"/>
    </row>
    <row r="13717" spans="6:6" x14ac:dyDescent="0.2">
      <c r="F13717"/>
    </row>
    <row r="13718" spans="6:6" x14ac:dyDescent="0.2">
      <c r="F13718"/>
    </row>
    <row r="13719" spans="6:6" x14ac:dyDescent="0.2">
      <c r="F13719"/>
    </row>
    <row r="13720" spans="6:6" x14ac:dyDescent="0.2">
      <c r="F13720"/>
    </row>
    <row r="13721" spans="6:6" x14ac:dyDescent="0.2">
      <c r="F13721"/>
    </row>
    <row r="13722" spans="6:6" x14ac:dyDescent="0.2">
      <c r="F13722"/>
    </row>
    <row r="13723" spans="6:6" x14ac:dyDescent="0.2">
      <c r="F13723"/>
    </row>
    <row r="13724" spans="6:6" x14ac:dyDescent="0.2">
      <c r="F13724"/>
    </row>
    <row r="13725" spans="6:6" x14ac:dyDescent="0.2">
      <c r="F13725"/>
    </row>
    <row r="13726" spans="6:6" x14ac:dyDescent="0.2">
      <c r="F13726"/>
    </row>
    <row r="13727" spans="6:6" x14ac:dyDescent="0.2">
      <c r="F13727"/>
    </row>
    <row r="13728" spans="6:6" x14ac:dyDescent="0.2">
      <c r="F13728"/>
    </row>
    <row r="13729" spans="6:6" x14ac:dyDescent="0.2">
      <c r="F13729"/>
    </row>
    <row r="13730" spans="6:6" x14ac:dyDescent="0.2">
      <c r="F13730"/>
    </row>
    <row r="13731" spans="6:6" x14ac:dyDescent="0.2">
      <c r="F13731"/>
    </row>
    <row r="13732" spans="6:6" x14ac:dyDescent="0.2">
      <c r="F13732"/>
    </row>
    <row r="13733" spans="6:6" x14ac:dyDescent="0.2">
      <c r="F13733"/>
    </row>
    <row r="13734" spans="6:6" x14ac:dyDescent="0.2">
      <c r="F13734"/>
    </row>
    <row r="13735" spans="6:6" x14ac:dyDescent="0.2">
      <c r="F13735"/>
    </row>
    <row r="13736" spans="6:6" x14ac:dyDescent="0.2">
      <c r="F13736"/>
    </row>
    <row r="13737" spans="6:6" x14ac:dyDescent="0.2">
      <c r="F13737"/>
    </row>
    <row r="13738" spans="6:6" x14ac:dyDescent="0.2">
      <c r="F13738"/>
    </row>
    <row r="13739" spans="6:6" x14ac:dyDescent="0.2">
      <c r="F13739"/>
    </row>
    <row r="13740" spans="6:6" x14ac:dyDescent="0.2">
      <c r="F13740"/>
    </row>
    <row r="13741" spans="6:6" x14ac:dyDescent="0.2">
      <c r="F13741"/>
    </row>
    <row r="13742" spans="6:6" x14ac:dyDescent="0.2">
      <c r="F13742"/>
    </row>
    <row r="13743" spans="6:6" x14ac:dyDescent="0.2">
      <c r="F13743"/>
    </row>
    <row r="13744" spans="6:6" x14ac:dyDescent="0.2">
      <c r="F13744"/>
    </row>
    <row r="13745" spans="6:6" x14ac:dyDescent="0.2">
      <c r="F13745"/>
    </row>
    <row r="13746" spans="6:6" x14ac:dyDescent="0.2">
      <c r="F13746"/>
    </row>
    <row r="13747" spans="6:6" x14ac:dyDescent="0.2">
      <c r="F13747"/>
    </row>
    <row r="13748" spans="6:6" x14ac:dyDescent="0.2">
      <c r="F13748"/>
    </row>
    <row r="13749" spans="6:6" x14ac:dyDescent="0.2">
      <c r="F13749"/>
    </row>
    <row r="13750" spans="6:6" x14ac:dyDescent="0.2">
      <c r="F13750"/>
    </row>
    <row r="13751" spans="6:6" x14ac:dyDescent="0.2">
      <c r="F13751"/>
    </row>
    <row r="13752" spans="6:6" x14ac:dyDescent="0.2">
      <c r="F13752"/>
    </row>
    <row r="13753" spans="6:6" x14ac:dyDescent="0.2">
      <c r="F13753"/>
    </row>
    <row r="13754" spans="6:6" x14ac:dyDescent="0.2">
      <c r="F13754"/>
    </row>
    <row r="13755" spans="6:6" x14ac:dyDescent="0.2">
      <c r="F13755"/>
    </row>
    <row r="13756" spans="6:6" x14ac:dyDescent="0.2">
      <c r="F13756"/>
    </row>
    <row r="13757" spans="6:6" x14ac:dyDescent="0.2">
      <c r="F13757"/>
    </row>
    <row r="13758" spans="6:6" x14ac:dyDescent="0.2">
      <c r="F13758"/>
    </row>
    <row r="13759" spans="6:6" x14ac:dyDescent="0.2">
      <c r="F13759"/>
    </row>
    <row r="13760" spans="6:6" x14ac:dyDescent="0.2">
      <c r="F13760"/>
    </row>
    <row r="13761" spans="6:6" x14ac:dyDescent="0.2">
      <c r="F13761"/>
    </row>
    <row r="13762" spans="6:6" x14ac:dyDescent="0.2">
      <c r="F13762"/>
    </row>
    <row r="13763" spans="6:6" x14ac:dyDescent="0.2">
      <c r="F13763"/>
    </row>
    <row r="13764" spans="6:6" x14ac:dyDescent="0.2">
      <c r="F13764"/>
    </row>
    <row r="13765" spans="6:6" x14ac:dyDescent="0.2">
      <c r="F13765"/>
    </row>
    <row r="13766" spans="6:6" x14ac:dyDescent="0.2">
      <c r="F13766"/>
    </row>
    <row r="13767" spans="6:6" x14ac:dyDescent="0.2">
      <c r="F13767"/>
    </row>
    <row r="13768" spans="6:6" x14ac:dyDescent="0.2">
      <c r="F13768"/>
    </row>
    <row r="13769" spans="6:6" x14ac:dyDescent="0.2">
      <c r="F13769"/>
    </row>
    <row r="13770" spans="6:6" x14ac:dyDescent="0.2">
      <c r="F13770"/>
    </row>
    <row r="13771" spans="6:6" x14ac:dyDescent="0.2">
      <c r="F13771"/>
    </row>
    <row r="13772" spans="6:6" x14ac:dyDescent="0.2">
      <c r="F13772"/>
    </row>
    <row r="13773" spans="6:6" x14ac:dyDescent="0.2">
      <c r="F13773"/>
    </row>
    <row r="13774" spans="6:6" x14ac:dyDescent="0.2">
      <c r="F13774"/>
    </row>
    <row r="13775" spans="6:6" x14ac:dyDescent="0.2">
      <c r="F13775"/>
    </row>
    <row r="13776" spans="6:6" x14ac:dyDescent="0.2">
      <c r="F13776"/>
    </row>
    <row r="13777" spans="6:6" x14ac:dyDescent="0.2">
      <c r="F13777"/>
    </row>
    <row r="13778" spans="6:6" x14ac:dyDescent="0.2">
      <c r="F13778"/>
    </row>
    <row r="13779" spans="6:6" x14ac:dyDescent="0.2">
      <c r="F13779"/>
    </row>
    <row r="13780" spans="6:6" x14ac:dyDescent="0.2">
      <c r="F13780"/>
    </row>
    <row r="13781" spans="6:6" x14ac:dyDescent="0.2">
      <c r="F13781"/>
    </row>
    <row r="13782" spans="6:6" x14ac:dyDescent="0.2">
      <c r="F13782"/>
    </row>
    <row r="13783" spans="6:6" x14ac:dyDescent="0.2">
      <c r="F13783"/>
    </row>
    <row r="13784" spans="6:6" x14ac:dyDescent="0.2">
      <c r="F13784"/>
    </row>
    <row r="13785" spans="6:6" x14ac:dyDescent="0.2">
      <c r="F13785"/>
    </row>
    <row r="13786" spans="6:6" x14ac:dyDescent="0.2">
      <c r="F13786"/>
    </row>
    <row r="13787" spans="6:6" x14ac:dyDescent="0.2">
      <c r="F13787"/>
    </row>
    <row r="13788" spans="6:6" x14ac:dyDescent="0.2">
      <c r="F13788"/>
    </row>
    <row r="13789" spans="6:6" x14ac:dyDescent="0.2">
      <c r="F13789"/>
    </row>
    <row r="13790" spans="6:6" x14ac:dyDescent="0.2">
      <c r="F13790"/>
    </row>
    <row r="13791" spans="6:6" x14ac:dyDescent="0.2">
      <c r="F13791"/>
    </row>
    <row r="13792" spans="6:6" x14ac:dyDescent="0.2">
      <c r="F13792"/>
    </row>
    <row r="13793" spans="6:6" x14ac:dyDescent="0.2">
      <c r="F13793"/>
    </row>
    <row r="13794" spans="6:6" x14ac:dyDescent="0.2">
      <c r="F13794"/>
    </row>
    <row r="13795" spans="6:6" x14ac:dyDescent="0.2">
      <c r="F13795"/>
    </row>
    <row r="13796" spans="6:6" x14ac:dyDescent="0.2">
      <c r="F13796"/>
    </row>
    <row r="13797" spans="6:6" x14ac:dyDescent="0.2">
      <c r="F13797"/>
    </row>
    <row r="13798" spans="6:6" x14ac:dyDescent="0.2">
      <c r="F13798"/>
    </row>
    <row r="13799" spans="6:6" x14ac:dyDescent="0.2">
      <c r="F13799"/>
    </row>
    <row r="13800" spans="6:6" x14ac:dyDescent="0.2">
      <c r="F13800"/>
    </row>
    <row r="13801" spans="6:6" x14ac:dyDescent="0.2">
      <c r="F13801"/>
    </row>
    <row r="13802" spans="6:6" x14ac:dyDescent="0.2">
      <c r="F13802"/>
    </row>
    <row r="13803" spans="6:6" x14ac:dyDescent="0.2">
      <c r="F13803"/>
    </row>
    <row r="13804" spans="6:6" x14ac:dyDescent="0.2">
      <c r="F13804"/>
    </row>
    <row r="13805" spans="6:6" x14ac:dyDescent="0.2">
      <c r="F13805"/>
    </row>
    <row r="13806" spans="6:6" x14ac:dyDescent="0.2">
      <c r="F13806"/>
    </row>
    <row r="13807" spans="6:6" x14ac:dyDescent="0.2">
      <c r="F13807"/>
    </row>
    <row r="13808" spans="6:6" x14ac:dyDescent="0.2">
      <c r="F13808"/>
    </row>
    <row r="13809" spans="6:6" x14ac:dyDescent="0.2">
      <c r="F13809"/>
    </row>
    <row r="13810" spans="6:6" x14ac:dyDescent="0.2">
      <c r="F13810"/>
    </row>
    <row r="13811" spans="6:6" x14ac:dyDescent="0.2">
      <c r="F13811"/>
    </row>
    <row r="13812" spans="6:6" x14ac:dyDescent="0.2">
      <c r="F13812"/>
    </row>
    <row r="13813" spans="6:6" x14ac:dyDescent="0.2">
      <c r="F13813"/>
    </row>
    <row r="13814" spans="6:6" x14ac:dyDescent="0.2">
      <c r="F13814"/>
    </row>
    <row r="13815" spans="6:6" x14ac:dyDescent="0.2">
      <c r="F13815"/>
    </row>
    <row r="13816" spans="6:6" x14ac:dyDescent="0.2">
      <c r="F13816"/>
    </row>
    <row r="13817" spans="6:6" x14ac:dyDescent="0.2">
      <c r="F13817"/>
    </row>
    <row r="13818" spans="6:6" x14ac:dyDescent="0.2">
      <c r="F13818"/>
    </row>
    <row r="13819" spans="6:6" x14ac:dyDescent="0.2">
      <c r="F13819"/>
    </row>
    <row r="13820" spans="6:6" x14ac:dyDescent="0.2">
      <c r="F13820"/>
    </row>
    <row r="13821" spans="6:6" x14ac:dyDescent="0.2">
      <c r="F13821"/>
    </row>
    <row r="13822" spans="6:6" x14ac:dyDescent="0.2">
      <c r="F13822"/>
    </row>
    <row r="13823" spans="6:6" x14ac:dyDescent="0.2">
      <c r="F13823"/>
    </row>
    <row r="13824" spans="6:6" x14ac:dyDescent="0.2">
      <c r="F13824"/>
    </row>
    <row r="13825" spans="6:6" x14ac:dyDescent="0.2">
      <c r="F13825"/>
    </row>
    <row r="13826" spans="6:6" x14ac:dyDescent="0.2">
      <c r="F13826"/>
    </row>
    <row r="13827" spans="6:6" x14ac:dyDescent="0.2">
      <c r="F13827"/>
    </row>
    <row r="13828" spans="6:6" x14ac:dyDescent="0.2">
      <c r="F13828"/>
    </row>
    <row r="13829" spans="6:6" x14ac:dyDescent="0.2">
      <c r="F13829"/>
    </row>
    <row r="13830" spans="6:6" x14ac:dyDescent="0.2">
      <c r="F13830"/>
    </row>
    <row r="13831" spans="6:6" x14ac:dyDescent="0.2">
      <c r="F13831"/>
    </row>
    <row r="13832" spans="6:6" x14ac:dyDescent="0.2">
      <c r="F13832"/>
    </row>
    <row r="13833" spans="6:6" x14ac:dyDescent="0.2">
      <c r="F13833"/>
    </row>
    <row r="13834" spans="6:6" x14ac:dyDescent="0.2">
      <c r="F13834"/>
    </row>
    <row r="13835" spans="6:6" x14ac:dyDescent="0.2">
      <c r="F13835"/>
    </row>
    <row r="13836" spans="6:6" x14ac:dyDescent="0.2">
      <c r="F13836"/>
    </row>
    <row r="13837" spans="6:6" x14ac:dyDescent="0.2">
      <c r="F13837"/>
    </row>
    <row r="13838" spans="6:6" x14ac:dyDescent="0.2">
      <c r="F13838"/>
    </row>
    <row r="13839" spans="6:6" x14ac:dyDescent="0.2">
      <c r="F13839"/>
    </row>
    <row r="13840" spans="6:6" x14ac:dyDescent="0.2">
      <c r="F13840"/>
    </row>
    <row r="13841" spans="6:6" x14ac:dyDescent="0.2">
      <c r="F13841"/>
    </row>
    <row r="13842" spans="6:6" x14ac:dyDescent="0.2">
      <c r="F13842"/>
    </row>
    <row r="13843" spans="6:6" x14ac:dyDescent="0.2">
      <c r="F13843"/>
    </row>
    <row r="13844" spans="6:6" x14ac:dyDescent="0.2">
      <c r="F13844"/>
    </row>
    <row r="13845" spans="6:6" x14ac:dyDescent="0.2">
      <c r="F13845"/>
    </row>
    <row r="13846" spans="6:6" x14ac:dyDescent="0.2">
      <c r="F13846"/>
    </row>
    <row r="13847" spans="6:6" x14ac:dyDescent="0.2">
      <c r="F13847"/>
    </row>
    <row r="13848" spans="6:6" x14ac:dyDescent="0.2">
      <c r="F13848"/>
    </row>
    <row r="13849" spans="6:6" x14ac:dyDescent="0.2">
      <c r="F13849"/>
    </row>
    <row r="13850" spans="6:6" x14ac:dyDescent="0.2">
      <c r="F13850"/>
    </row>
    <row r="13851" spans="6:6" x14ac:dyDescent="0.2">
      <c r="F13851"/>
    </row>
    <row r="13852" spans="6:6" x14ac:dyDescent="0.2">
      <c r="F13852"/>
    </row>
    <row r="13853" spans="6:6" x14ac:dyDescent="0.2">
      <c r="F13853"/>
    </row>
    <row r="13854" spans="6:6" x14ac:dyDescent="0.2">
      <c r="F13854"/>
    </row>
    <row r="13855" spans="6:6" x14ac:dyDescent="0.2">
      <c r="F13855"/>
    </row>
    <row r="13856" spans="6:6" x14ac:dyDescent="0.2">
      <c r="F13856"/>
    </row>
    <row r="13857" spans="6:6" x14ac:dyDescent="0.2">
      <c r="F13857"/>
    </row>
    <row r="13858" spans="6:6" x14ac:dyDescent="0.2">
      <c r="F13858"/>
    </row>
    <row r="13859" spans="6:6" x14ac:dyDescent="0.2">
      <c r="F13859"/>
    </row>
    <row r="13860" spans="6:6" x14ac:dyDescent="0.2">
      <c r="F13860"/>
    </row>
    <row r="13861" spans="6:6" x14ac:dyDescent="0.2">
      <c r="F13861"/>
    </row>
    <row r="13862" spans="6:6" x14ac:dyDescent="0.2">
      <c r="F13862"/>
    </row>
    <row r="13863" spans="6:6" x14ac:dyDescent="0.2">
      <c r="F13863"/>
    </row>
    <row r="13864" spans="6:6" x14ac:dyDescent="0.2">
      <c r="F13864"/>
    </row>
    <row r="13865" spans="6:6" x14ac:dyDescent="0.2">
      <c r="F13865"/>
    </row>
    <row r="13866" spans="6:6" x14ac:dyDescent="0.2">
      <c r="F13866"/>
    </row>
    <row r="13867" spans="6:6" x14ac:dyDescent="0.2">
      <c r="F13867"/>
    </row>
    <row r="13868" spans="6:6" x14ac:dyDescent="0.2">
      <c r="F13868"/>
    </row>
    <row r="13869" spans="6:6" x14ac:dyDescent="0.2">
      <c r="F13869"/>
    </row>
    <row r="13870" spans="6:6" x14ac:dyDescent="0.2">
      <c r="F13870"/>
    </row>
    <row r="13871" spans="6:6" x14ac:dyDescent="0.2">
      <c r="F13871"/>
    </row>
    <row r="13872" spans="6:6" x14ac:dyDescent="0.2">
      <c r="F13872"/>
    </row>
    <row r="13873" spans="6:6" x14ac:dyDescent="0.2">
      <c r="F13873"/>
    </row>
    <row r="13874" spans="6:6" x14ac:dyDescent="0.2">
      <c r="F13874"/>
    </row>
    <row r="13875" spans="6:6" x14ac:dyDescent="0.2">
      <c r="F13875"/>
    </row>
    <row r="13876" spans="6:6" x14ac:dyDescent="0.2">
      <c r="F13876"/>
    </row>
    <row r="13877" spans="6:6" x14ac:dyDescent="0.2">
      <c r="F13877"/>
    </row>
    <row r="13878" spans="6:6" x14ac:dyDescent="0.2">
      <c r="F13878"/>
    </row>
    <row r="13879" spans="6:6" x14ac:dyDescent="0.2">
      <c r="F13879"/>
    </row>
    <row r="13880" spans="6:6" x14ac:dyDescent="0.2">
      <c r="F13880"/>
    </row>
    <row r="13881" spans="6:6" x14ac:dyDescent="0.2">
      <c r="F13881"/>
    </row>
    <row r="13882" spans="6:6" x14ac:dyDescent="0.2">
      <c r="F13882"/>
    </row>
    <row r="13883" spans="6:6" x14ac:dyDescent="0.2">
      <c r="F13883"/>
    </row>
    <row r="13884" spans="6:6" x14ac:dyDescent="0.2">
      <c r="F13884"/>
    </row>
    <row r="13885" spans="6:6" x14ac:dyDescent="0.2">
      <c r="F13885"/>
    </row>
    <row r="13886" spans="6:6" x14ac:dyDescent="0.2">
      <c r="F13886"/>
    </row>
    <row r="13887" spans="6:6" x14ac:dyDescent="0.2">
      <c r="F13887"/>
    </row>
    <row r="13888" spans="6:6" x14ac:dyDescent="0.2">
      <c r="F13888"/>
    </row>
    <row r="13889" spans="6:6" x14ac:dyDescent="0.2">
      <c r="F13889"/>
    </row>
    <row r="13890" spans="6:6" x14ac:dyDescent="0.2">
      <c r="F13890"/>
    </row>
    <row r="13891" spans="6:6" x14ac:dyDescent="0.2">
      <c r="F13891"/>
    </row>
    <row r="13892" spans="6:6" x14ac:dyDescent="0.2">
      <c r="F13892"/>
    </row>
    <row r="13893" spans="6:6" x14ac:dyDescent="0.2">
      <c r="F13893"/>
    </row>
    <row r="13894" spans="6:6" x14ac:dyDescent="0.2">
      <c r="F13894"/>
    </row>
    <row r="13895" spans="6:6" x14ac:dyDescent="0.2">
      <c r="F13895"/>
    </row>
    <row r="13896" spans="6:6" x14ac:dyDescent="0.2">
      <c r="F13896"/>
    </row>
    <row r="13897" spans="6:6" x14ac:dyDescent="0.2">
      <c r="F13897"/>
    </row>
    <row r="13898" spans="6:6" x14ac:dyDescent="0.2">
      <c r="F13898"/>
    </row>
    <row r="13899" spans="6:6" x14ac:dyDescent="0.2">
      <c r="F13899"/>
    </row>
    <row r="13900" spans="6:6" x14ac:dyDescent="0.2">
      <c r="F13900"/>
    </row>
    <row r="13901" spans="6:6" x14ac:dyDescent="0.2">
      <c r="F13901"/>
    </row>
    <row r="13902" spans="6:6" x14ac:dyDescent="0.2">
      <c r="F13902"/>
    </row>
    <row r="13903" spans="6:6" x14ac:dyDescent="0.2">
      <c r="F13903"/>
    </row>
    <row r="13904" spans="6:6" x14ac:dyDescent="0.2">
      <c r="F13904"/>
    </row>
    <row r="13905" spans="6:6" x14ac:dyDescent="0.2">
      <c r="F13905"/>
    </row>
    <row r="13906" spans="6:6" x14ac:dyDescent="0.2">
      <c r="F13906"/>
    </row>
    <row r="13907" spans="6:6" x14ac:dyDescent="0.2">
      <c r="F13907"/>
    </row>
    <row r="13908" spans="6:6" x14ac:dyDescent="0.2">
      <c r="F13908"/>
    </row>
    <row r="13909" spans="6:6" x14ac:dyDescent="0.2">
      <c r="F13909"/>
    </row>
    <row r="13910" spans="6:6" x14ac:dyDescent="0.2">
      <c r="F13910"/>
    </row>
    <row r="13911" spans="6:6" x14ac:dyDescent="0.2">
      <c r="F13911"/>
    </row>
    <row r="13912" spans="6:6" x14ac:dyDescent="0.2">
      <c r="F13912"/>
    </row>
    <row r="13913" spans="6:6" x14ac:dyDescent="0.2">
      <c r="F13913"/>
    </row>
    <row r="13914" spans="6:6" x14ac:dyDescent="0.2">
      <c r="F13914"/>
    </row>
    <row r="13915" spans="6:6" x14ac:dyDescent="0.2">
      <c r="F13915"/>
    </row>
    <row r="13916" spans="6:6" x14ac:dyDescent="0.2">
      <c r="F13916"/>
    </row>
    <row r="13917" spans="6:6" x14ac:dyDescent="0.2">
      <c r="F13917"/>
    </row>
    <row r="13918" spans="6:6" x14ac:dyDescent="0.2">
      <c r="F13918"/>
    </row>
    <row r="13919" spans="6:6" x14ac:dyDescent="0.2">
      <c r="F13919"/>
    </row>
    <row r="13920" spans="6:6" x14ac:dyDescent="0.2">
      <c r="F13920"/>
    </row>
    <row r="13921" spans="6:6" x14ac:dyDescent="0.2">
      <c r="F13921"/>
    </row>
    <row r="13922" spans="6:6" x14ac:dyDescent="0.2">
      <c r="F13922"/>
    </row>
    <row r="13923" spans="6:6" x14ac:dyDescent="0.2">
      <c r="F13923"/>
    </row>
    <row r="13924" spans="6:6" x14ac:dyDescent="0.2">
      <c r="F13924"/>
    </row>
    <row r="13925" spans="6:6" x14ac:dyDescent="0.2">
      <c r="F13925"/>
    </row>
    <row r="13926" spans="6:6" x14ac:dyDescent="0.2">
      <c r="F13926"/>
    </row>
    <row r="13927" spans="6:6" x14ac:dyDescent="0.2">
      <c r="F13927"/>
    </row>
    <row r="13928" spans="6:6" x14ac:dyDescent="0.2">
      <c r="F13928"/>
    </row>
    <row r="13929" spans="6:6" x14ac:dyDescent="0.2">
      <c r="F13929"/>
    </row>
    <row r="13930" spans="6:6" x14ac:dyDescent="0.2">
      <c r="F13930"/>
    </row>
    <row r="13931" spans="6:6" x14ac:dyDescent="0.2">
      <c r="F13931"/>
    </row>
    <row r="13932" spans="6:6" x14ac:dyDescent="0.2">
      <c r="F13932"/>
    </row>
    <row r="13933" spans="6:6" x14ac:dyDescent="0.2">
      <c r="F13933"/>
    </row>
    <row r="13934" spans="6:6" x14ac:dyDescent="0.2">
      <c r="F13934"/>
    </row>
    <row r="13935" spans="6:6" x14ac:dyDescent="0.2">
      <c r="F13935"/>
    </row>
    <row r="13936" spans="6:6" x14ac:dyDescent="0.2">
      <c r="F13936"/>
    </row>
    <row r="13937" spans="6:6" x14ac:dyDescent="0.2">
      <c r="F13937"/>
    </row>
    <row r="13938" spans="6:6" x14ac:dyDescent="0.2">
      <c r="F13938"/>
    </row>
    <row r="13939" spans="6:6" x14ac:dyDescent="0.2">
      <c r="F13939"/>
    </row>
    <row r="13940" spans="6:6" x14ac:dyDescent="0.2">
      <c r="F13940"/>
    </row>
    <row r="13941" spans="6:6" x14ac:dyDescent="0.2">
      <c r="F13941"/>
    </row>
    <row r="13942" spans="6:6" x14ac:dyDescent="0.2">
      <c r="F13942"/>
    </row>
    <row r="13943" spans="6:6" x14ac:dyDescent="0.2">
      <c r="F13943"/>
    </row>
    <row r="13944" spans="6:6" x14ac:dyDescent="0.2">
      <c r="F13944"/>
    </row>
    <row r="13945" spans="6:6" x14ac:dyDescent="0.2">
      <c r="F13945"/>
    </row>
    <row r="13946" spans="6:6" x14ac:dyDescent="0.2">
      <c r="F13946"/>
    </row>
    <row r="13947" spans="6:6" x14ac:dyDescent="0.2">
      <c r="F13947"/>
    </row>
    <row r="13948" spans="6:6" x14ac:dyDescent="0.2">
      <c r="F13948"/>
    </row>
    <row r="13949" spans="6:6" x14ac:dyDescent="0.2">
      <c r="F13949"/>
    </row>
    <row r="13950" spans="6:6" x14ac:dyDescent="0.2">
      <c r="F13950"/>
    </row>
    <row r="13951" spans="6:6" x14ac:dyDescent="0.2">
      <c r="F13951"/>
    </row>
    <row r="13952" spans="6:6" x14ac:dyDescent="0.2">
      <c r="F13952"/>
    </row>
    <row r="13953" spans="6:6" x14ac:dyDescent="0.2">
      <c r="F13953"/>
    </row>
    <row r="13954" spans="6:6" x14ac:dyDescent="0.2">
      <c r="F13954"/>
    </row>
    <row r="13955" spans="6:6" x14ac:dyDescent="0.2">
      <c r="F13955"/>
    </row>
    <row r="13956" spans="6:6" x14ac:dyDescent="0.2">
      <c r="F13956"/>
    </row>
    <row r="13957" spans="6:6" x14ac:dyDescent="0.2">
      <c r="F13957"/>
    </row>
    <row r="13958" spans="6:6" x14ac:dyDescent="0.2">
      <c r="F13958"/>
    </row>
    <row r="13959" spans="6:6" x14ac:dyDescent="0.2">
      <c r="F13959"/>
    </row>
    <row r="13960" spans="6:6" x14ac:dyDescent="0.2">
      <c r="F13960"/>
    </row>
    <row r="13961" spans="6:6" x14ac:dyDescent="0.2">
      <c r="F13961"/>
    </row>
    <row r="13962" spans="6:6" x14ac:dyDescent="0.2">
      <c r="F13962"/>
    </row>
    <row r="13963" spans="6:6" x14ac:dyDescent="0.2">
      <c r="F13963"/>
    </row>
    <row r="13964" spans="6:6" x14ac:dyDescent="0.2">
      <c r="F13964"/>
    </row>
    <row r="13965" spans="6:6" x14ac:dyDescent="0.2">
      <c r="F13965"/>
    </row>
    <row r="13966" spans="6:6" x14ac:dyDescent="0.2">
      <c r="F13966"/>
    </row>
    <row r="13967" spans="6:6" x14ac:dyDescent="0.2">
      <c r="F13967"/>
    </row>
    <row r="13968" spans="6:6" x14ac:dyDescent="0.2">
      <c r="F13968"/>
    </row>
    <row r="13969" spans="6:6" x14ac:dyDescent="0.2">
      <c r="F13969"/>
    </row>
    <row r="13970" spans="6:6" x14ac:dyDescent="0.2">
      <c r="F13970"/>
    </row>
    <row r="13971" spans="6:6" x14ac:dyDescent="0.2">
      <c r="F13971"/>
    </row>
    <row r="13972" spans="6:6" x14ac:dyDescent="0.2">
      <c r="F13972"/>
    </row>
    <row r="13973" spans="6:6" x14ac:dyDescent="0.2">
      <c r="F13973"/>
    </row>
    <row r="13974" spans="6:6" x14ac:dyDescent="0.2">
      <c r="F13974"/>
    </row>
    <row r="13975" spans="6:6" x14ac:dyDescent="0.2">
      <c r="F13975"/>
    </row>
    <row r="13976" spans="6:6" x14ac:dyDescent="0.2">
      <c r="F13976"/>
    </row>
    <row r="13977" spans="6:6" x14ac:dyDescent="0.2">
      <c r="F13977"/>
    </row>
    <row r="13978" spans="6:6" x14ac:dyDescent="0.2">
      <c r="F13978"/>
    </row>
    <row r="13979" spans="6:6" x14ac:dyDescent="0.2">
      <c r="F13979"/>
    </row>
    <row r="13980" spans="6:6" x14ac:dyDescent="0.2">
      <c r="F13980"/>
    </row>
    <row r="13981" spans="6:6" x14ac:dyDescent="0.2">
      <c r="F13981"/>
    </row>
    <row r="13982" spans="6:6" x14ac:dyDescent="0.2">
      <c r="F13982"/>
    </row>
    <row r="13983" spans="6:6" x14ac:dyDescent="0.2">
      <c r="F13983"/>
    </row>
    <row r="13984" spans="6:6" x14ac:dyDescent="0.2">
      <c r="F13984"/>
    </row>
    <row r="13985" spans="6:6" x14ac:dyDescent="0.2">
      <c r="F13985"/>
    </row>
    <row r="13986" spans="6:6" x14ac:dyDescent="0.2">
      <c r="F13986"/>
    </row>
    <row r="13987" spans="6:6" x14ac:dyDescent="0.2">
      <c r="F13987"/>
    </row>
    <row r="13988" spans="6:6" x14ac:dyDescent="0.2">
      <c r="F13988"/>
    </row>
    <row r="13989" spans="6:6" x14ac:dyDescent="0.2">
      <c r="F13989"/>
    </row>
    <row r="13990" spans="6:6" x14ac:dyDescent="0.2">
      <c r="F13990"/>
    </row>
    <row r="13991" spans="6:6" x14ac:dyDescent="0.2">
      <c r="F13991"/>
    </row>
    <row r="13992" spans="6:6" x14ac:dyDescent="0.2">
      <c r="F13992"/>
    </row>
    <row r="13993" spans="6:6" x14ac:dyDescent="0.2">
      <c r="F13993"/>
    </row>
    <row r="13994" spans="6:6" x14ac:dyDescent="0.2">
      <c r="F13994"/>
    </row>
    <row r="13995" spans="6:6" x14ac:dyDescent="0.2">
      <c r="F13995"/>
    </row>
    <row r="13996" spans="6:6" x14ac:dyDescent="0.2">
      <c r="F13996"/>
    </row>
    <row r="13997" spans="6:6" x14ac:dyDescent="0.2">
      <c r="F13997"/>
    </row>
    <row r="13998" spans="6:6" x14ac:dyDescent="0.2">
      <c r="F13998"/>
    </row>
    <row r="13999" spans="6:6" x14ac:dyDescent="0.2">
      <c r="F13999"/>
    </row>
    <row r="14000" spans="6:6" x14ac:dyDescent="0.2">
      <c r="F14000"/>
    </row>
    <row r="14001" spans="6:6" x14ac:dyDescent="0.2">
      <c r="F14001"/>
    </row>
    <row r="14002" spans="6:6" x14ac:dyDescent="0.2">
      <c r="F14002"/>
    </row>
    <row r="14003" spans="6:6" x14ac:dyDescent="0.2">
      <c r="F14003"/>
    </row>
    <row r="14004" spans="6:6" x14ac:dyDescent="0.2">
      <c r="F14004"/>
    </row>
    <row r="14005" spans="6:6" x14ac:dyDescent="0.2">
      <c r="F14005"/>
    </row>
    <row r="14006" spans="6:6" x14ac:dyDescent="0.2">
      <c r="F14006"/>
    </row>
    <row r="14007" spans="6:6" x14ac:dyDescent="0.2">
      <c r="F14007"/>
    </row>
    <row r="14008" spans="6:6" x14ac:dyDescent="0.2">
      <c r="F14008"/>
    </row>
    <row r="14009" spans="6:6" x14ac:dyDescent="0.2">
      <c r="F14009"/>
    </row>
    <row r="14010" spans="6:6" x14ac:dyDescent="0.2">
      <c r="F14010"/>
    </row>
    <row r="14011" spans="6:6" x14ac:dyDescent="0.2">
      <c r="F14011"/>
    </row>
    <row r="14012" spans="6:6" x14ac:dyDescent="0.2">
      <c r="F14012"/>
    </row>
    <row r="14013" spans="6:6" x14ac:dyDescent="0.2">
      <c r="F14013"/>
    </row>
    <row r="14014" spans="6:6" x14ac:dyDescent="0.2">
      <c r="F14014"/>
    </row>
    <row r="14015" spans="6:6" x14ac:dyDescent="0.2">
      <c r="F14015"/>
    </row>
    <row r="14016" spans="6:6" x14ac:dyDescent="0.2">
      <c r="F14016"/>
    </row>
    <row r="14017" spans="6:6" x14ac:dyDescent="0.2">
      <c r="F14017"/>
    </row>
    <row r="14018" spans="6:6" x14ac:dyDescent="0.2">
      <c r="F14018"/>
    </row>
    <row r="14019" spans="6:6" x14ac:dyDescent="0.2">
      <c r="F14019"/>
    </row>
    <row r="14020" spans="6:6" x14ac:dyDescent="0.2">
      <c r="F14020"/>
    </row>
    <row r="14021" spans="6:6" x14ac:dyDescent="0.2">
      <c r="F14021"/>
    </row>
    <row r="14022" spans="6:6" x14ac:dyDescent="0.2">
      <c r="F14022"/>
    </row>
    <row r="14023" spans="6:6" x14ac:dyDescent="0.2">
      <c r="F14023"/>
    </row>
    <row r="14024" spans="6:6" x14ac:dyDescent="0.2">
      <c r="F14024"/>
    </row>
    <row r="14025" spans="6:6" x14ac:dyDescent="0.2">
      <c r="F14025"/>
    </row>
    <row r="14026" spans="6:6" x14ac:dyDescent="0.2">
      <c r="F14026"/>
    </row>
    <row r="14027" spans="6:6" x14ac:dyDescent="0.2">
      <c r="F14027"/>
    </row>
    <row r="14028" spans="6:6" x14ac:dyDescent="0.2">
      <c r="F14028"/>
    </row>
    <row r="14029" spans="6:6" x14ac:dyDescent="0.2">
      <c r="F14029"/>
    </row>
    <row r="14030" spans="6:6" x14ac:dyDescent="0.2">
      <c r="F14030"/>
    </row>
    <row r="14031" spans="6:6" x14ac:dyDescent="0.2">
      <c r="F14031"/>
    </row>
    <row r="14032" spans="6:6" x14ac:dyDescent="0.2">
      <c r="F14032"/>
    </row>
    <row r="14033" spans="6:6" x14ac:dyDescent="0.2">
      <c r="F14033"/>
    </row>
    <row r="14034" spans="6:6" x14ac:dyDescent="0.2">
      <c r="F14034"/>
    </row>
    <row r="14035" spans="6:6" x14ac:dyDescent="0.2">
      <c r="F14035"/>
    </row>
    <row r="14036" spans="6:6" x14ac:dyDescent="0.2">
      <c r="F14036"/>
    </row>
    <row r="14037" spans="6:6" x14ac:dyDescent="0.2">
      <c r="F14037"/>
    </row>
    <row r="14038" spans="6:6" x14ac:dyDescent="0.2">
      <c r="F14038"/>
    </row>
    <row r="14039" spans="6:6" x14ac:dyDescent="0.2">
      <c r="F14039"/>
    </row>
    <row r="14040" spans="6:6" x14ac:dyDescent="0.2">
      <c r="F14040"/>
    </row>
    <row r="14041" spans="6:6" x14ac:dyDescent="0.2">
      <c r="F14041"/>
    </row>
    <row r="14042" spans="6:6" x14ac:dyDescent="0.2">
      <c r="F14042"/>
    </row>
    <row r="14043" spans="6:6" x14ac:dyDescent="0.2">
      <c r="F14043"/>
    </row>
    <row r="14044" spans="6:6" x14ac:dyDescent="0.2">
      <c r="F14044"/>
    </row>
    <row r="14045" spans="6:6" x14ac:dyDescent="0.2">
      <c r="F14045"/>
    </row>
    <row r="14046" spans="6:6" x14ac:dyDescent="0.2">
      <c r="F14046"/>
    </row>
    <row r="14047" spans="6:6" x14ac:dyDescent="0.2">
      <c r="F14047"/>
    </row>
    <row r="14048" spans="6:6" x14ac:dyDescent="0.2">
      <c r="F14048"/>
    </row>
    <row r="14049" spans="6:6" x14ac:dyDescent="0.2">
      <c r="F14049"/>
    </row>
    <row r="14050" spans="6:6" x14ac:dyDescent="0.2">
      <c r="F14050"/>
    </row>
    <row r="14051" spans="6:6" x14ac:dyDescent="0.2">
      <c r="F14051"/>
    </row>
    <row r="14052" spans="6:6" x14ac:dyDescent="0.2">
      <c r="F14052"/>
    </row>
    <row r="14053" spans="6:6" x14ac:dyDescent="0.2">
      <c r="F14053"/>
    </row>
    <row r="14054" spans="6:6" x14ac:dyDescent="0.2">
      <c r="F14054"/>
    </row>
    <row r="14055" spans="6:6" x14ac:dyDescent="0.2">
      <c r="F14055"/>
    </row>
    <row r="14056" spans="6:6" x14ac:dyDescent="0.2">
      <c r="F14056"/>
    </row>
    <row r="14057" spans="6:6" x14ac:dyDescent="0.2">
      <c r="F14057"/>
    </row>
    <row r="14058" spans="6:6" x14ac:dyDescent="0.2">
      <c r="F14058"/>
    </row>
    <row r="14059" spans="6:6" x14ac:dyDescent="0.2">
      <c r="F14059"/>
    </row>
    <row r="14060" spans="6:6" x14ac:dyDescent="0.2">
      <c r="F14060"/>
    </row>
    <row r="14061" spans="6:6" x14ac:dyDescent="0.2">
      <c r="F14061"/>
    </row>
    <row r="14062" spans="6:6" x14ac:dyDescent="0.2">
      <c r="F14062"/>
    </row>
    <row r="14063" spans="6:6" x14ac:dyDescent="0.2">
      <c r="F14063"/>
    </row>
    <row r="14064" spans="6:6" x14ac:dyDescent="0.2">
      <c r="F14064"/>
    </row>
    <row r="14065" spans="6:6" x14ac:dyDescent="0.2">
      <c r="F14065"/>
    </row>
    <row r="14066" spans="6:6" x14ac:dyDescent="0.2">
      <c r="F14066"/>
    </row>
    <row r="14067" spans="6:6" x14ac:dyDescent="0.2">
      <c r="F14067"/>
    </row>
    <row r="14068" spans="6:6" x14ac:dyDescent="0.2">
      <c r="F14068"/>
    </row>
    <row r="14069" spans="6:6" x14ac:dyDescent="0.2">
      <c r="F14069"/>
    </row>
    <row r="14070" spans="6:6" x14ac:dyDescent="0.2">
      <c r="F14070"/>
    </row>
    <row r="14071" spans="6:6" x14ac:dyDescent="0.2">
      <c r="F14071"/>
    </row>
    <row r="14072" spans="6:6" x14ac:dyDescent="0.2">
      <c r="F14072"/>
    </row>
    <row r="14073" spans="6:6" x14ac:dyDescent="0.2">
      <c r="F14073"/>
    </row>
    <row r="14074" spans="6:6" x14ac:dyDescent="0.2">
      <c r="F14074"/>
    </row>
    <row r="14075" spans="6:6" x14ac:dyDescent="0.2">
      <c r="F14075"/>
    </row>
    <row r="14076" spans="6:6" x14ac:dyDescent="0.2">
      <c r="F14076"/>
    </row>
    <row r="14077" spans="6:6" x14ac:dyDescent="0.2">
      <c r="F14077"/>
    </row>
    <row r="14078" spans="6:6" x14ac:dyDescent="0.2">
      <c r="F14078"/>
    </row>
    <row r="14079" spans="6:6" x14ac:dyDescent="0.2">
      <c r="F14079"/>
    </row>
    <row r="14080" spans="6:6" x14ac:dyDescent="0.2">
      <c r="F14080"/>
    </row>
    <row r="14081" spans="6:6" x14ac:dyDescent="0.2">
      <c r="F14081"/>
    </row>
    <row r="14082" spans="6:6" x14ac:dyDescent="0.2">
      <c r="F14082"/>
    </row>
    <row r="14083" spans="6:6" x14ac:dyDescent="0.2">
      <c r="F14083"/>
    </row>
    <row r="14084" spans="6:6" x14ac:dyDescent="0.2">
      <c r="F14084"/>
    </row>
    <row r="14085" spans="6:6" x14ac:dyDescent="0.2">
      <c r="F14085"/>
    </row>
    <row r="14086" spans="6:6" x14ac:dyDescent="0.2">
      <c r="F14086"/>
    </row>
    <row r="14087" spans="6:6" x14ac:dyDescent="0.2">
      <c r="F14087"/>
    </row>
    <row r="14088" spans="6:6" x14ac:dyDescent="0.2">
      <c r="F14088"/>
    </row>
    <row r="14089" spans="6:6" x14ac:dyDescent="0.2">
      <c r="F14089"/>
    </row>
    <row r="14090" spans="6:6" x14ac:dyDescent="0.2">
      <c r="F14090"/>
    </row>
    <row r="14091" spans="6:6" x14ac:dyDescent="0.2">
      <c r="F14091"/>
    </row>
    <row r="14092" spans="6:6" x14ac:dyDescent="0.2">
      <c r="F14092"/>
    </row>
    <row r="14093" spans="6:6" x14ac:dyDescent="0.2">
      <c r="F14093"/>
    </row>
    <row r="14094" spans="6:6" x14ac:dyDescent="0.2">
      <c r="F14094"/>
    </row>
    <row r="14095" spans="6:6" x14ac:dyDescent="0.2">
      <c r="F14095"/>
    </row>
    <row r="14096" spans="6:6" x14ac:dyDescent="0.2">
      <c r="F14096"/>
    </row>
    <row r="14097" spans="6:6" x14ac:dyDescent="0.2">
      <c r="F14097"/>
    </row>
    <row r="14098" spans="6:6" x14ac:dyDescent="0.2">
      <c r="F14098"/>
    </row>
    <row r="14099" spans="6:6" x14ac:dyDescent="0.2">
      <c r="F14099"/>
    </row>
    <row r="14100" spans="6:6" x14ac:dyDescent="0.2">
      <c r="F14100"/>
    </row>
    <row r="14101" spans="6:6" x14ac:dyDescent="0.2">
      <c r="F14101"/>
    </row>
    <row r="14102" spans="6:6" x14ac:dyDescent="0.2">
      <c r="F14102"/>
    </row>
    <row r="14103" spans="6:6" x14ac:dyDescent="0.2">
      <c r="F14103"/>
    </row>
    <row r="14104" spans="6:6" x14ac:dyDescent="0.2">
      <c r="F14104"/>
    </row>
    <row r="14105" spans="6:6" x14ac:dyDescent="0.2">
      <c r="F14105"/>
    </row>
    <row r="14106" spans="6:6" x14ac:dyDescent="0.2">
      <c r="F14106"/>
    </row>
    <row r="14107" spans="6:6" x14ac:dyDescent="0.2">
      <c r="F14107"/>
    </row>
    <row r="14108" spans="6:6" x14ac:dyDescent="0.2">
      <c r="F14108"/>
    </row>
    <row r="14109" spans="6:6" x14ac:dyDescent="0.2">
      <c r="F14109"/>
    </row>
    <row r="14110" spans="6:6" x14ac:dyDescent="0.2">
      <c r="F14110"/>
    </row>
    <row r="14111" spans="6:6" x14ac:dyDescent="0.2">
      <c r="F14111"/>
    </row>
    <row r="14112" spans="6:6" x14ac:dyDescent="0.2">
      <c r="F14112"/>
    </row>
    <row r="14113" spans="6:6" x14ac:dyDescent="0.2">
      <c r="F14113"/>
    </row>
    <row r="14114" spans="6:6" x14ac:dyDescent="0.2">
      <c r="F14114"/>
    </row>
    <row r="14115" spans="6:6" x14ac:dyDescent="0.2">
      <c r="F14115"/>
    </row>
    <row r="14116" spans="6:6" x14ac:dyDescent="0.2">
      <c r="F14116"/>
    </row>
    <row r="14117" spans="6:6" x14ac:dyDescent="0.2">
      <c r="F14117"/>
    </row>
    <row r="14118" spans="6:6" x14ac:dyDescent="0.2">
      <c r="F14118"/>
    </row>
    <row r="14119" spans="6:6" x14ac:dyDescent="0.2">
      <c r="F14119"/>
    </row>
    <row r="14120" spans="6:6" x14ac:dyDescent="0.2">
      <c r="F14120"/>
    </row>
    <row r="14121" spans="6:6" x14ac:dyDescent="0.2">
      <c r="F14121"/>
    </row>
    <row r="14122" spans="6:6" x14ac:dyDescent="0.2">
      <c r="F14122"/>
    </row>
    <row r="14123" spans="6:6" x14ac:dyDescent="0.2">
      <c r="F14123"/>
    </row>
    <row r="14124" spans="6:6" x14ac:dyDescent="0.2">
      <c r="F14124"/>
    </row>
    <row r="14125" spans="6:6" x14ac:dyDescent="0.2">
      <c r="F14125"/>
    </row>
    <row r="14126" spans="6:6" x14ac:dyDescent="0.2">
      <c r="F14126"/>
    </row>
    <row r="14127" spans="6:6" x14ac:dyDescent="0.2">
      <c r="F14127"/>
    </row>
    <row r="14128" spans="6:6" x14ac:dyDescent="0.2">
      <c r="F14128"/>
    </row>
    <row r="14129" spans="6:6" x14ac:dyDescent="0.2">
      <c r="F14129"/>
    </row>
    <row r="14130" spans="6:6" x14ac:dyDescent="0.2">
      <c r="F14130"/>
    </row>
    <row r="14131" spans="6:6" x14ac:dyDescent="0.2">
      <c r="F14131"/>
    </row>
    <row r="14132" spans="6:6" x14ac:dyDescent="0.2">
      <c r="F14132"/>
    </row>
    <row r="14133" spans="6:6" x14ac:dyDescent="0.2">
      <c r="F14133"/>
    </row>
    <row r="14134" spans="6:6" x14ac:dyDescent="0.2">
      <c r="F14134"/>
    </row>
    <row r="14135" spans="6:6" x14ac:dyDescent="0.2">
      <c r="F14135"/>
    </row>
    <row r="14136" spans="6:6" x14ac:dyDescent="0.2">
      <c r="F14136"/>
    </row>
    <row r="14137" spans="6:6" x14ac:dyDescent="0.2">
      <c r="F14137"/>
    </row>
    <row r="14138" spans="6:6" x14ac:dyDescent="0.2">
      <c r="F14138"/>
    </row>
    <row r="14139" spans="6:6" x14ac:dyDescent="0.2">
      <c r="F14139"/>
    </row>
    <row r="14140" spans="6:6" x14ac:dyDescent="0.2">
      <c r="F14140"/>
    </row>
    <row r="14141" spans="6:6" x14ac:dyDescent="0.2">
      <c r="F14141"/>
    </row>
    <row r="14142" spans="6:6" x14ac:dyDescent="0.2">
      <c r="F14142"/>
    </row>
    <row r="14143" spans="6:6" x14ac:dyDescent="0.2">
      <c r="F14143"/>
    </row>
    <row r="14144" spans="6:6" x14ac:dyDescent="0.2">
      <c r="F14144"/>
    </row>
    <row r="14145" spans="6:6" x14ac:dyDescent="0.2">
      <c r="F14145"/>
    </row>
    <row r="14146" spans="6:6" x14ac:dyDescent="0.2">
      <c r="F14146"/>
    </row>
    <row r="14147" spans="6:6" x14ac:dyDescent="0.2">
      <c r="F14147"/>
    </row>
    <row r="14148" spans="6:6" x14ac:dyDescent="0.2">
      <c r="F14148"/>
    </row>
    <row r="14149" spans="6:6" x14ac:dyDescent="0.2">
      <c r="F14149"/>
    </row>
    <row r="14150" spans="6:6" x14ac:dyDescent="0.2">
      <c r="F14150"/>
    </row>
    <row r="14151" spans="6:6" x14ac:dyDescent="0.2">
      <c r="F14151"/>
    </row>
    <row r="14152" spans="6:6" x14ac:dyDescent="0.2">
      <c r="F14152"/>
    </row>
    <row r="14153" spans="6:6" x14ac:dyDescent="0.2">
      <c r="F14153"/>
    </row>
    <row r="14154" spans="6:6" x14ac:dyDescent="0.2">
      <c r="F14154"/>
    </row>
    <row r="14155" spans="6:6" x14ac:dyDescent="0.2">
      <c r="F14155"/>
    </row>
    <row r="14156" spans="6:6" x14ac:dyDescent="0.2">
      <c r="F14156"/>
    </row>
    <row r="14157" spans="6:6" x14ac:dyDescent="0.2">
      <c r="F14157"/>
    </row>
    <row r="14158" spans="6:6" x14ac:dyDescent="0.2">
      <c r="F14158"/>
    </row>
    <row r="14159" spans="6:6" x14ac:dyDescent="0.2">
      <c r="F14159"/>
    </row>
    <row r="14160" spans="6:6" x14ac:dyDescent="0.2">
      <c r="F14160"/>
    </row>
    <row r="14161" spans="6:6" x14ac:dyDescent="0.2">
      <c r="F14161"/>
    </row>
    <row r="14162" spans="6:6" x14ac:dyDescent="0.2">
      <c r="F14162"/>
    </row>
    <row r="14163" spans="6:6" x14ac:dyDescent="0.2">
      <c r="F14163"/>
    </row>
    <row r="14164" spans="6:6" x14ac:dyDescent="0.2">
      <c r="F14164"/>
    </row>
    <row r="14165" spans="6:6" x14ac:dyDescent="0.2">
      <c r="F14165"/>
    </row>
    <row r="14166" spans="6:6" x14ac:dyDescent="0.2">
      <c r="F14166"/>
    </row>
    <row r="14167" spans="6:6" x14ac:dyDescent="0.2">
      <c r="F14167"/>
    </row>
    <row r="14168" spans="6:6" x14ac:dyDescent="0.2">
      <c r="F14168"/>
    </row>
    <row r="14169" spans="6:6" x14ac:dyDescent="0.2">
      <c r="F14169"/>
    </row>
    <row r="14170" spans="6:6" x14ac:dyDescent="0.2">
      <c r="F14170"/>
    </row>
    <row r="14171" spans="6:6" x14ac:dyDescent="0.2">
      <c r="F14171"/>
    </row>
    <row r="14172" spans="6:6" x14ac:dyDescent="0.2">
      <c r="F14172"/>
    </row>
    <row r="14173" spans="6:6" x14ac:dyDescent="0.2">
      <c r="F14173"/>
    </row>
    <row r="14174" spans="6:6" x14ac:dyDescent="0.2">
      <c r="F14174"/>
    </row>
    <row r="14175" spans="6:6" x14ac:dyDescent="0.2">
      <c r="F14175"/>
    </row>
    <row r="14176" spans="6:6" x14ac:dyDescent="0.2">
      <c r="F14176"/>
    </row>
    <row r="14177" spans="6:6" x14ac:dyDescent="0.2">
      <c r="F14177"/>
    </row>
    <row r="14178" spans="6:6" x14ac:dyDescent="0.2">
      <c r="F14178"/>
    </row>
    <row r="14179" spans="6:6" x14ac:dyDescent="0.2">
      <c r="F14179"/>
    </row>
    <row r="14180" spans="6:6" x14ac:dyDescent="0.2">
      <c r="F14180"/>
    </row>
    <row r="14181" spans="6:6" x14ac:dyDescent="0.2">
      <c r="F14181"/>
    </row>
    <row r="14182" spans="6:6" x14ac:dyDescent="0.2">
      <c r="F14182"/>
    </row>
    <row r="14183" spans="6:6" x14ac:dyDescent="0.2">
      <c r="F14183"/>
    </row>
    <row r="14184" spans="6:6" x14ac:dyDescent="0.2">
      <c r="F14184"/>
    </row>
    <row r="14185" spans="6:6" x14ac:dyDescent="0.2">
      <c r="F14185"/>
    </row>
    <row r="14186" spans="6:6" x14ac:dyDescent="0.2">
      <c r="F14186"/>
    </row>
    <row r="14187" spans="6:6" x14ac:dyDescent="0.2">
      <c r="F14187"/>
    </row>
    <row r="14188" spans="6:6" x14ac:dyDescent="0.2">
      <c r="F14188"/>
    </row>
    <row r="14189" spans="6:6" x14ac:dyDescent="0.2">
      <c r="F14189"/>
    </row>
    <row r="14190" spans="6:6" x14ac:dyDescent="0.2">
      <c r="F14190"/>
    </row>
    <row r="14191" spans="6:6" x14ac:dyDescent="0.2">
      <c r="F14191"/>
    </row>
    <row r="14192" spans="6:6" x14ac:dyDescent="0.2">
      <c r="F14192"/>
    </row>
    <row r="14193" spans="6:6" x14ac:dyDescent="0.2">
      <c r="F14193"/>
    </row>
    <row r="14194" spans="6:6" x14ac:dyDescent="0.2">
      <c r="F14194"/>
    </row>
    <row r="14195" spans="6:6" x14ac:dyDescent="0.2">
      <c r="F14195"/>
    </row>
    <row r="14196" spans="6:6" x14ac:dyDescent="0.2">
      <c r="F14196"/>
    </row>
    <row r="14197" spans="6:6" x14ac:dyDescent="0.2">
      <c r="F14197"/>
    </row>
    <row r="14198" spans="6:6" x14ac:dyDescent="0.2">
      <c r="F14198"/>
    </row>
    <row r="14199" spans="6:6" x14ac:dyDescent="0.2">
      <c r="F14199"/>
    </row>
    <row r="14200" spans="6:6" x14ac:dyDescent="0.2">
      <c r="F14200"/>
    </row>
    <row r="14201" spans="6:6" x14ac:dyDescent="0.2">
      <c r="F14201"/>
    </row>
    <row r="14202" spans="6:6" x14ac:dyDescent="0.2">
      <c r="F14202"/>
    </row>
    <row r="14203" spans="6:6" x14ac:dyDescent="0.2">
      <c r="F14203"/>
    </row>
    <row r="14204" spans="6:6" x14ac:dyDescent="0.2">
      <c r="F14204"/>
    </row>
    <row r="14205" spans="6:6" x14ac:dyDescent="0.2">
      <c r="F14205"/>
    </row>
    <row r="14206" spans="6:6" x14ac:dyDescent="0.2">
      <c r="F14206"/>
    </row>
    <row r="14207" spans="6:6" x14ac:dyDescent="0.2">
      <c r="F14207"/>
    </row>
    <row r="14208" spans="6:6" x14ac:dyDescent="0.2">
      <c r="F14208"/>
    </row>
    <row r="14209" spans="6:6" x14ac:dyDescent="0.2">
      <c r="F14209"/>
    </row>
    <row r="14210" spans="6:6" x14ac:dyDescent="0.2">
      <c r="F14210"/>
    </row>
    <row r="14211" spans="6:6" x14ac:dyDescent="0.2">
      <c r="F14211"/>
    </row>
    <row r="14212" spans="6:6" x14ac:dyDescent="0.2">
      <c r="F14212"/>
    </row>
    <row r="14213" spans="6:6" x14ac:dyDescent="0.2">
      <c r="F14213"/>
    </row>
    <row r="14214" spans="6:6" x14ac:dyDescent="0.2">
      <c r="F14214"/>
    </row>
    <row r="14215" spans="6:6" x14ac:dyDescent="0.2">
      <c r="F14215"/>
    </row>
    <row r="14216" spans="6:6" x14ac:dyDescent="0.2">
      <c r="F14216"/>
    </row>
    <row r="14217" spans="6:6" x14ac:dyDescent="0.2">
      <c r="F14217"/>
    </row>
    <row r="14218" spans="6:6" x14ac:dyDescent="0.2">
      <c r="F14218"/>
    </row>
    <row r="14219" spans="6:6" x14ac:dyDescent="0.2">
      <c r="F14219"/>
    </row>
    <row r="14220" spans="6:6" x14ac:dyDescent="0.2">
      <c r="F14220"/>
    </row>
    <row r="14221" spans="6:6" x14ac:dyDescent="0.2">
      <c r="F14221"/>
    </row>
    <row r="14222" spans="6:6" x14ac:dyDescent="0.2">
      <c r="F14222"/>
    </row>
    <row r="14223" spans="6:6" x14ac:dyDescent="0.2">
      <c r="F14223"/>
    </row>
    <row r="14224" spans="6:6" x14ac:dyDescent="0.2">
      <c r="F14224"/>
    </row>
    <row r="14225" spans="6:6" x14ac:dyDescent="0.2">
      <c r="F14225"/>
    </row>
    <row r="14226" spans="6:6" x14ac:dyDescent="0.2">
      <c r="F14226"/>
    </row>
    <row r="14227" spans="6:6" x14ac:dyDescent="0.2">
      <c r="F14227"/>
    </row>
    <row r="14228" spans="6:6" x14ac:dyDescent="0.2">
      <c r="F14228"/>
    </row>
    <row r="14229" spans="6:6" x14ac:dyDescent="0.2">
      <c r="F14229"/>
    </row>
    <row r="14230" spans="6:6" x14ac:dyDescent="0.2">
      <c r="F14230"/>
    </row>
    <row r="14231" spans="6:6" x14ac:dyDescent="0.2">
      <c r="F14231"/>
    </row>
    <row r="14232" spans="6:6" x14ac:dyDescent="0.2">
      <c r="F14232"/>
    </row>
    <row r="14233" spans="6:6" x14ac:dyDescent="0.2">
      <c r="F14233"/>
    </row>
    <row r="14234" spans="6:6" x14ac:dyDescent="0.2">
      <c r="F14234"/>
    </row>
    <row r="14235" spans="6:6" x14ac:dyDescent="0.2">
      <c r="F14235"/>
    </row>
    <row r="14236" spans="6:6" x14ac:dyDescent="0.2">
      <c r="F14236"/>
    </row>
    <row r="14237" spans="6:6" x14ac:dyDescent="0.2">
      <c r="F14237"/>
    </row>
    <row r="14238" spans="6:6" x14ac:dyDescent="0.2">
      <c r="F14238"/>
    </row>
    <row r="14239" spans="6:6" x14ac:dyDescent="0.2">
      <c r="F14239"/>
    </row>
    <row r="14240" spans="6:6" x14ac:dyDescent="0.2">
      <c r="F14240"/>
    </row>
    <row r="14241" spans="6:6" x14ac:dyDescent="0.2">
      <c r="F14241"/>
    </row>
    <row r="14242" spans="6:6" x14ac:dyDescent="0.2">
      <c r="F14242"/>
    </row>
    <row r="14243" spans="6:6" x14ac:dyDescent="0.2">
      <c r="F14243"/>
    </row>
    <row r="14244" spans="6:6" x14ac:dyDescent="0.2">
      <c r="F14244"/>
    </row>
    <row r="14245" spans="6:6" x14ac:dyDescent="0.2">
      <c r="F14245"/>
    </row>
    <row r="14246" spans="6:6" x14ac:dyDescent="0.2">
      <c r="F14246"/>
    </row>
    <row r="14247" spans="6:6" x14ac:dyDescent="0.2">
      <c r="F14247"/>
    </row>
    <row r="14248" spans="6:6" x14ac:dyDescent="0.2">
      <c r="F14248"/>
    </row>
    <row r="14249" spans="6:6" x14ac:dyDescent="0.2">
      <c r="F14249"/>
    </row>
    <row r="14250" spans="6:6" x14ac:dyDescent="0.2">
      <c r="F14250"/>
    </row>
    <row r="14251" spans="6:6" x14ac:dyDescent="0.2">
      <c r="F14251"/>
    </row>
    <row r="14252" spans="6:6" x14ac:dyDescent="0.2">
      <c r="F14252"/>
    </row>
    <row r="14253" spans="6:6" x14ac:dyDescent="0.2">
      <c r="F14253"/>
    </row>
    <row r="14254" spans="6:6" x14ac:dyDescent="0.2">
      <c r="F14254"/>
    </row>
    <row r="14255" spans="6:6" x14ac:dyDescent="0.2">
      <c r="F14255"/>
    </row>
    <row r="14256" spans="6:6" x14ac:dyDescent="0.2">
      <c r="F14256"/>
    </row>
    <row r="14257" spans="6:6" x14ac:dyDescent="0.2">
      <c r="F14257"/>
    </row>
    <row r="14258" spans="6:6" x14ac:dyDescent="0.2">
      <c r="F14258"/>
    </row>
    <row r="14259" spans="6:6" x14ac:dyDescent="0.2">
      <c r="F14259"/>
    </row>
    <row r="14260" spans="6:6" x14ac:dyDescent="0.2">
      <c r="F14260"/>
    </row>
    <row r="14261" spans="6:6" x14ac:dyDescent="0.2">
      <c r="F14261"/>
    </row>
    <row r="14262" spans="6:6" x14ac:dyDescent="0.2">
      <c r="F14262"/>
    </row>
    <row r="14263" spans="6:6" x14ac:dyDescent="0.2">
      <c r="F14263"/>
    </row>
    <row r="14264" spans="6:6" x14ac:dyDescent="0.2">
      <c r="F14264"/>
    </row>
    <row r="14265" spans="6:6" x14ac:dyDescent="0.2">
      <c r="F14265"/>
    </row>
    <row r="14266" spans="6:6" x14ac:dyDescent="0.2">
      <c r="F14266"/>
    </row>
    <row r="14267" spans="6:6" x14ac:dyDescent="0.2">
      <c r="F14267"/>
    </row>
    <row r="14268" spans="6:6" x14ac:dyDescent="0.2">
      <c r="F14268"/>
    </row>
    <row r="14269" spans="6:6" x14ac:dyDescent="0.2">
      <c r="F14269"/>
    </row>
    <row r="14270" spans="6:6" x14ac:dyDescent="0.2">
      <c r="F14270"/>
    </row>
    <row r="14271" spans="6:6" x14ac:dyDescent="0.2">
      <c r="F14271"/>
    </row>
    <row r="14272" spans="6:6" x14ac:dyDescent="0.2">
      <c r="F14272"/>
    </row>
    <row r="14273" spans="6:6" x14ac:dyDescent="0.2">
      <c r="F14273"/>
    </row>
    <row r="14274" spans="6:6" x14ac:dyDescent="0.2">
      <c r="F14274"/>
    </row>
    <row r="14275" spans="6:6" x14ac:dyDescent="0.2">
      <c r="F14275"/>
    </row>
    <row r="14276" spans="6:6" x14ac:dyDescent="0.2">
      <c r="F14276"/>
    </row>
    <row r="14277" spans="6:6" x14ac:dyDescent="0.2">
      <c r="F14277"/>
    </row>
    <row r="14278" spans="6:6" x14ac:dyDescent="0.2">
      <c r="F14278"/>
    </row>
    <row r="14279" spans="6:6" x14ac:dyDescent="0.2">
      <c r="F14279"/>
    </row>
    <row r="14280" spans="6:6" x14ac:dyDescent="0.2">
      <c r="F14280"/>
    </row>
    <row r="14281" spans="6:6" x14ac:dyDescent="0.2">
      <c r="F14281"/>
    </row>
    <row r="14282" spans="6:6" x14ac:dyDescent="0.2">
      <c r="F14282"/>
    </row>
    <row r="14283" spans="6:6" x14ac:dyDescent="0.2">
      <c r="F14283"/>
    </row>
    <row r="14284" spans="6:6" x14ac:dyDescent="0.2">
      <c r="F14284"/>
    </row>
    <row r="14285" spans="6:6" x14ac:dyDescent="0.2">
      <c r="F14285"/>
    </row>
    <row r="14286" spans="6:6" x14ac:dyDescent="0.2">
      <c r="F14286"/>
    </row>
    <row r="14287" spans="6:6" x14ac:dyDescent="0.2">
      <c r="F14287"/>
    </row>
    <row r="14288" spans="6:6" x14ac:dyDescent="0.2">
      <c r="F14288"/>
    </row>
    <row r="14289" spans="6:6" x14ac:dyDescent="0.2">
      <c r="F14289"/>
    </row>
    <row r="14290" spans="6:6" x14ac:dyDescent="0.2">
      <c r="F14290"/>
    </row>
    <row r="14291" spans="6:6" x14ac:dyDescent="0.2">
      <c r="F14291"/>
    </row>
    <row r="14292" spans="6:6" x14ac:dyDescent="0.2">
      <c r="F14292"/>
    </row>
    <row r="14293" spans="6:6" x14ac:dyDescent="0.2">
      <c r="F14293"/>
    </row>
    <row r="14294" spans="6:6" x14ac:dyDescent="0.2">
      <c r="F14294"/>
    </row>
    <row r="14295" spans="6:6" x14ac:dyDescent="0.2">
      <c r="F14295"/>
    </row>
    <row r="14296" spans="6:6" x14ac:dyDescent="0.2">
      <c r="F14296"/>
    </row>
    <row r="14297" spans="6:6" x14ac:dyDescent="0.2">
      <c r="F14297"/>
    </row>
    <row r="14298" spans="6:6" x14ac:dyDescent="0.2">
      <c r="F14298"/>
    </row>
    <row r="14299" spans="6:6" x14ac:dyDescent="0.2">
      <c r="F14299"/>
    </row>
    <row r="14300" spans="6:6" x14ac:dyDescent="0.2">
      <c r="F14300"/>
    </row>
    <row r="14301" spans="6:6" x14ac:dyDescent="0.2">
      <c r="F14301"/>
    </row>
    <row r="14302" spans="6:6" x14ac:dyDescent="0.2">
      <c r="F14302"/>
    </row>
    <row r="14303" spans="6:6" x14ac:dyDescent="0.2">
      <c r="F14303"/>
    </row>
    <row r="14304" spans="6:6" x14ac:dyDescent="0.2">
      <c r="F14304"/>
    </row>
    <row r="14305" spans="6:6" x14ac:dyDescent="0.2">
      <c r="F14305"/>
    </row>
    <row r="14306" spans="6:6" x14ac:dyDescent="0.2">
      <c r="F14306"/>
    </row>
    <row r="14307" spans="6:6" x14ac:dyDescent="0.2">
      <c r="F14307"/>
    </row>
    <row r="14308" spans="6:6" x14ac:dyDescent="0.2">
      <c r="F14308"/>
    </row>
    <row r="14309" spans="6:6" x14ac:dyDescent="0.2">
      <c r="F14309"/>
    </row>
    <row r="14310" spans="6:6" x14ac:dyDescent="0.2">
      <c r="F14310"/>
    </row>
    <row r="14311" spans="6:6" x14ac:dyDescent="0.2">
      <c r="F14311"/>
    </row>
    <row r="14312" spans="6:6" x14ac:dyDescent="0.2">
      <c r="F14312"/>
    </row>
    <row r="14313" spans="6:6" x14ac:dyDescent="0.2">
      <c r="F14313"/>
    </row>
    <row r="14314" spans="6:6" x14ac:dyDescent="0.2">
      <c r="F14314"/>
    </row>
    <row r="14315" spans="6:6" x14ac:dyDescent="0.2">
      <c r="F14315"/>
    </row>
    <row r="14316" spans="6:6" x14ac:dyDescent="0.2">
      <c r="F14316"/>
    </row>
    <row r="14317" spans="6:6" x14ac:dyDescent="0.2">
      <c r="F14317"/>
    </row>
    <row r="14318" spans="6:6" x14ac:dyDescent="0.2">
      <c r="F14318"/>
    </row>
    <row r="14319" spans="6:6" x14ac:dyDescent="0.2">
      <c r="F14319"/>
    </row>
    <row r="14320" spans="6:6" x14ac:dyDescent="0.2">
      <c r="F14320"/>
    </row>
    <row r="14321" spans="6:6" x14ac:dyDescent="0.2">
      <c r="F14321"/>
    </row>
    <row r="14322" spans="6:6" x14ac:dyDescent="0.2">
      <c r="F14322"/>
    </row>
    <row r="14323" spans="6:6" x14ac:dyDescent="0.2">
      <c r="F14323"/>
    </row>
    <row r="14324" spans="6:6" x14ac:dyDescent="0.2">
      <c r="F14324"/>
    </row>
    <row r="14325" spans="6:6" x14ac:dyDescent="0.2">
      <c r="F14325"/>
    </row>
    <row r="14326" spans="6:6" x14ac:dyDescent="0.2">
      <c r="F14326"/>
    </row>
    <row r="14327" spans="6:6" x14ac:dyDescent="0.2">
      <c r="F14327"/>
    </row>
    <row r="14328" spans="6:6" x14ac:dyDescent="0.2">
      <c r="F14328"/>
    </row>
    <row r="14329" spans="6:6" x14ac:dyDescent="0.2">
      <c r="F14329"/>
    </row>
    <row r="14330" spans="6:6" x14ac:dyDescent="0.2">
      <c r="F14330"/>
    </row>
    <row r="14331" spans="6:6" x14ac:dyDescent="0.2">
      <c r="F14331"/>
    </row>
    <row r="14332" spans="6:6" x14ac:dyDescent="0.2">
      <c r="F14332"/>
    </row>
    <row r="14333" spans="6:6" x14ac:dyDescent="0.2">
      <c r="F14333"/>
    </row>
    <row r="14334" spans="6:6" x14ac:dyDescent="0.2">
      <c r="F14334"/>
    </row>
    <row r="14335" spans="6:6" x14ac:dyDescent="0.2">
      <c r="F14335"/>
    </row>
    <row r="14336" spans="6:6" x14ac:dyDescent="0.2">
      <c r="F14336"/>
    </row>
    <row r="14337" spans="6:6" x14ac:dyDescent="0.2">
      <c r="F14337"/>
    </row>
    <row r="14338" spans="6:6" x14ac:dyDescent="0.2">
      <c r="F14338"/>
    </row>
    <row r="14339" spans="6:6" x14ac:dyDescent="0.2">
      <c r="F14339"/>
    </row>
    <row r="14340" spans="6:6" x14ac:dyDescent="0.2">
      <c r="F14340"/>
    </row>
    <row r="14341" spans="6:6" x14ac:dyDescent="0.2">
      <c r="F14341"/>
    </row>
    <row r="14342" spans="6:6" x14ac:dyDescent="0.2">
      <c r="F14342"/>
    </row>
    <row r="14343" spans="6:6" x14ac:dyDescent="0.2">
      <c r="F14343"/>
    </row>
    <row r="14344" spans="6:6" x14ac:dyDescent="0.2">
      <c r="F14344"/>
    </row>
    <row r="14345" spans="6:6" x14ac:dyDescent="0.2">
      <c r="F14345"/>
    </row>
    <row r="14346" spans="6:6" x14ac:dyDescent="0.2">
      <c r="F14346"/>
    </row>
    <row r="14347" spans="6:6" x14ac:dyDescent="0.2">
      <c r="F14347"/>
    </row>
    <row r="14348" spans="6:6" x14ac:dyDescent="0.2">
      <c r="F14348"/>
    </row>
    <row r="14349" spans="6:6" x14ac:dyDescent="0.2">
      <c r="F14349"/>
    </row>
    <row r="14350" spans="6:6" x14ac:dyDescent="0.2">
      <c r="F14350"/>
    </row>
    <row r="14351" spans="6:6" x14ac:dyDescent="0.2">
      <c r="F14351"/>
    </row>
    <row r="14352" spans="6:6" x14ac:dyDescent="0.2">
      <c r="F14352"/>
    </row>
    <row r="14353" spans="6:6" x14ac:dyDescent="0.2">
      <c r="F14353"/>
    </row>
    <row r="14354" spans="6:6" x14ac:dyDescent="0.2">
      <c r="F14354"/>
    </row>
    <row r="14355" spans="6:6" x14ac:dyDescent="0.2">
      <c r="F14355"/>
    </row>
    <row r="14356" spans="6:6" x14ac:dyDescent="0.2">
      <c r="F14356"/>
    </row>
    <row r="14357" spans="6:6" x14ac:dyDescent="0.2">
      <c r="F14357"/>
    </row>
    <row r="14358" spans="6:6" x14ac:dyDescent="0.2">
      <c r="F14358"/>
    </row>
    <row r="14359" spans="6:6" x14ac:dyDescent="0.2">
      <c r="F14359"/>
    </row>
    <row r="14360" spans="6:6" x14ac:dyDescent="0.2">
      <c r="F14360"/>
    </row>
    <row r="14361" spans="6:6" x14ac:dyDescent="0.2">
      <c r="F14361"/>
    </row>
    <row r="14362" spans="6:6" x14ac:dyDescent="0.2">
      <c r="F14362"/>
    </row>
    <row r="14363" spans="6:6" x14ac:dyDescent="0.2">
      <c r="F14363"/>
    </row>
    <row r="14364" spans="6:6" x14ac:dyDescent="0.2">
      <c r="F14364"/>
    </row>
    <row r="14365" spans="6:6" x14ac:dyDescent="0.2">
      <c r="F14365"/>
    </row>
    <row r="14366" spans="6:6" x14ac:dyDescent="0.2">
      <c r="F14366"/>
    </row>
    <row r="14367" spans="6:6" x14ac:dyDescent="0.2">
      <c r="F14367"/>
    </row>
    <row r="14368" spans="6:6" x14ac:dyDescent="0.2">
      <c r="F14368"/>
    </row>
    <row r="14369" spans="6:6" x14ac:dyDescent="0.2">
      <c r="F14369"/>
    </row>
    <row r="14370" spans="6:6" x14ac:dyDescent="0.2">
      <c r="F14370"/>
    </row>
    <row r="14371" spans="6:6" x14ac:dyDescent="0.2">
      <c r="F14371"/>
    </row>
    <row r="14372" spans="6:6" x14ac:dyDescent="0.2">
      <c r="F14372"/>
    </row>
    <row r="14373" spans="6:6" x14ac:dyDescent="0.2">
      <c r="F14373"/>
    </row>
    <row r="14374" spans="6:6" x14ac:dyDescent="0.2">
      <c r="F14374"/>
    </row>
    <row r="14375" spans="6:6" x14ac:dyDescent="0.2">
      <c r="F14375"/>
    </row>
    <row r="14376" spans="6:6" x14ac:dyDescent="0.2">
      <c r="F14376"/>
    </row>
    <row r="14377" spans="6:6" x14ac:dyDescent="0.2">
      <c r="F14377"/>
    </row>
    <row r="14378" spans="6:6" x14ac:dyDescent="0.2">
      <c r="F14378"/>
    </row>
    <row r="14379" spans="6:6" x14ac:dyDescent="0.2">
      <c r="F14379"/>
    </row>
    <row r="14380" spans="6:6" x14ac:dyDescent="0.2">
      <c r="F14380"/>
    </row>
    <row r="14381" spans="6:6" x14ac:dyDescent="0.2">
      <c r="F14381"/>
    </row>
    <row r="14382" spans="6:6" x14ac:dyDescent="0.2">
      <c r="F14382"/>
    </row>
    <row r="14383" spans="6:6" x14ac:dyDescent="0.2">
      <c r="F14383"/>
    </row>
    <row r="14384" spans="6:6" x14ac:dyDescent="0.2">
      <c r="F14384"/>
    </row>
    <row r="14385" spans="6:6" x14ac:dyDescent="0.2">
      <c r="F14385"/>
    </row>
    <row r="14386" spans="6:6" x14ac:dyDescent="0.2">
      <c r="F14386"/>
    </row>
    <row r="14387" spans="6:6" x14ac:dyDescent="0.2">
      <c r="F14387"/>
    </row>
    <row r="14388" spans="6:6" x14ac:dyDescent="0.2">
      <c r="F14388"/>
    </row>
    <row r="14389" spans="6:6" x14ac:dyDescent="0.2">
      <c r="F14389"/>
    </row>
    <row r="14390" spans="6:6" x14ac:dyDescent="0.2">
      <c r="F14390"/>
    </row>
    <row r="14391" spans="6:6" x14ac:dyDescent="0.2">
      <c r="F14391"/>
    </row>
    <row r="14392" spans="6:6" x14ac:dyDescent="0.2">
      <c r="F14392"/>
    </row>
    <row r="14393" spans="6:6" x14ac:dyDescent="0.2">
      <c r="F14393"/>
    </row>
    <row r="14394" spans="6:6" x14ac:dyDescent="0.2">
      <c r="F14394"/>
    </row>
    <row r="14395" spans="6:6" x14ac:dyDescent="0.2">
      <c r="F14395"/>
    </row>
    <row r="14396" spans="6:6" x14ac:dyDescent="0.2">
      <c r="F14396"/>
    </row>
    <row r="14397" spans="6:6" x14ac:dyDescent="0.2">
      <c r="F14397"/>
    </row>
    <row r="14398" spans="6:6" x14ac:dyDescent="0.2">
      <c r="F14398"/>
    </row>
    <row r="14399" spans="6:6" x14ac:dyDescent="0.2">
      <c r="F14399"/>
    </row>
    <row r="14400" spans="6:6" x14ac:dyDescent="0.2">
      <c r="F14400"/>
    </row>
    <row r="14401" spans="6:6" x14ac:dyDescent="0.2">
      <c r="F14401"/>
    </row>
    <row r="14402" spans="6:6" x14ac:dyDescent="0.2">
      <c r="F14402"/>
    </row>
    <row r="14403" spans="6:6" x14ac:dyDescent="0.2">
      <c r="F14403"/>
    </row>
    <row r="14404" spans="6:6" x14ac:dyDescent="0.2">
      <c r="F14404"/>
    </row>
    <row r="14405" spans="6:6" x14ac:dyDescent="0.2">
      <c r="F14405"/>
    </row>
    <row r="14406" spans="6:6" x14ac:dyDescent="0.2">
      <c r="F14406"/>
    </row>
    <row r="14407" spans="6:6" x14ac:dyDescent="0.2">
      <c r="F14407"/>
    </row>
    <row r="14408" spans="6:6" x14ac:dyDescent="0.2">
      <c r="F14408"/>
    </row>
    <row r="14409" spans="6:6" x14ac:dyDescent="0.2">
      <c r="F14409"/>
    </row>
    <row r="14410" spans="6:6" x14ac:dyDescent="0.2">
      <c r="F14410"/>
    </row>
    <row r="14411" spans="6:6" x14ac:dyDescent="0.2">
      <c r="F14411"/>
    </row>
    <row r="14412" spans="6:6" x14ac:dyDescent="0.2">
      <c r="F14412"/>
    </row>
    <row r="14413" spans="6:6" x14ac:dyDescent="0.2">
      <c r="F14413"/>
    </row>
    <row r="14414" spans="6:6" x14ac:dyDescent="0.2">
      <c r="F14414"/>
    </row>
    <row r="14415" spans="6:6" x14ac:dyDescent="0.2">
      <c r="F14415"/>
    </row>
    <row r="14416" spans="6:6" x14ac:dyDescent="0.2">
      <c r="F14416"/>
    </row>
    <row r="14417" spans="6:6" x14ac:dyDescent="0.2">
      <c r="F14417"/>
    </row>
    <row r="14418" spans="6:6" x14ac:dyDescent="0.2">
      <c r="F14418"/>
    </row>
    <row r="14419" spans="6:6" x14ac:dyDescent="0.2">
      <c r="F14419"/>
    </row>
    <row r="14420" spans="6:6" x14ac:dyDescent="0.2">
      <c r="F14420"/>
    </row>
    <row r="14421" spans="6:6" x14ac:dyDescent="0.2">
      <c r="F14421"/>
    </row>
    <row r="14422" spans="6:6" x14ac:dyDescent="0.2">
      <c r="F14422"/>
    </row>
    <row r="14423" spans="6:6" x14ac:dyDescent="0.2">
      <c r="F14423"/>
    </row>
    <row r="14424" spans="6:6" x14ac:dyDescent="0.2">
      <c r="F14424"/>
    </row>
    <row r="14425" spans="6:6" x14ac:dyDescent="0.2">
      <c r="F14425"/>
    </row>
    <row r="14426" spans="6:6" x14ac:dyDescent="0.2">
      <c r="F14426"/>
    </row>
    <row r="14427" spans="6:6" x14ac:dyDescent="0.2">
      <c r="F14427"/>
    </row>
    <row r="14428" spans="6:6" x14ac:dyDescent="0.2">
      <c r="F14428"/>
    </row>
    <row r="14429" spans="6:6" x14ac:dyDescent="0.2">
      <c r="F14429"/>
    </row>
    <row r="14430" spans="6:6" x14ac:dyDescent="0.2">
      <c r="F14430"/>
    </row>
    <row r="14431" spans="6:6" x14ac:dyDescent="0.2">
      <c r="F14431"/>
    </row>
    <row r="14432" spans="6:6" x14ac:dyDescent="0.2">
      <c r="F14432"/>
    </row>
    <row r="14433" spans="6:6" x14ac:dyDescent="0.2">
      <c r="F14433"/>
    </row>
    <row r="14434" spans="6:6" x14ac:dyDescent="0.2">
      <c r="F14434"/>
    </row>
    <row r="14435" spans="6:6" x14ac:dyDescent="0.2">
      <c r="F14435"/>
    </row>
    <row r="14436" spans="6:6" x14ac:dyDescent="0.2">
      <c r="F14436"/>
    </row>
    <row r="14437" spans="6:6" x14ac:dyDescent="0.2">
      <c r="F14437"/>
    </row>
    <row r="14438" spans="6:6" x14ac:dyDescent="0.2">
      <c r="F14438"/>
    </row>
    <row r="14439" spans="6:6" x14ac:dyDescent="0.2">
      <c r="F14439"/>
    </row>
    <row r="14440" spans="6:6" x14ac:dyDescent="0.2">
      <c r="F14440"/>
    </row>
    <row r="14441" spans="6:6" x14ac:dyDescent="0.2">
      <c r="F14441"/>
    </row>
    <row r="14442" spans="6:6" x14ac:dyDescent="0.2">
      <c r="F14442"/>
    </row>
    <row r="14443" spans="6:6" x14ac:dyDescent="0.2">
      <c r="F14443"/>
    </row>
    <row r="14444" spans="6:6" x14ac:dyDescent="0.2">
      <c r="F14444"/>
    </row>
    <row r="14445" spans="6:6" x14ac:dyDescent="0.2">
      <c r="F14445"/>
    </row>
    <row r="14446" spans="6:6" x14ac:dyDescent="0.2">
      <c r="F14446"/>
    </row>
    <row r="14447" spans="6:6" x14ac:dyDescent="0.2">
      <c r="F14447"/>
    </row>
    <row r="14448" spans="6:6" x14ac:dyDescent="0.2">
      <c r="F14448"/>
    </row>
    <row r="14449" spans="6:6" x14ac:dyDescent="0.2">
      <c r="F14449"/>
    </row>
    <row r="14450" spans="6:6" x14ac:dyDescent="0.2">
      <c r="F14450"/>
    </row>
    <row r="14451" spans="6:6" x14ac:dyDescent="0.2">
      <c r="F14451"/>
    </row>
    <row r="14452" spans="6:6" x14ac:dyDescent="0.2">
      <c r="F14452"/>
    </row>
    <row r="14453" spans="6:6" x14ac:dyDescent="0.2">
      <c r="F14453"/>
    </row>
    <row r="14454" spans="6:6" x14ac:dyDescent="0.2">
      <c r="F14454"/>
    </row>
    <row r="14455" spans="6:6" x14ac:dyDescent="0.2">
      <c r="F14455"/>
    </row>
    <row r="14456" spans="6:6" x14ac:dyDescent="0.2">
      <c r="F14456"/>
    </row>
    <row r="14457" spans="6:6" x14ac:dyDescent="0.2">
      <c r="F14457"/>
    </row>
    <row r="14458" spans="6:6" x14ac:dyDescent="0.2">
      <c r="F14458"/>
    </row>
    <row r="14459" spans="6:6" x14ac:dyDescent="0.2">
      <c r="F14459"/>
    </row>
    <row r="14460" spans="6:6" x14ac:dyDescent="0.2">
      <c r="F14460"/>
    </row>
    <row r="14461" spans="6:6" x14ac:dyDescent="0.2">
      <c r="F14461"/>
    </row>
    <row r="14462" spans="6:6" x14ac:dyDescent="0.2">
      <c r="F14462"/>
    </row>
    <row r="14463" spans="6:6" x14ac:dyDescent="0.2">
      <c r="F14463"/>
    </row>
    <row r="14464" spans="6:6" x14ac:dyDescent="0.2">
      <c r="F14464"/>
    </row>
    <row r="14465" spans="6:6" x14ac:dyDescent="0.2">
      <c r="F14465"/>
    </row>
    <row r="14466" spans="6:6" x14ac:dyDescent="0.2">
      <c r="F14466"/>
    </row>
    <row r="14467" spans="6:6" x14ac:dyDescent="0.2">
      <c r="F14467"/>
    </row>
    <row r="14468" spans="6:6" x14ac:dyDescent="0.2">
      <c r="F14468"/>
    </row>
    <row r="14469" spans="6:6" x14ac:dyDescent="0.2">
      <c r="F14469"/>
    </row>
    <row r="14470" spans="6:6" x14ac:dyDescent="0.2">
      <c r="F14470"/>
    </row>
    <row r="14471" spans="6:6" x14ac:dyDescent="0.2">
      <c r="F14471"/>
    </row>
    <row r="14472" spans="6:6" x14ac:dyDescent="0.2">
      <c r="F14472"/>
    </row>
    <row r="14473" spans="6:6" x14ac:dyDescent="0.2">
      <c r="F14473"/>
    </row>
    <row r="14474" spans="6:6" x14ac:dyDescent="0.2">
      <c r="F14474"/>
    </row>
    <row r="14475" spans="6:6" x14ac:dyDescent="0.2">
      <c r="F14475"/>
    </row>
    <row r="14476" spans="6:6" x14ac:dyDescent="0.2">
      <c r="F14476"/>
    </row>
    <row r="14477" spans="6:6" x14ac:dyDescent="0.2">
      <c r="F14477"/>
    </row>
    <row r="14478" spans="6:6" x14ac:dyDescent="0.2">
      <c r="F14478"/>
    </row>
    <row r="14479" spans="6:6" x14ac:dyDescent="0.2">
      <c r="F14479"/>
    </row>
    <row r="14480" spans="6:6" x14ac:dyDescent="0.2">
      <c r="F14480"/>
    </row>
    <row r="14481" spans="6:6" x14ac:dyDescent="0.2">
      <c r="F14481"/>
    </row>
    <row r="14482" spans="6:6" x14ac:dyDescent="0.2">
      <c r="F14482"/>
    </row>
    <row r="14483" spans="6:6" x14ac:dyDescent="0.2">
      <c r="F14483"/>
    </row>
    <row r="14484" spans="6:6" x14ac:dyDescent="0.2">
      <c r="F14484"/>
    </row>
    <row r="14485" spans="6:6" x14ac:dyDescent="0.2">
      <c r="F14485"/>
    </row>
    <row r="14486" spans="6:6" x14ac:dyDescent="0.2">
      <c r="F14486"/>
    </row>
    <row r="14487" spans="6:6" x14ac:dyDescent="0.2">
      <c r="F14487"/>
    </row>
    <row r="14488" spans="6:6" x14ac:dyDescent="0.2">
      <c r="F14488"/>
    </row>
    <row r="14489" spans="6:6" x14ac:dyDescent="0.2">
      <c r="F14489"/>
    </row>
    <row r="14490" spans="6:6" x14ac:dyDescent="0.2">
      <c r="F14490"/>
    </row>
    <row r="14491" spans="6:6" x14ac:dyDescent="0.2">
      <c r="F14491"/>
    </row>
    <row r="14492" spans="6:6" x14ac:dyDescent="0.2">
      <c r="F14492"/>
    </row>
    <row r="14493" spans="6:6" x14ac:dyDescent="0.2">
      <c r="F14493"/>
    </row>
    <row r="14494" spans="6:6" x14ac:dyDescent="0.2">
      <c r="F14494"/>
    </row>
    <row r="14495" spans="6:6" x14ac:dyDescent="0.2">
      <c r="F14495"/>
    </row>
    <row r="14496" spans="6:6" x14ac:dyDescent="0.2">
      <c r="F14496"/>
    </row>
    <row r="14497" spans="6:6" x14ac:dyDescent="0.2">
      <c r="F14497"/>
    </row>
    <row r="14498" spans="6:6" x14ac:dyDescent="0.2">
      <c r="F14498"/>
    </row>
    <row r="14499" spans="6:6" x14ac:dyDescent="0.2">
      <c r="F14499"/>
    </row>
    <row r="14500" spans="6:6" x14ac:dyDescent="0.2">
      <c r="F14500"/>
    </row>
    <row r="14501" spans="6:6" x14ac:dyDescent="0.2">
      <c r="F14501"/>
    </row>
    <row r="14502" spans="6:6" x14ac:dyDescent="0.2">
      <c r="F14502"/>
    </row>
    <row r="14503" spans="6:6" x14ac:dyDescent="0.2">
      <c r="F14503"/>
    </row>
    <row r="14504" spans="6:6" x14ac:dyDescent="0.2">
      <c r="F14504"/>
    </row>
    <row r="14505" spans="6:6" x14ac:dyDescent="0.2">
      <c r="F14505"/>
    </row>
    <row r="14506" spans="6:6" x14ac:dyDescent="0.2">
      <c r="F14506"/>
    </row>
    <row r="14507" spans="6:6" x14ac:dyDescent="0.2">
      <c r="F14507"/>
    </row>
    <row r="14508" spans="6:6" x14ac:dyDescent="0.2">
      <c r="F14508"/>
    </row>
    <row r="14509" spans="6:6" x14ac:dyDescent="0.2">
      <c r="F14509"/>
    </row>
    <row r="14510" spans="6:6" x14ac:dyDescent="0.2">
      <c r="F14510"/>
    </row>
    <row r="14511" spans="6:6" x14ac:dyDescent="0.2">
      <c r="F14511"/>
    </row>
    <row r="14512" spans="6:6" x14ac:dyDescent="0.2">
      <c r="F14512"/>
    </row>
    <row r="14513" spans="6:6" x14ac:dyDescent="0.2">
      <c r="F14513"/>
    </row>
    <row r="14514" spans="6:6" x14ac:dyDescent="0.2">
      <c r="F14514"/>
    </row>
    <row r="14515" spans="6:6" x14ac:dyDescent="0.2">
      <c r="F14515"/>
    </row>
    <row r="14516" spans="6:6" x14ac:dyDescent="0.2">
      <c r="F14516"/>
    </row>
    <row r="14517" spans="6:6" x14ac:dyDescent="0.2">
      <c r="F14517"/>
    </row>
    <row r="14518" spans="6:6" x14ac:dyDescent="0.2">
      <c r="F14518"/>
    </row>
    <row r="14519" spans="6:6" x14ac:dyDescent="0.2">
      <c r="F14519"/>
    </row>
    <row r="14520" spans="6:6" x14ac:dyDescent="0.2">
      <c r="F14520"/>
    </row>
    <row r="14521" spans="6:6" x14ac:dyDescent="0.2">
      <c r="F14521"/>
    </row>
    <row r="14522" spans="6:6" x14ac:dyDescent="0.2">
      <c r="F14522"/>
    </row>
    <row r="14523" spans="6:6" x14ac:dyDescent="0.2">
      <c r="F14523"/>
    </row>
    <row r="14524" spans="6:6" x14ac:dyDescent="0.2">
      <c r="F14524"/>
    </row>
    <row r="14525" spans="6:6" x14ac:dyDescent="0.2">
      <c r="F14525"/>
    </row>
    <row r="14526" spans="6:6" x14ac:dyDescent="0.2">
      <c r="F14526"/>
    </row>
    <row r="14527" spans="6:6" x14ac:dyDescent="0.2">
      <c r="F14527"/>
    </row>
    <row r="14528" spans="6:6" x14ac:dyDescent="0.2">
      <c r="F14528"/>
    </row>
    <row r="14529" spans="6:6" x14ac:dyDescent="0.2">
      <c r="F14529"/>
    </row>
    <row r="14530" spans="6:6" x14ac:dyDescent="0.2">
      <c r="F14530"/>
    </row>
    <row r="14531" spans="6:6" x14ac:dyDescent="0.2">
      <c r="F14531"/>
    </row>
    <row r="14532" spans="6:6" x14ac:dyDescent="0.2">
      <c r="F14532"/>
    </row>
    <row r="14533" spans="6:6" x14ac:dyDescent="0.2">
      <c r="F14533"/>
    </row>
    <row r="14534" spans="6:6" x14ac:dyDescent="0.2">
      <c r="F14534"/>
    </row>
    <row r="14535" spans="6:6" x14ac:dyDescent="0.2">
      <c r="F14535"/>
    </row>
    <row r="14536" spans="6:6" x14ac:dyDescent="0.2">
      <c r="F14536"/>
    </row>
    <row r="14537" spans="6:6" x14ac:dyDescent="0.2">
      <c r="F14537"/>
    </row>
    <row r="14538" spans="6:6" x14ac:dyDescent="0.2">
      <c r="F14538"/>
    </row>
    <row r="14539" spans="6:6" x14ac:dyDescent="0.2">
      <c r="F14539"/>
    </row>
    <row r="14540" spans="6:6" x14ac:dyDescent="0.2">
      <c r="F14540"/>
    </row>
    <row r="14541" spans="6:6" x14ac:dyDescent="0.2">
      <c r="F14541"/>
    </row>
    <row r="14542" spans="6:6" x14ac:dyDescent="0.2">
      <c r="F14542"/>
    </row>
    <row r="14543" spans="6:6" x14ac:dyDescent="0.2">
      <c r="F14543"/>
    </row>
    <row r="14544" spans="6:6" x14ac:dyDescent="0.2">
      <c r="F14544"/>
    </row>
    <row r="14545" spans="6:6" x14ac:dyDescent="0.2">
      <c r="F14545"/>
    </row>
    <row r="14546" spans="6:6" x14ac:dyDescent="0.2">
      <c r="F14546"/>
    </row>
    <row r="14547" spans="6:6" x14ac:dyDescent="0.2">
      <c r="F14547"/>
    </row>
    <row r="14548" spans="6:6" x14ac:dyDescent="0.2">
      <c r="F14548"/>
    </row>
    <row r="14549" spans="6:6" x14ac:dyDescent="0.2">
      <c r="F14549"/>
    </row>
    <row r="14550" spans="6:6" x14ac:dyDescent="0.2">
      <c r="F14550"/>
    </row>
    <row r="14551" spans="6:6" x14ac:dyDescent="0.2">
      <c r="F14551"/>
    </row>
    <row r="14552" spans="6:6" x14ac:dyDescent="0.2">
      <c r="F14552"/>
    </row>
    <row r="14553" spans="6:6" x14ac:dyDescent="0.2">
      <c r="F14553"/>
    </row>
    <row r="14554" spans="6:6" x14ac:dyDescent="0.2">
      <c r="F14554"/>
    </row>
    <row r="14555" spans="6:6" x14ac:dyDescent="0.2">
      <c r="F14555"/>
    </row>
    <row r="14556" spans="6:6" x14ac:dyDescent="0.2">
      <c r="F14556"/>
    </row>
    <row r="14557" spans="6:6" x14ac:dyDescent="0.2">
      <c r="F14557"/>
    </row>
    <row r="14558" spans="6:6" x14ac:dyDescent="0.2">
      <c r="F14558"/>
    </row>
    <row r="14559" spans="6:6" x14ac:dyDescent="0.2">
      <c r="F14559"/>
    </row>
    <row r="14560" spans="6:6" x14ac:dyDescent="0.2">
      <c r="F14560"/>
    </row>
    <row r="14561" spans="6:6" x14ac:dyDescent="0.2">
      <c r="F14561"/>
    </row>
    <row r="14562" spans="6:6" x14ac:dyDescent="0.2">
      <c r="F14562"/>
    </row>
    <row r="14563" spans="6:6" x14ac:dyDescent="0.2">
      <c r="F14563"/>
    </row>
    <row r="14564" spans="6:6" x14ac:dyDescent="0.2">
      <c r="F14564"/>
    </row>
    <row r="14565" spans="6:6" x14ac:dyDescent="0.2">
      <c r="F14565"/>
    </row>
    <row r="14566" spans="6:6" x14ac:dyDescent="0.2">
      <c r="F14566"/>
    </row>
    <row r="14567" spans="6:6" x14ac:dyDescent="0.2">
      <c r="F14567"/>
    </row>
    <row r="14568" spans="6:6" x14ac:dyDescent="0.2">
      <c r="F14568"/>
    </row>
    <row r="14569" spans="6:6" x14ac:dyDescent="0.2">
      <c r="F14569"/>
    </row>
    <row r="14570" spans="6:6" x14ac:dyDescent="0.2">
      <c r="F14570"/>
    </row>
    <row r="14571" spans="6:6" x14ac:dyDescent="0.2">
      <c r="F14571"/>
    </row>
    <row r="14572" spans="6:6" x14ac:dyDescent="0.2">
      <c r="F14572"/>
    </row>
    <row r="14573" spans="6:6" x14ac:dyDescent="0.2">
      <c r="F14573"/>
    </row>
    <row r="14574" spans="6:6" x14ac:dyDescent="0.2">
      <c r="F14574"/>
    </row>
    <row r="14575" spans="6:6" x14ac:dyDescent="0.2">
      <c r="F14575"/>
    </row>
    <row r="14576" spans="6:6" x14ac:dyDescent="0.2">
      <c r="F14576"/>
    </row>
    <row r="14577" spans="6:6" x14ac:dyDescent="0.2">
      <c r="F14577"/>
    </row>
    <row r="14578" spans="6:6" x14ac:dyDescent="0.2">
      <c r="F14578"/>
    </row>
    <row r="14579" spans="6:6" x14ac:dyDescent="0.2">
      <c r="F14579"/>
    </row>
    <row r="14580" spans="6:6" x14ac:dyDescent="0.2">
      <c r="F14580"/>
    </row>
    <row r="14581" spans="6:6" x14ac:dyDescent="0.2">
      <c r="F14581"/>
    </row>
    <row r="14582" spans="6:6" x14ac:dyDescent="0.2">
      <c r="F14582"/>
    </row>
    <row r="14583" spans="6:6" x14ac:dyDescent="0.2">
      <c r="F14583"/>
    </row>
    <row r="14584" spans="6:6" x14ac:dyDescent="0.2">
      <c r="F14584"/>
    </row>
    <row r="14585" spans="6:6" x14ac:dyDescent="0.2">
      <c r="F14585"/>
    </row>
    <row r="14586" spans="6:6" x14ac:dyDescent="0.2">
      <c r="F14586"/>
    </row>
    <row r="14587" spans="6:6" x14ac:dyDescent="0.2">
      <c r="F14587"/>
    </row>
    <row r="14588" spans="6:6" x14ac:dyDescent="0.2">
      <c r="F14588"/>
    </row>
    <row r="14589" spans="6:6" x14ac:dyDescent="0.2">
      <c r="F14589"/>
    </row>
    <row r="14590" spans="6:6" x14ac:dyDescent="0.2">
      <c r="F14590"/>
    </row>
    <row r="14591" spans="6:6" x14ac:dyDescent="0.2">
      <c r="F14591"/>
    </row>
    <row r="14592" spans="6:6" x14ac:dyDescent="0.2">
      <c r="F14592"/>
    </row>
    <row r="14593" spans="6:6" x14ac:dyDescent="0.2">
      <c r="F14593"/>
    </row>
    <row r="14594" spans="6:6" x14ac:dyDescent="0.2">
      <c r="F14594"/>
    </row>
    <row r="14595" spans="6:6" x14ac:dyDescent="0.2">
      <c r="F14595"/>
    </row>
    <row r="14596" spans="6:6" x14ac:dyDescent="0.2">
      <c r="F14596"/>
    </row>
    <row r="14597" spans="6:6" x14ac:dyDescent="0.2">
      <c r="F14597"/>
    </row>
    <row r="14598" spans="6:6" x14ac:dyDescent="0.2">
      <c r="F14598"/>
    </row>
    <row r="14599" spans="6:6" x14ac:dyDescent="0.2">
      <c r="F14599"/>
    </row>
    <row r="14600" spans="6:6" x14ac:dyDescent="0.2">
      <c r="F14600"/>
    </row>
    <row r="14601" spans="6:6" x14ac:dyDescent="0.2">
      <c r="F14601"/>
    </row>
    <row r="14602" spans="6:6" x14ac:dyDescent="0.2">
      <c r="F14602"/>
    </row>
    <row r="14603" spans="6:6" x14ac:dyDescent="0.2">
      <c r="F14603"/>
    </row>
    <row r="14604" spans="6:6" x14ac:dyDescent="0.2">
      <c r="F14604"/>
    </row>
    <row r="14605" spans="6:6" x14ac:dyDescent="0.2">
      <c r="F14605"/>
    </row>
    <row r="14606" spans="6:6" x14ac:dyDescent="0.2">
      <c r="F14606"/>
    </row>
    <row r="14607" spans="6:6" x14ac:dyDescent="0.2">
      <c r="F14607"/>
    </row>
    <row r="14608" spans="6:6" x14ac:dyDescent="0.2">
      <c r="F14608"/>
    </row>
    <row r="14609" spans="6:6" x14ac:dyDescent="0.2">
      <c r="F14609"/>
    </row>
    <row r="14610" spans="6:6" x14ac:dyDescent="0.2">
      <c r="F14610"/>
    </row>
    <row r="14611" spans="6:6" x14ac:dyDescent="0.2">
      <c r="F14611"/>
    </row>
    <row r="14612" spans="6:6" x14ac:dyDescent="0.2">
      <c r="F14612"/>
    </row>
    <row r="14613" spans="6:6" x14ac:dyDescent="0.2">
      <c r="F14613"/>
    </row>
    <row r="14614" spans="6:6" x14ac:dyDescent="0.2">
      <c r="F14614"/>
    </row>
    <row r="14615" spans="6:6" x14ac:dyDescent="0.2">
      <c r="F14615"/>
    </row>
    <row r="14616" spans="6:6" x14ac:dyDescent="0.2">
      <c r="F14616"/>
    </row>
    <row r="14617" spans="6:6" x14ac:dyDescent="0.2">
      <c r="F14617"/>
    </row>
    <row r="14618" spans="6:6" x14ac:dyDescent="0.2">
      <c r="F14618"/>
    </row>
    <row r="14619" spans="6:6" x14ac:dyDescent="0.2">
      <c r="F14619"/>
    </row>
    <row r="14620" spans="6:6" x14ac:dyDescent="0.2">
      <c r="F14620"/>
    </row>
    <row r="14621" spans="6:6" x14ac:dyDescent="0.2">
      <c r="F14621"/>
    </row>
    <row r="14622" spans="6:6" x14ac:dyDescent="0.2">
      <c r="F14622"/>
    </row>
    <row r="14623" spans="6:6" x14ac:dyDescent="0.2">
      <c r="F14623"/>
    </row>
    <row r="14624" spans="6:6" x14ac:dyDescent="0.2">
      <c r="F14624"/>
    </row>
    <row r="14625" spans="6:6" x14ac:dyDescent="0.2">
      <c r="F14625"/>
    </row>
    <row r="14626" spans="6:6" x14ac:dyDescent="0.2">
      <c r="F14626"/>
    </row>
    <row r="14627" spans="6:6" x14ac:dyDescent="0.2">
      <c r="F14627"/>
    </row>
    <row r="14628" spans="6:6" x14ac:dyDescent="0.2">
      <c r="F14628"/>
    </row>
    <row r="14629" spans="6:6" x14ac:dyDescent="0.2">
      <c r="F14629"/>
    </row>
    <row r="14630" spans="6:6" x14ac:dyDescent="0.2">
      <c r="F14630"/>
    </row>
    <row r="14631" spans="6:6" x14ac:dyDescent="0.2">
      <c r="F14631"/>
    </row>
    <row r="14632" spans="6:6" x14ac:dyDescent="0.2">
      <c r="F14632"/>
    </row>
    <row r="14633" spans="6:6" x14ac:dyDescent="0.2">
      <c r="F14633"/>
    </row>
    <row r="14634" spans="6:6" x14ac:dyDescent="0.2">
      <c r="F14634"/>
    </row>
    <row r="14635" spans="6:6" x14ac:dyDescent="0.2">
      <c r="F14635"/>
    </row>
    <row r="14636" spans="6:6" x14ac:dyDescent="0.2">
      <c r="F14636"/>
    </row>
    <row r="14637" spans="6:6" x14ac:dyDescent="0.2">
      <c r="F14637"/>
    </row>
    <row r="14638" spans="6:6" x14ac:dyDescent="0.2">
      <c r="F14638"/>
    </row>
    <row r="14639" spans="6:6" x14ac:dyDescent="0.2">
      <c r="F14639"/>
    </row>
    <row r="14640" spans="6:6" x14ac:dyDescent="0.2">
      <c r="F14640"/>
    </row>
    <row r="14641" spans="6:6" x14ac:dyDescent="0.2">
      <c r="F14641"/>
    </row>
    <row r="14642" spans="6:6" x14ac:dyDescent="0.2">
      <c r="F14642"/>
    </row>
    <row r="14643" spans="6:6" x14ac:dyDescent="0.2">
      <c r="F14643"/>
    </row>
    <row r="14644" spans="6:6" x14ac:dyDescent="0.2">
      <c r="F14644"/>
    </row>
    <row r="14645" spans="6:6" x14ac:dyDescent="0.2">
      <c r="F14645"/>
    </row>
    <row r="14646" spans="6:6" x14ac:dyDescent="0.2">
      <c r="F14646"/>
    </row>
    <row r="14647" spans="6:6" x14ac:dyDescent="0.2">
      <c r="F14647"/>
    </row>
    <row r="14648" spans="6:6" x14ac:dyDescent="0.2">
      <c r="F14648"/>
    </row>
    <row r="14649" spans="6:6" x14ac:dyDescent="0.2">
      <c r="F14649"/>
    </row>
    <row r="14650" spans="6:6" x14ac:dyDescent="0.2">
      <c r="F14650"/>
    </row>
    <row r="14651" spans="6:6" x14ac:dyDescent="0.2">
      <c r="F14651"/>
    </row>
    <row r="14652" spans="6:6" x14ac:dyDescent="0.2">
      <c r="F14652"/>
    </row>
    <row r="14653" spans="6:6" x14ac:dyDescent="0.2">
      <c r="F14653"/>
    </row>
    <row r="14654" spans="6:6" x14ac:dyDescent="0.2">
      <c r="F14654"/>
    </row>
    <row r="14655" spans="6:6" x14ac:dyDescent="0.2">
      <c r="F14655"/>
    </row>
    <row r="14656" spans="6:6" x14ac:dyDescent="0.2">
      <c r="F14656"/>
    </row>
    <row r="14657" spans="6:6" x14ac:dyDescent="0.2">
      <c r="F14657"/>
    </row>
    <row r="14658" spans="6:6" x14ac:dyDescent="0.2">
      <c r="F14658"/>
    </row>
    <row r="14659" spans="6:6" x14ac:dyDescent="0.2">
      <c r="F14659"/>
    </row>
    <row r="14660" spans="6:6" x14ac:dyDescent="0.2">
      <c r="F14660"/>
    </row>
    <row r="14661" spans="6:6" x14ac:dyDescent="0.2">
      <c r="F14661"/>
    </row>
    <row r="14662" spans="6:6" x14ac:dyDescent="0.2">
      <c r="F14662"/>
    </row>
    <row r="14663" spans="6:6" x14ac:dyDescent="0.2">
      <c r="F14663"/>
    </row>
    <row r="14664" spans="6:6" x14ac:dyDescent="0.2">
      <c r="F14664"/>
    </row>
    <row r="14665" spans="6:6" x14ac:dyDescent="0.2">
      <c r="F14665"/>
    </row>
    <row r="14666" spans="6:6" x14ac:dyDescent="0.2">
      <c r="F14666"/>
    </row>
    <row r="14667" spans="6:6" x14ac:dyDescent="0.2">
      <c r="F14667"/>
    </row>
    <row r="14668" spans="6:6" x14ac:dyDescent="0.2">
      <c r="F14668"/>
    </row>
    <row r="14669" spans="6:6" x14ac:dyDescent="0.2">
      <c r="F14669"/>
    </row>
    <row r="14670" spans="6:6" x14ac:dyDescent="0.2">
      <c r="F14670"/>
    </row>
    <row r="14671" spans="6:6" x14ac:dyDescent="0.2">
      <c r="F14671"/>
    </row>
    <row r="14672" spans="6:6" x14ac:dyDescent="0.2">
      <c r="F14672"/>
    </row>
    <row r="14673" spans="6:6" x14ac:dyDescent="0.2">
      <c r="F14673"/>
    </row>
    <row r="14674" spans="6:6" x14ac:dyDescent="0.2">
      <c r="F14674"/>
    </row>
    <row r="14675" spans="6:6" x14ac:dyDescent="0.2">
      <c r="F14675"/>
    </row>
    <row r="14676" spans="6:6" x14ac:dyDescent="0.2">
      <c r="F14676"/>
    </row>
    <row r="14677" spans="6:6" x14ac:dyDescent="0.2">
      <c r="F14677"/>
    </row>
    <row r="14678" spans="6:6" x14ac:dyDescent="0.2">
      <c r="F14678"/>
    </row>
    <row r="14679" spans="6:6" x14ac:dyDescent="0.2">
      <c r="F14679"/>
    </row>
    <row r="14680" spans="6:6" x14ac:dyDescent="0.2">
      <c r="F14680"/>
    </row>
    <row r="14681" spans="6:6" x14ac:dyDescent="0.2">
      <c r="F14681"/>
    </row>
    <row r="14682" spans="6:6" x14ac:dyDescent="0.2">
      <c r="F14682"/>
    </row>
    <row r="14683" spans="6:6" x14ac:dyDescent="0.2">
      <c r="F14683"/>
    </row>
    <row r="14684" spans="6:6" x14ac:dyDescent="0.2">
      <c r="F14684"/>
    </row>
    <row r="14685" spans="6:6" x14ac:dyDescent="0.2">
      <c r="F14685"/>
    </row>
    <row r="14686" spans="6:6" x14ac:dyDescent="0.2">
      <c r="F14686"/>
    </row>
    <row r="14687" spans="6:6" x14ac:dyDescent="0.2">
      <c r="F14687"/>
    </row>
    <row r="14688" spans="6:6" x14ac:dyDescent="0.2">
      <c r="F14688"/>
    </row>
    <row r="14689" spans="6:6" x14ac:dyDescent="0.2">
      <c r="F14689"/>
    </row>
    <row r="14690" spans="6:6" x14ac:dyDescent="0.2">
      <c r="F14690"/>
    </row>
    <row r="14691" spans="6:6" x14ac:dyDescent="0.2">
      <c r="F14691"/>
    </row>
    <row r="14692" spans="6:6" x14ac:dyDescent="0.2">
      <c r="F14692"/>
    </row>
    <row r="14693" spans="6:6" x14ac:dyDescent="0.2">
      <c r="F14693"/>
    </row>
    <row r="14694" spans="6:6" x14ac:dyDescent="0.2">
      <c r="F14694"/>
    </row>
    <row r="14695" spans="6:6" x14ac:dyDescent="0.2">
      <c r="F14695"/>
    </row>
    <row r="14696" spans="6:6" x14ac:dyDescent="0.2">
      <c r="F14696"/>
    </row>
    <row r="14697" spans="6:6" x14ac:dyDescent="0.2">
      <c r="F14697"/>
    </row>
    <row r="14698" spans="6:6" x14ac:dyDescent="0.2">
      <c r="F14698"/>
    </row>
    <row r="14699" spans="6:6" x14ac:dyDescent="0.2">
      <c r="F14699"/>
    </row>
    <row r="14700" spans="6:6" x14ac:dyDescent="0.2">
      <c r="F14700"/>
    </row>
    <row r="14701" spans="6:6" x14ac:dyDescent="0.2">
      <c r="F14701"/>
    </row>
    <row r="14702" spans="6:6" x14ac:dyDescent="0.2">
      <c r="F14702"/>
    </row>
    <row r="14703" spans="6:6" x14ac:dyDescent="0.2">
      <c r="F14703"/>
    </row>
    <row r="14704" spans="6:6" x14ac:dyDescent="0.2">
      <c r="F14704"/>
    </row>
    <row r="14705" spans="6:6" x14ac:dyDescent="0.2">
      <c r="F14705"/>
    </row>
    <row r="14706" spans="6:6" x14ac:dyDescent="0.2">
      <c r="F14706"/>
    </row>
    <row r="14707" spans="6:6" x14ac:dyDescent="0.2">
      <c r="F14707"/>
    </row>
    <row r="14708" spans="6:6" x14ac:dyDescent="0.2">
      <c r="F14708"/>
    </row>
    <row r="14709" spans="6:6" x14ac:dyDescent="0.2">
      <c r="F14709"/>
    </row>
    <row r="14710" spans="6:6" x14ac:dyDescent="0.2">
      <c r="F14710"/>
    </row>
    <row r="14711" spans="6:6" x14ac:dyDescent="0.2">
      <c r="F14711"/>
    </row>
    <row r="14712" spans="6:6" x14ac:dyDescent="0.2">
      <c r="F14712"/>
    </row>
    <row r="14713" spans="6:6" x14ac:dyDescent="0.2">
      <c r="F14713"/>
    </row>
    <row r="14714" spans="6:6" x14ac:dyDescent="0.2">
      <c r="F14714"/>
    </row>
    <row r="14715" spans="6:6" x14ac:dyDescent="0.2">
      <c r="F14715"/>
    </row>
    <row r="14716" spans="6:6" x14ac:dyDescent="0.2">
      <c r="F14716"/>
    </row>
    <row r="14717" spans="6:6" x14ac:dyDescent="0.2">
      <c r="F14717"/>
    </row>
    <row r="14718" spans="6:6" x14ac:dyDescent="0.2">
      <c r="F14718"/>
    </row>
    <row r="14719" spans="6:6" x14ac:dyDescent="0.2">
      <c r="F14719"/>
    </row>
    <row r="14720" spans="6:6" x14ac:dyDescent="0.2">
      <c r="F14720"/>
    </row>
    <row r="14721" spans="6:6" x14ac:dyDescent="0.2">
      <c r="F14721"/>
    </row>
    <row r="14722" spans="6:6" x14ac:dyDescent="0.2">
      <c r="F14722"/>
    </row>
    <row r="14723" spans="6:6" x14ac:dyDescent="0.2">
      <c r="F14723"/>
    </row>
    <row r="14724" spans="6:6" x14ac:dyDescent="0.2">
      <c r="F14724"/>
    </row>
    <row r="14725" spans="6:6" x14ac:dyDescent="0.2">
      <c r="F14725"/>
    </row>
    <row r="14726" spans="6:6" x14ac:dyDescent="0.2">
      <c r="F14726"/>
    </row>
    <row r="14727" spans="6:6" x14ac:dyDescent="0.2">
      <c r="F14727"/>
    </row>
    <row r="14728" spans="6:6" x14ac:dyDescent="0.2">
      <c r="F14728"/>
    </row>
    <row r="14729" spans="6:6" x14ac:dyDescent="0.2">
      <c r="F14729"/>
    </row>
    <row r="14730" spans="6:6" x14ac:dyDescent="0.2">
      <c r="F14730"/>
    </row>
    <row r="14731" spans="6:6" x14ac:dyDescent="0.2">
      <c r="F14731"/>
    </row>
    <row r="14732" spans="6:6" x14ac:dyDescent="0.2">
      <c r="F14732"/>
    </row>
    <row r="14733" spans="6:6" x14ac:dyDescent="0.2">
      <c r="F14733"/>
    </row>
    <row r="14734" spans="6:6" x14ac:dyDescent="0.2">
      <c r="F14734"/>
    </row>
    <row r="14735" spans="6:6" x14ac:dyDescent="0.2">
      <c r="F14735"/>
    </row>
    <row r="14736" spans="6:6" x14ac:dyDescent="0.2">
      <c r="F14736"/>
    </row>
    <row r="14737" spans="6:6" x14ac:dyDescent="0.2">
      <c r="F14737"/>
    </row>
    <row r="14738" spans="6:6" x14ac:dyDescent="0.2">
      <c r="F14738"/>
    </row>
    <row r="14739" spans="6:6" x14ac:dyDescent="0.2">
      <c r="F14739"/>
    </row>
    <row r="14740" spans="6:6" x14ac:dyDescent="0.2">
      <c r="F14740"/>
    </row>
    <row r="14741" spans="6:6" x14ac:dyDescent="0.2">
      <c r="F14741"/>
    </row>
    <row r="14742" spans="6:6" x14ac:dyDescent="0.2">
      <c r="F14742"/>
    </row>
    <row r="14743" spans="6:6" x14ac:dyDescent="0.2">
      <c r="F14743"/>
    </row>
    <row r="14744" spans="6:6" x14ac:dyDescent="0.2">
      <c r="F14744"/>
    </row>
    <row r="14745" spans="6:6" x14ac:dyDescent="0.2">
      <c r="F14745"/>
    </row>
    <row r="14746" spans="6:6" x14ac:dyDescent="0.2">
      <c r="F14746"/>
    </row>
    <row r="14747" spans="6:6" x14ac:dyDescent="0.2">
      <c r="F14747"/>
    </row>
    <row r="14748" spans="6:6" x14ac:dyDescent="0.2">
      <c r="F14748"/>
    </row>
    <row r="14749" spans="6:6" x14ac:dyDescent="0.2">
      <c r="F14749"/>
    </row>
    <row r="14750" spans="6:6" x14ac:dyDescent="0.2">
      <c r="F14750"/>
    </row>
    <row r="14751" spans="6:6" x14ac:dyDescent="0.2">
      <c r="F14751"/>
    </row>
    <row r="14752" spans="6:6" x14ac:dyDescent="0.2">
      <c r="F14752"/>
    </row>
    <row r="14753" spans="6:6" x14ac:dyDescent="0.2">
      <c r="F14753"/>
    </row>
    <row r="14754" spans="6:6" x14ac:dyDescent="0.2">
      <c r="F14754"/>
    </row>
    <row r="14755" spans="6:6" x14ac:dyDescent="0.2">
      <c r="F14755"/>
    </row>
    <row r="14756" spans="6:6" x14ac:dyDescent="0.2">
      <c r="F14756"/>
    </row>
    <row r="14757" spans="6:6" x14ac:dyDescent="0.2">
      <c r="F14757"/>
    </row>
    <row r="14758" spans="6:6" x14ac:dyDescent="0.2">
      <c r="F14758"/>
    </row>
    <row r="14759" spans="6:6" x14ac:dyDescent="0.2">
      <c r="F14759"/>
    </row>
    <row r="14760" spans="6:6" x14ac:dyDescent="0.2">
      <c r="F14760"/>
    </row>
    <row r="14761" spans="6:6" x14ac:dyDescent="0.2">
      <c r="F14761"/>
    </row>
    <row r="14762" spans="6:6" x14ac:dyDescent="0.2">
      <c r="F14762"/>
    </row>
    <row r="14763" spans="6:6" x14ac:dyDescent="0.2">
      <c r="F14763"/>
    </row>
    <row r="14764" spans="6:6" x14ac:dyDescent="0.2">
      <c r="F14764"/>
    </row>
    <row r="14765" spans="6:6" x14ac:dyDescent="0.2">
      <c r="F14765"/>
    </row>
    <row r="14766" spans="6:6" x14ac:dyDescent="0.2">
      <c r="F14766"/>
    </row>
    <row r="14767" spans="6:6" x14ac:dyDescent="0.2">
      <c r="F14767"/>
    </row>
    <row r="14768" spans="6:6" x14ac:dyDescent="0.2">
      <c r="F14768"/>
    </row>
    <row r="14769" spans="6:6" x14ac:dyDescent="0.2">
      <c r="F14769"/>
    </row>
    <row r="14770" spans="6:6" x14ac:dyDescent="0.2">
      <c r="F14770"/>
    </row>
    <row r="14771" spans="6:6" x14ac:dyDescent="0.2">
      <c r="F14771"/>
    </row>
    <row r="14772" spans="6:6" x14ac:dyDescent="0.2">
      <c r="F14772"/>
    </row>
    <row r="14773" spans="6:6" x14ac:dyDescent="0.2">
      <c r="F14773"/>
    </row>
    <row r="14774" spans="6:6" x14ac:dyDescent="0.2">
      <c r="F14774"/>
    </row>
    <row r="14775" spans="6:6" x14ac:dyDescent="0.2">
      <c r="F14775"/>
    </row>
    <row r="14776" spans="6:6" x14ac:dyDescent="0.2">
      <c r="F14776"/>
    </row>
    <row r="14777" spans="6:6" x14ac:dyDescent="0.2">
      <c r="F14777"/>
    </row>
    <row r="14778" spans="6:6" x14ac:dyDescent="0.2">
      <c r="F14778"/>
    </row>
    <row r="14779" spans="6:6" x14ac:dyDescent="0.2">
      <c r="F14779"/>
    </row>
    <row r="14780" spans="6:6" x14ac:dyDescent="0.2">
      <c r="F14780"/>
    </row>
    <row r="14781" spans="6:6" x14ac:dyDescent="0.2">
      <c r="F14781"/>
    </row>
    <row r="14782" spans="6:6" x14ac:dyDescent="0.2">
      <c r="F14782"/>
    </row>
    <row r="14783" spans="6:6" x14ac:dyDescent="0.2">
      <c r="F14783"/>
    </row>
    <row r="14784" spans="6:6" x14ac:dyDescent="0.2">
      <c r="F14784"/>
    </row>
    <row r="14785" spans="6:6" x14ac:dyDescent="0.2">
      <c r="F14785"/>
    </row>
    <row r="14786" spans="6:6" x14ac:dyDescent="0.2">
      <c r="F14786"/>
    </row>
    <row r="14787" spans="6:6" x14ac:dyDescent="0.2">
      <c r="F14787"/>
    </row>
    <row r="14788" spans="6:6" x14ac:dyDescent="0.2">
      <c r="F14788"/>
    </row>
    <row r="14789" spans="6:6" x14ac:dyDescent="0.2">
      <c r="F14789"/>
    </row>
    <row r="14790" spans="6:6" x14ac:dyDescent="0.2">
      <c r="F14790"/>
    </row>
    <row r="14791" spans="6:6" x14ac:dyDescent="0.2">
      <c r="F14791"/>
    </row>
    <row r="14792" spans="6:6" x14ac:dyDescent="0.2">
      <c r="F14792"/>
    </row>
    <row r="14793" spans="6:6" x14ac:dyDescent="0.2">
      <c r="F14793"/>
    </row>
    <row r="14794" spans="6:6" x14ac:dyDescent="0.2">
      <c r="F14794"/>
    </row>
    <row r="14795" spans="6:6" x14ac:dyDescent="0.2">
      <c r="F14795"/>
    </row>
    <row r="14796" spans="6:6" x14ac:dyDescent="0.2">
      <c r="F14796"/>
    </row>
    <row r="14797" spans="6:6" x14ac:dyDescent="0.2">
      <c r="F14797"/>
    </row>
    <row r="14798" spans="6:6" x14ac:dyDescent="0.2">
      <c r="F14798"/>
    </row>
    <row r="14799" spans="6:6" x14ac:dyDescent="0.2">
      <c r="F14799"/>
    </row>
    <row r="14800" spans="6:6" x14ac:dyDescent="0.2">
      <c r="F14800"/>
    </row>
    <row r="14801" spans="6:6" x14ac:dyDescent="0.2">
      <c r="F14801"/>
    </row>
    <row r="14802" spans="6:6" x14ac:dyDescent="0.2">
      <c r="F14802"/>
    </row>
    <row r="14803" spans="6:6" x14ac:dyDescent="0.2">
      <c r="F14803"/>
    </row>
    <row r="14804" spans="6:6" x14ac:dyDescent="0.2">
      <c r="F14804"/>
    </row>
    <row r="14805" spans="6:6" x14ac:dyDescent="0.2">
      <c r="F14805"/>
    </row>
    <row r="14806" spans="6:6" x14ac:dyDescent="0.2">
      <c r="F14806"/>
    </row>
    <row r="14807" spans="6:6" x14ac:dyDescent="0.2">
      <c r="F14807"/>
    </row>
    <row r="14808" spans="6:6" x14ac:dyDescent="0.2">
      <c r="F14808"/>
    </row>
    <row r="14809" spans="6:6" x14ac:dyDescent="0.2">
      <c r="F14809"/>
    </row>
    <row r="14810" spans="6:6" x14ac:dyDescent="0.2">
      <c r="F14810"/>
    </row>
    <row r="14811" spans="6:6" x14ac:dyDescent="0.2">
      <c r="F14811"/>
    </row>
    <row r="14812" spans="6:6" x14ac:dyDescent="0.2">
      <c r="F14812"/>
    </row>
    <row r="14813" spans="6:6" x14ac:dyDescent="0.2">
      <c r="F14813"/>
    </row>
    <row r="14814" spans="6:6" x14ac:dyDescent="0.2">
      <c r="F14814"/>
    </row>
    <row r="14815" spans="6:6" x14ac:dyDescent="0.2">
      <c r="F14815"/>
    </row>
    <row r="14816" spans="6:6" x14ac:dyDescent="0.2">
      <c r="F14816"/>
    </row>
    <row r="14817" spans="6:6" x14ac:dyDescent="0.2">
      <c r="F14817"/>
    </row>
    <row r="14818" spans="6:6" x14ac:dyDescent="0.2">
      <c r="F14818"/>
    </row>
    <row r="14819" spans="6:6" x14ac:dyDescent="0.2">
      <c r="F14819"/>
    </row>
    <row r="14820" spans="6:6" x14ac:dyDescent="0.2">
      <c r="F14820"/>
    </row>
    <row r="14821" spans="6:6" x14ac:dyDescent="0.2">
      <c r="F14821"/>
    </row>
    <row r="14822" spans="6:6" x14ac:dyDescent="0.2">
      <c r="F14822"/>
    </row>
    <row r="14823" spans="6:6" x14ac:dyDescent="0.2">
      <c r="F14823"/>
    </row>
    <row r="14824" spans="6:6" x14ac:dyDescent="0.2">
      <c r="F14824"/>
    </row>
    <row r="14825" spans="6:6" x14ac:dyDescent="0.2">
      <c r="F14825"/>
    </row>
    <row r="14826" spans="6:6" x14ac:dyDescent="0.2">
      <c r="F14826"/>
    </row>
    <row r="14827" spans="6:6" x14ac:dyDescent="0.2">
      <c r="F14827"/>
    </row>
    <row r="14828" spans="6:6" x14ac:dyDescent="0.2">
      <c r="F14828"/>
    </row>
    <row r="14829" spans="6:6" x14ac:dyDescent="0.2">
      <c r="F14829"/>
    </row>
    <row r="14830" spans="6:6" x14ac:dyDescent="0.2">
      <c r="F14830"/>
    </row>
    <row r="14831" spans="6:6" x14ac:dyDescent="0.2">
      <c r="F14831"/>
    </row>
    <row r="14832" spans="6:6" x14ac:dyDescent="0.2">
      <c r="F14832"/>
    </row>
    <row r="14833" spans="6:6" x14ac:dyDescent="0.2">
      <c r="F14833"/>
    </row>
    <row r="14834" spans="6:6" x14ac:dyDescent="0.2">
      <c r="F14834"/>
    </row>
    <row r="14835" spans="6:6" x14ac:dyDescent="0.2">
      <c r="F14835"/>
    </row>
    <row r="14836" spans="6:6" x14ac:dyDescent="0.2">
      <c r="F14836"/>
    </row>
    <row r="14837" spans="6:6" x14ac:dyDescent="0.2">
      <c r="F14837"/>
    </row>
    <row r="14838" spans="6:6" x14ac:dyDescent="0.2">
      <c r="F14838"/>
    </row>
    <row r="14839" spans="6:6" x14ac:dyDescent="0.2">
      <c r="F14839"/>
    </row>
    <row r="14840" spans="6:6" x14ac:dyDescent="0.2">
      <c r="F14840"/>
    </row>
    <row r="14841" spans="6:6" x14ac:dyDescent="0.2">
      <c r="F14841"/>
    </row>
    <row r="14842" spans="6:6" x14ac:dyDescent="0.2">
      <c r="F14842"/>
    </row>
    <row r="14843" spans="6:6" x14ac:dyDescent="0.2">
      <c r="F14843"/>
    </row>
    <row r="14844" spans="6:6" x14ac:dyDescent="0.2">
      <c r="F14844"/>
    </row>
    <row r="14845" spans="6:6" x14ac:dyDescent="0.2">
      <c r="F14845"/>
    </row>
    <row r="14846" spans="6:6" x14ac:dyDescent="0.2">
      <c r="F14846"/>
    </row>
    <row r="14847" spans="6:6" x14ac:dyDescent="0.2">
      <c r="F14847"/>
    </row>
    <row r="14848" spans="6:6" x14ac:dyDescent="0.2">
      <c r="F14848"/>
    </row>
    <row r="14849" spans="6:6" x14ac:dyDescent="0.2">
      <c r="F14849"/>
    </row>
    <row r="14850" spans="6:6" x14ac:dyDescent="0.2">
      <c r="F14850"/>
    </row>
    <row r="14851" spans="6:6" x14ac:dyDescent="0.2">
      <c r="F14851"/>
    </row>
    <row r="14852" spans="6:6" x14ac:dyDescent="0.2">
      <c r="F14852"/>
    </row>
    <row r="14853" spans="6:6" x14ac:dyDescent="0.2">
      <c r="F14853"/>
    </row>
    <row r="14854" spans="6:6" x14ac:dyDescent="0.2">
      <c r="F14854"/>
    </row>
    <row r="14855" spans="6:6" x14ac:dyDescent="0.2">
      <c r="F14855"/>
    </row>
    <row r="14856" spans="6:6" x14ac:dyDescent="0.2">
      <c r="F14856"/>
    </row>
    <row r="14857" spans="6:6" x14ac:dyDescent="0.2">
      <c r="F14857"/>
    </row>
    <row r="14858" spans="6:6" x14ac:dyDescent="0.2">
      <c r="F14858"/>
    </row>
    <row r="14859" spans="6:6" x14ac:dyDescent="0.2">
      <c r="F14859"/>
    </row>
    <row r="14860" spans="6:6" x14ac:dyDescent="0.2">
      <c r="F14860"/>
    </row>
    <row r="14861" spans="6:6" x14ac:dyDescent="0.2">
      <c r="F14861"/>
    </row>
    <row r="14862" spans="6:6" x14ac:dyDescent="0.2">
      <c r="F14862"/>
    </row>
    <row r="14863" spans="6:6" x14ac:dyDescent="0.2">
      <c r="F14863"/>
    </row>
    <row r="14864" spans="6:6" x14ac:dyDescent="0.2">
      <c r="F14864"/>
    </row>
    <row r="14865" spans="6:6" x14ac:dyDescent="0.2">
      <c r="F14865"/>
    </row>
    <row r="14866" spans="6:6" x14ac:dyDescent="0.2">
      <c r="F14866"/>
    </row>
    <row r="14867" spans="6:6" x14ac:dyDescent="0.2">
      <c r="F14867"/>
    </row>
    <row r="14868" spans="6:6" x14ac:dyDescent="0.2">
      <c r="F14868"/>
    </row>
    <row r="14869" spans="6:6" x14ac:dyDescent="0.2">
      <c r="F14869"/>
    </row>
    <row r="14870" spans="6:6" x14ac:dyDescent="0.2">
      <c r="F14870"/>
    </row>
    <row r="14871" spans="6:6" x14ac:dyDescent="0.2">
      <c r="F14871"/>
    </row>
    <row r="14872" spans="6:6" x14ac:dyDescent="0.2">
      <c r="F14872"/>
    </row>
    <row r="14873" spans="6:6" x14ac:dyDescent="0.2">
      <c r="F14873"/>
    </row>
    <row r="14874" spans="6:6" x14ac:dyDescent="0.2">
      <c r="F14874"/>
    </row>
    <row r="14875" spans="6:6" x14ac:dyDescent="0.2">
      <c r="F14875"/>
    </row>
    <row r="14876" spans="6:6" x14ac:dyDescent="0.2">
      <c r="F14876"/>
    </row>
    <row r="14877" spans="6:6" x14ac:dyDescent="0.2">
      <c r="F14877"/>
    </row>
    <row r="14878" spans="6:6" x14ac:dyDescent="0.2">
      <c r="F14878"/>
    </row>
    <row r="14879" spans="6:6" x14ac:dyDescent="0.2">
      <c r="F14879"/>
    </row>
    <row r="14880" spans="6:6" x14ac:dyDescent="0.2">
      <c r="F14880"/>
    </row>
    <row r="14881" spans="6:6" x14ac:dyDescent="0.2">
      <c r="F14881"/>
    </row>
    <row r="14882" spans="6:6" x14ac:dyDescent="0.2">
      <c r="F14882"/>
    </row>
    <row r="14883" spans="6:6" x14ac:dyDescent="0.2">
      <c r="F14883"/>
    </row>
    <row r="14884" spans="6:6" x14ac:dyDescent="0.2">
      <c r="F14884"/>
    </row>
    <row r="14885" spans="6:6" x14ac:dyDescent="0.2">
      <c r="F14885"/>
    </row>
    <row r="14886" spans="6:6" x14ac:dyDescent="0.2">
      <c r="F14886"/>
    </row>
    <row r="14887" spans="6:6" x14ac:dyDescent="0.2">
      <c r="F14887"/>
    </row>
    <row r="14888" spans="6:6" x14ac:dyDescent="0.2">
      <c r="F14888"/>
    </row>
    <row r="14889" spans="6:6" x14ac:dyDescent="0.2">
      <c r="F14889"/>
    </row>
    <row r="14890" spans="6:6" x14ac:dyDescent="0.2">
      <c r="F14890"/>
    </row>
    <row r="14891" spans="6:6" x14ac:dyDescent="0.2">
      <c r="F14891"/>
    </row>
    <row r="14892" spans="6:6" x14ac:dyDescent="0.2">
      <c r="F14892"/>
    </row>
    <row r="14893" spans="6:6" x14ac:dyDescent="0.2">
      <c r="F14893"/>
    </row>
    <row r="14894" spans="6:6" x14ac:dyDescent="0.2">
      <c r="F14894"/>
    </row>
    <row r="14895" spans="6:6" x14ac:dyDescent="0.2">
      <c r="F14895"/>
    </row>
    <row r="14896" spans="6:6" x14ac:dyDescent="0.2">
      <c r="F14896"/>
    </row>
    <row r="14897" spans="6:6" x14ac:dyDescent="0.2">
      <c r="F14897"/>
    </row>
    <row r="14898" spans="6:6" x14ac:dyDescent="0.2">
      <c r="F14898"/>
    </row>
    <row r="14899" spans="6:6" x14ac:dyDescent="0.2">
      <c r="F14899"/>
    </row>
    <row r="14900" spans="6:6" x14ac:dyDescent="0.2">
      <c r="F14900"/>
    </row>
    <row r="14901" spans="6:6" x14ac:dyDescent="0.2">
      <c r="F14901"/>
    </row>
    <row r="14902" spans="6:6" x14ac:dyDescent="0.2">
      <c r="F14902"/>
    </row>
    <row r="14903" spans="6:6" x14ac:dyDescent="0.2">
      <c r="F14903"/>
    </row>
    <row r="14904" spans="6:6" x14ac:dyDescent="0.2">
      <c r="F14904"/>
    </row>
    <row r="14905" spans="6:6" x14ac:dyDescent="0.2">
      <c r="F14905"/>
    </row>
    <row r="14906" spans="6:6" x14ac:dyDescent="0.2">
      <c r="F14906"/>
    </row>
    <row r="14907" spans="6:6" x14ac:dyDescent="0.2">
      <c r="F14907"/>
    </row>
    <row r="14908" spans="6:6" x14ac:dyDescent="0.2">
      <c r="F14908"/>
    </row>
    <row r="14909" spans="6:6" x14ac:dyDescent="0.2">
      <c r="F14909"/>
    </row>
    <row r="14910" spans="6:6" x14ac:dyDescent="0.2">
      <c r="F14910"/>
    </row>
    <row r="14911" spans="6:6" x14ac:dyDescent="0.2">
      <c r="F14911"/>
    </row>
    <row r="14912" spans="6:6" x14ac:dyDescent="0.2">
      <c r="F14912"/>
    </row>
    <row r="14913" spans="6:6" x14ac:dyDescent="0.2">
      <c r="F14913"/>
    </row>
    <row r="14914" spans="6:6" x14ac:dyDescent="0.2">
      <c r="F14914"/>
    </row>
    <row r="14915" spans="6:6" x14ac:dyDescent="0.2">
      <c r="F14915"/>
    </row>
    <row r="14916" spans="6:6" x14ac:dyDescent="0.2">
      <c r="F14916"/>
    </row>
    <row r="14917" spans="6:6" x14ac:dyDescent="0.2">
      <c r="F14917"/>
    </row>
    <row r="14918" spans="6:6" x14ac:dyDescent="0.2">
      <c r="F14918"/>
    </row>
    <row r="14919" spans="6:6" x14ac:dyDescent="0.2">
      <c r="F14919"/>
    </row>
    <row r="14920" spans="6:6" x14ac:dyDescent="0.2">
      <c r="F14920"/>
    </row>
    <row r="14921" spans="6:6" x14ac:dyDescent="0.2">
      <c r="F14921"/>
    </row>
    <row r="14922" spans="6:6" x14ac:dyDescent="0.2">
      <c r="F14922"/>
    </row>
    <row r="14923" spans="6:6" x14ac:dyDescent="0.2">
      <c r="F14923"/>
    </row>
    <row r="14924" spans="6:6" x14ac:dyDescent="0.2">
      <c r="F14924"/>
    </row>
    <row r="14925" spans="6:6" x14ac:dyDescent="0.2">
      <c r="F14925"/>
    </row>
    <row r="14926" spans="6:6" x14ac:dyDescent="0.2">
      <c r="F14926"/>
    </row>
    <row r="14927" spans="6:6" x14ac:dyDescent="0.2">
      <c r="F14927"/>
    </row>
    <row r="14928" spans="6:6" x14ac:dyDescent="0.2">
      <c r="F14928"/>
    </row>
    <row r="14929" spans="6:6" x14ac:dyDescent="0.2">
      <c r="F14929"/>
    </row>
    <row r="14930" spans="6:6" x14ac:dyDescent="0.2">
      <c r="F14930"/>
    </row>
    <row r="14931" spans="6:6" x14ac:dyDescent="0.2">
      <c r="F14931"/>
    </row>
    <row r="14932" spans="6:6" x14ac:dyDescent="0.2">
      <c r="F14932"/>
    </row>
    <row r="14933" spans="6:6" x14ac:dyDescent="0.2">
      <c r="F14933"/>
    </row>
    <row r="14934" spans="6:6" x14ac:dyDescent="0.2">
      <c r="F14934"/>
    </row>
    <row r="14935" spans="6:6" x14ac:dyDescent="0.2">
      <c r="F14935"/>
    </row>
    <row r="14936" spans="6:6" x14ac:dyDescent="0.2">
      <c r="F14936"/>
    </row>
    <row r="14937" spans="6:6" x14ac:dyDescent="0.2">
      <c r="F14937"/>
    </row>
    <row r="14938" spans="6:6" x14ac:dyDescent="0.2">
      <c r="F14938"/>
    </row>
    <row r="14939" spans="6:6" x14ac:dyDescent="0.2">
      <c r="F14939"/>
    </row>
    <row r="14940" spans="6:6" x14ac:dyDescent="0.2">
      <c r="F14940"/>
    </row>
    <row r="14941" spans="6:6" x14ac:dyDescent="0.2">
      <c r="F14941"/>
    </row>
    <row r="14942" spans="6:6" x14ac:dyDescent="0.2">
      <c r="F14942"/>
    </row>
    <row r="14943" spans="6:6" x14ac:dyDescent="0.2">
      <c r="F14943"/>
    </row>
    <row r="14944" spans="6:6" x14ac:dyDescent="0.2">
      <c r="F14944"/>
    </row>
    <row r="14945" spans="6:6" x14ac:dyDescent="0.2">
      <c r="F14945"/>
    </row>
    <row r="14946" spans="6:6" x14ac:dyDescent="0.2">
      <c r="F14946"/>
    </row>
    <row r="14947" spans="6:6" x14ac:dyDescent="0.2">
      <c r="F14947"/>
    </row>
    <row r="14948" spans="6:6" x14ac:dyDescent="0.2">
      <c r="F14948"/>
    </row>
    <row r="14949" spans="6:6" x14ac:dyDescent="0.2">
      <c r="F14949"/>
    </row>
    <row r="14950" spans="6:6" x14ac:dyDescent="0.2">
      <c r="F14950"/>
    </row>
    <row r="14951" spans="6:6" x14ac:dyDescent="0.2">
      <c r="F14951"/>
    </row>
    <row r="14952" spans="6:6" x14ac:dyDescent="0.2">
      <c r="F14952"/>
    </row>
    <row r="14953" spans="6:6" x14ac:dyDescent="0.2">
      <c r="F14953"/>
    </row>
    <row r="14954" spans="6:6" x14ac:dyDescent="0.2">
      <c r="F14954"/>
    </row>
    <row r="14955" spans="6:6" x14ac:dyDescent="0.2">
      <c r="F14955"/>
    </row>
    <row r="14956" spans="6:6" x14ac:dyDescent="0.2">
      <c r="F14956"/>
    </row>
    <row r="14957" spans="6:6" x14ac:dyDescent="0.2">
      <c r="F14957"/>
    </row>
    <row r="14958" spans="6:6" x14ac:dyDescent="0.2">
      <c r="F14958"/>
    </row>
    <row r="14959" spans="6:6" x14ac:dyDescent="0.2">
      <c r="F14959"/>
    </row>
    <row r="14960" spans="6:6" x14ac:dyDescent="0.2">
      <c r="F14960"/>
    </row>
    <row r="14961" spans="6:6" x14ac:dyDescent="0.2">
      <c r="F14961"/>
    </row>
    <row r="14962" spans="6:6" x14ac:dyDescent="0.2">
      <c r="F14962"/>
    </row>
    <row r="14963" spans="6:6" x14ac:dyDescent="0.2">
      <c r="F14963"/>
    </row>
    <row r="14964" spans="6:6" x14ac:dyDescent="0.2">
      <c r="F14964"/>
    </row>
    <row r="14965" spans="6:6" x14ac:dyDescent="0.2">
      <c r="F14965"/>
    </row>
    <row r="14966" spans="6:6" x14ac:dyDescent="0.2">
      <c r="F14966"/>
    </row>
    <row r="14967" spans="6:6" x14ac:dyDescent="0.2">
      <c r="F14967"/>
    </row>
    <row r="14968" spans="6:6" x14ac:dyDescent="0.2">
      <c r="F14968"/>
    </row>
    <row r="14969" spans="6:6" x14ac:dyDescent="0.2">
      <c r="F14969"/>
    </row>
    <row r="14970" spans="6:6" x14ac:dyDescent="0.2">
      <c r="F14970"/>
    </row>
    <row r="14971" spans="6:6" x14ac:dyDescent="0.2">
      <c r="F14971"/>
    </row>
    <row r="14972" spans="6:6" x14ac:dyDescent="0.2">
      <c r="F14972"/>
    </row>
    <row r="14973" spans="6:6" x14ac:dyDescent="0.2">
      <c r="F14973"/>
    </row>
    <row r="14974" spans="6:6" x14ac:dyDescent="0.2">
      <c r="F14974"/>
    </row>
    <row r="14975" spans="6:6" x14ac:dyDescent="0.2">
      <c r="F14975"/>
    </row>
    <row r="14976" spans="6:6" x14ac:dyDescent="0.2">
      <c r="F14976"/>
    </row>
    <row r="14977" spans="6:6" x14ac:dyDescent="0.2">
      <c r="F14977"/>
    </row>
    <row r="14978" spans="6:6" x14ac:dyDescent="0.2">
      <c r="F14978"/>
    </row>
    <row r="14979" spans="6:6" x14ac:dyDescent="0.2">
      <c r="F14979"/>
    </row>
    <row r="14980" spans="6:6" x14ac:dyDescent="0.2">
      <c r="F14980"/>
    </row>
    <row r="14981" spans="6:6" x14ac:dyDescent="0.2">
      <c r="F14981"/>
    </row>
    <row r="14982" spans="6:6" x14ac:dyDescent="0.2">
      <c r="F14982"/>
    </row>
    <row r="14983" spans="6:6" x14ac:dyDescent="0.2">
      <c r="F14983"/>
    </row>
    <row r="14984" spans="6:6" x14ac:dyDescent="0.2">
      <c r="F14984"/>
    </row>
    <row r="14985" spans="6:6" x14ac:dyDescent="0.2">
      <c r="F14985"/>
    </row>
    <row r="14986" spans="6:6" x14ac:dyDescent="0.2">
      <c r="F14986"/>
    </row>
    <row r="14987" spans="6:6" x14ac:dyDescent="0.2">
      <c r="F14987"/>
    </row>
    <row r="14988" spans="6:6" x14ac:dyDescent="0.2">
      <c r="F14988"/>
    </row>
    <row r="14989" spans="6:6" x14ac:dyDescent="0.2">
      <c r="F14989"/>
    </row>
    <row r="14990" spans="6:6" x14ac:dyDescent="0.2">
      <c r="F14990"/>
    </row>
    <row r="14991" spans="6:6" x14ac:dyDescent="0.2">
      <c r="F14991"/>
    </row>
    <row r="14992" spans="6:6" x14ac:dyDescent="0.2">
      <c r="F14992"/>
    </row>
    <row r="14993" spans="6:6" x14ac:dyDescent="0.2">
      <c r="F14993"/>
    </row>
    <row r="14994" spans="6:6" x14ac:dyDescent="0.2">
      <c r="F14994"/>
    </row>
    <row r="14995" spans="6:6" x14ac:dyDescent="0.2">
      <c r="F14995"/>
    </row>
    <row r="14996" spans="6:6" x14ac:dyDescent="0.2">
      <c r="F14996"/>
    </row>
    <row r="14997" spans="6:6" x14ac:dyDescent="0.2">
      <c r="F14997"/>
    </row>
    <row r="14998" spans="6:6" x14ac:dyDescent="0.2">
      <c r="F14998"/>
    </row>
    <row r="14999" spans="6:6" x14ac:dyDescent="0.2">
      <c r="F14999"/>
    </row>
    <row r="15000" spans="6:6" x14ac:dyDescent="0.2">
      <c r="F15000"/>
    </row>
    <row r="15001" spans="6:6" x14ac:dyDescent="0.2">
      <c r="F15001"/>
    </row>
    <row r="15002" spans="6:6" x14ac:dyDescent="0.2">
      <c r="F15002"/>
    </row>
    <row r="15003" spans="6:6" x14ac:dyDescent="0.2">
      <c r="F15003"/>
    </row>
    <row r="15004" spans="6:6" x14ac:dyDescent="0.2">
      <c r="F15004"/>
    </row>
    <row r="15005" spans="6:6" x14ac:dyDescent="0.2">
      <c r="F15005"/>
    </row>
    <row r="15006" spans="6:6" x14ac:dyDescent="0.2">
      <c r="F15006"/>
    </row>
    <row r="15007" spans="6:6" x14ac:dyDescent="0.2">
      <c r="F15007"/>
    </row>
    <row r="15008" spans="6:6" x14ac:dyDescent="0.2">
      <c r="F15008"/>
    </row>
    <row r="15009" spans="6:6" x14ac:dyDescent="0.2">
      <c r="F15009"/>
    </row>
    <row r="15010" spans="6:6" x14ac:dyDescent="0.2">
      <c r="F15010"/>
    </row>
    <row r="15011" spans="6:6" x14ac:dyDescent="0.2">
      <c r="F15011"/>
    </row>
    <row r="15012" spans="6:6" x14ac:dyDescent="0.2">
      <c r="F15012"/>
    </row>
    <row r="15013" spans="6:6" x14ac:dyDescent="0.2">
      <c r="F15013"/>
    </row>
    <row r="15014" spans="6:6" x14ac:dyDescent="0.2">
      <c r="F15014"/>
    </row>
    <row r="15015" spans="6:6" x14ac:dyDescent="0.2">
      <c r="F15015"/>
    </row>
    <row r="15016" spans="6:6" x14ac:dyDescent="0.2">
      <c r="F15016"/>
    </row>
    <row r="15017" spans="6:6" x14ac:dyDescent="0.2">
      <c r="F15017"/>
    </row>
    <row r="15018" spans="6:6" x14ac:dyDescent="0.2">
      <c r="F15018"/>
    </row>
    <row r="15019" spans="6:6" x14ac:dyDescent="0.2">
      <c r="F15019"/>
    </row>
    <row r="15020" spans="6:6" x14ac:dyDescent="0.2">
      <c r="F15020"/>
    </row>
    <row r="15021" spans="6:6" x14ac:dyDescent="0.2">
      <c r="F15021"/>
    </row>
    <row r="15022" spans="6:6" x14ac:dyDescent="0.2">
      <c r="F15022"/>
    </row>
    <row r="15023" spans="6:6" x14ac:dyDescent="0.2">
      <c r="F15023"/>
    </row>
    <row r="15024" spans="6:6" x14ac:dyDescent="0.2">
      <c r="F15024"/>
    </row>
    <row r="15025" spans="6:6" x14ac:dyDescent="0.2">
      <c r="F15025"/>
    </row>
    <row r="15026" spans="6:6" x14ac:dyDescent="0.2">
      <c r="F15026"/>
    </row>
    <row r="15027" spans="6:6" x14ac:dyDescent="0.2">
      <c r="F15027"/>
    </row>
    <row r="15028" spans="6:6" x14ac:dyDescent="0.2">
      <c r="F15028"/>
    </row>
    <row r="15029" spans="6:6" x14ac:dyDescent="0.2">
      <c r="F15029"/>
    </row>
    <row r="15030" spans="6:6" x14ac:dyDescent="0.2">
      <c r="F15030"/>
    </row>
    <row r="15031" spans="6:6" x14ac:dyDescent="0.2">
      <c r="F15031"/>
    </row>
    <row r="15032" spans="6:6" x14ac:dyDescent="0.2">
      <c r="F15032"/>
    </row>
    <row r="15033" spans="6:6" x14ac:dyDescent="0.2">
      <c r="F15033"/>
    </row>
    <row r="15034" spans="6:6" x14ac:dyDescent="0.2">
      <c r="F15034"/>
    </row>
    <row r="15035" spans="6:6" x14ac:dyDescent="0.2">
      <c r="F15035"/>
    </row>
    <row r="15036" spans="6:6" x14ac:dyDescent="0.2">
      <c r="F15036"/>
    </row>
    <row r="15037" spans="6:6" x14ac:dyDescent="0.2">
      <c r="F15037"/>
    </row>
    <row r="15038" spans="6:6" x14ac:dyDescent="0.2">
      <c r="F15038"/>
    </row>
    <row r="15039" spans="6:6" x14ac:dyDescent="0.2">
      <c r="F15039"/>
    </row>
    <row r="15040" spans="6:6" x14ac:dyDescent="0.2">
      <c r="F15040"/>
    </row>
    <row r="15041" spans="6:6" x14ac:dyDescent="0.2">
      <c r="F15041"/>
    </row>
    <row r="15042" spans="6:6" x14ac:dyDescent="0.2">
      <c r="F15042"/>
    </row>
    <row r="15043" spans="6:6" x14ac:dyDescent="0.2">
      <c r="F15043"/>
    </row>
    <row r="15044" spans="6:6" x14ac:dyDescent="0.2">
      <c r="F15044"/>
    </row>
    <row r="15045" spans="6:6" x14ac:dyDescent="0.2">
      <c r="F15045"/>
    </row>
    <row r="15046" spans="6:6" x14ac:dyDescent="0.2">
      <c r="F15046"/>
    </row>
    <row r="15047" spans="6:6" x14ac:dyDescent="0.2">
      <c r="F15047"/>
    </row>
    <row r="15048" spans="6:6" x14ac:dyDescent="0.2">
      <c r="F15048"/>
    </row>
    <row r="15049" spans="6:6" x14ac:dyDescent="0.2">
      <c r="F15049"/>
    </row>
    <row r="15050" spans="6:6" x14ac:dyDescent="0.2">
      <c r="F15050"/>
    </row>
    <row r="15051" spans="6:6" x14ac:dyDescent="0.2">
      <c r="F15051"/>
    </row>
    <row r="15052" spans="6:6" x14ac:dyDescent="0.2">
      <c r="F15052"/>
    </row>
    <row r="15053" spans="6:6" x14ac:dyDescent="0.2">
      <c r="F15053"/>
    </row>
    <row r="15054" spans="6:6" x14ac:dyDescent="0.2">
      <c r="F15054"/>
    </row>
    <row r="15055" spans="6:6" x14ac:dyDescent="0.2">
      <c r="F15055"/>
    </row>
    <row r="15056" spans="6:6" x14ac:dyDescent="0.2">
      <c r="F15056"/>
    </row>
    <row r="15057" spans="6:6" x14ac:dyDescent="0.2">
      <c r="F15057"/>
    </row>
    <row r="15058" spans="6:6" x14ac:dyDescent="0.2">
      <c r="F15058"/>
    </row>
    <row r="15059" spans="6:6" x14ac:dyDescent="0.2">
      <c r="F15059"/>
    </row>
    <row r="15060" spans="6:6" x14ac:dyDescent="0.2">
      <c r="F15060"/>
    </row>
    <row r="15061" spans="6:6" x14ac:dyDescent="0.2">
      <c r="F15061"/>
    </row>
    <row r="15062" spans="6:6" x14ac:dyDescent="0.2">
      <c r="F15062"/>
    </row>
    <row r="15063" spans="6:6" x14ac:dyDescent="0.2">
      <c r="F15063"/>
    </row>
    <row r="15064" spans="6:6" x14ac:dyDescent="0.2">
      <c r="F15064"/>
    </row>
    <row r="15065" spans="6:6" x14ac:dyDescent="0.2">
      <c r="F15065"/>
    </row>
    <row r="15066" spans="6:6" x14ac:dyDescent="0.2">
      <c r="F15066"/>
    </row>
    <row r="15067" spans="6:6" x14ac:dyDescent="0.2">
      <c r="F15067"/>
    </row>
    <row r="15068" spans="6:6" x14ac:dyDescent="0.2">
      <c r="F15068"/>
    </row>
    <row r="15069" spans="6:6" x14ac:dyDescent="0.2">
      <c r="F15069"/>
    </row>
    <row r="15070" spans="6:6" x14ac:dyDescent="0.2">
      <c r="F15070"/>
    </row>
    <row r="15071" spans="6:6" x14ac:dyDescent="0.2">
      <c r="F15071"/>
    </row>
    <row r="15072" spans="6:6" x14ac:dyDescent="0.2">
      <c r="F15072"/>
    </row>
    <row r="15073" spans="6:6" x14ac:dyDescent="0.2">
      <c r="F15073"/>
    </row>
    <row r="15074" spans="6:6" x14ac:dyDescent="0.2">
      <c r="F15074"/>
    </row>
    <row r="15075" spans="6:6" x14ac:dyDescent="0.2">
      <c r="F15075"/>
    </row>
    <row r="15076" spans="6:6" x14ac:dyDescent="0.2">
      <c r="F15076"/>
    </row>
    <row r="15077" spans="6:6" x14ac:dyDescent="0.2">
      <c r="F15077"/>
    </row>
    <row r="15078" spans="6:6" x14ac:dyDescent="0.2">
      <c r="F15078"/>
    </row>
    <row r="15079" spans="6:6" x14ac:dyDescent="0.2">
      <c r="F15079"/>
    </row>
    <row r="15080" spans="6:6" x14ac:dyDescent="0.2">
      <c r="F15080"/>
    </row>
    <row r="15081" spans="6:6" x14ac:dyDescent="0.2">
      <c r="F15081"/>
    </row>
    <row r="15082" spans="6:6" x14ac:dyDescent="0.2">
      <c r="F15082"/>
    </row>
    <row r="15083" spans="6:6" x14ac:dyDescent="0.2">
      <c r="F15083"/>
    </row>
    <row r="15084" spans="6:6" x14ac:dyDescent="0.2">
      <c r="F15084"/>
    </row>
    <row r="15085" spans="6:6" x14ac:dyDescent="0.2">
      <c r="F15085"/>
    </row>
    <row r="15086" spans="6:6" x14ac:dyDescent="0.2">
      <c r="F15086"/>
    </row>
    <row r="15087" spans="6:6" x14ac:dyDescent="0.2">
      <c r="F15087"/>
    </row>
    <row r="15088" spans="6:6" x14ac:dyDescent="0.2">
      <c r="F15088"/>
    </row>
    <row r="15089" spans="6:6" x14ac:dyDescent="0.2">
      <c r="F15089"/>
    </row>
    <row r="15090" spans="6:6" x14ac:dyDescent="0.2">
      <c r="F15090"/>
    </row>
    <row r="15091" spans="6:6" x14ac:dyDescent="0.2">
      <c r="F15091"/>
    </row>
    <row r="15092" spans="6:6" x14ac:dyDescent="0.2">
      <c r="F15092"/>
    </row>
    <row r="15093" spans="6:6" x14ac:dyDescent="0.2">
      <c r="F15093"/>
    </row>
    <row r="15094" spans="6:6" x14ac:dyDescent="0.2">
      <c r="F15094"/>
    </row>
    <row r="15095" spans="6:6" x14ac:dyDescent="0.2">
      <c r="F15095"/>
    </row>
    <row r="15096" spans="6:6" x14ac:dyDescent="0.2">
      <c r="F15096"/>
    </row>
    <row r="15097" spans="6:6" x14ac:dyDescent="0.2">
      <c r="F15097"/>
    </row>
    <row r="15098" spans="6:6" x14ac:dyDescent="0.2">
      <c r="F15098"/>
    </row>
    <row r="15099" spans="6:6" x14ac:dyDescent="0.2">
      <c r="F15099"/>
    </row>
    <row r="15100" spans="6:6" x14ac:dyDescent="0.2">
      <c r="F15100"/>
    </row>
    <row r="15101" spans="6:6" x14ac:dyDescent="0.2">
      <c r="F15101"/>
    </row>
    <row r="15102" spans="6:6" x14ac:dyDescent="0.2">
      <c r="F15102"/>
    </row>
    <row r="15103" spans="6:6" x14ac:dyDescent="0.2">
      <c r="F15103"/>
    </row>
    <row r="15104" spans="6:6" x14ac:dyDescent="0.2">
      <c r="F15104"/>
    </row>
    <row r="15105" spans="6:6" x14ac:dyDescent="0.2">
      <c r="F15105"/>
    </row>
    <row r="15106" spans="6:6" x14ac:dyDescent="0.2">
      <c r="F15106"/>
    </row>
    <row r="15107" spans="6:6" x14ac:dyDescent="0.2">
      <c r="F15107"/>
    </row>
    <row r="15108" spans="6:6" x14ac:dyDescent="0.2">
      <c r="F15108"/>
    </row>
    <row r="15109" spans="6:6" x14ac:dyDescent="0.2">
      <c r="F15109"/>
    </row>
    <row r="15110" spans="6:6" x14ac:dyDescent="0.2">
      <c r="F15110"/>
    </row>
    <row r="15111" spans="6:6" x14ac:dyDescent="0.2">
      <c r="F15111"/>
    </row>
    <row r="15112" spans="6:6" x14ac:dyDescent="0.2">
      <c r="F15112"/>
    </row>
    <row r="15113" spans="6:6" x14ac:dyDescent="0.2">
      <c r="F15113"/>
    </row>
    <row r="15114" spans="6:6" x14ac:dyDescent="0.2">
      <c r="F15114"/>
    </row>
    <row r="15115" spans="6:6" x14ac:dyDescent="0.2">
      <c r="F15115"/>
    </row>
    <row r="15116" spans="6:6" x14ac:dyDescent="0.2">
      <c r="F15116"/>
    </row>
    <row r="15117" spans="6:6" x14ac:dyDescent="0.2">
      <c r="F15117"/>
    </row>
    <row r="15118" spans="6:6" x14ac:dyDescent="0.2">
      <c r="F15118"/>
    </row>
    <row r="15119" spans="6:6" x14ac:dyDescent="0.2">
      <c r="F15119"/>
    </row>
    <row r="15120" spans="6:6" x14ac:dyDescent="0.2">
      <c r="F15120"/>
    </row>
    <row r="15121" spans="6:6" x14ac:dyDescent="0.2">
      <c r="F15121"/>
    </row>
    <row r="15122" spans="6:6" x14ac:dyDescent="0.2">
      <c r="F15122"/>
    </row>
    <row r="15123" spans="6:6" x14ac:dyDescent="0.2">
      <c r="F15123"/>
    </row>
    <row r="15124" spans="6:6" x14ac:dyDescent="0.2">
      <c r="F15124"/>
    </row>
    <row r="15125" spans="6:6" x14ac:dyDescent="0.2">
      <c r="F15125"/>
    </row>
    <row r="15126" spans="6:6" x14ac:dyDescent="0.2">
      <c r="F15126"/>
    </row>
    <row r="15127" spans="6:6" x14ac:dyDescent="0.2">
      <c r="F15127"/>
    </row>
    <row r="15128" spans="6:6" x14ac:dyDescent="0.2">
      <c r="F15128"/>
    </row>
    <row r="15129" spans="6:6" x14ac:dyDescent="0.2">
      <c r="F15129"/>
    </row>
    <row r="15130" spans="6:6" x14ac:dyDescent="0.2">
      <c r="F15130"/>
    </row>
    <row r="15131" spans="6:6" x14ac:dyDescent="0.2">
      <c r="F15131"/>
    </row>
    <row r="15132" spans="6:6" x14ac:dyDescent="0.2">
      <c r="F15132"/>
    </row>
    <row r="15133" spans="6:6" x14ac:dyDescent="0.2">
      <c r="F15133"/>
    </row>
    <row r="15134" spans="6:6" x14ac:dyDescent="0.2">
      <c r="F15134"/>
    </row>
    <row r="15135" spans="6:6" x14ac:dyDescent="0.2">
      <c r="F15135"/>
    </row>
    <row r="15136" spans="6:6" x14ac:dyDescent="0.2">
      <c r="F15136"/>
    </row>
    <row r="15137" spans="6:6" x14ac:dyDescent="0.2">
      <c r="F15137"/>
    </row>
    <row r="15138" spans="6:6" x14ac:dyDescent="0.2">
      <c r="F15138"/>
    </row>
    <row r="15139" spans="6:6" x14ac:dyDescent="0.2">
      <c r="F15139"/>
    </row>
    <row r="15140" spans="6:6" x14ac:dyDescent="0.2">
      <c r="F15140"/>
    </row>
    <row r="15141" spans="6:6" x14ac:dyDescent="0.2">
      <c r="F15141"/>
    </row>
    <row r="15142" spans="6:6" x14ac:dyDescent="0.2">
      <c r="F15142"/>
    </row>
    <row r="15143" spans="6:6" x14ac:dyDescent="0.2">
      <c r="F15143"/>
    </row>
    <row r="15144" spans="6:6" x14ac:dyDescent="0.2">
      <c r="F15144"/>
    </row>
    <row r="15145" spans="6:6" x14ac:dyDescent="0.2">
      <c r="F15145"/>
    </row>
    <row r="15146" spans="6:6" x14ac:dyDescent="0.2">
      <c r="F15146"/>
    </row>
    <row r="15147" spans="6:6" x14ac:dyDescent="0.2">
      <c r="F15147"/>
    </row>
    <row r="15148" spans="6:6" x14ac:dyDescent="0.2">
      <c r="F15148"/>
    </row>
    <row r="15149" spans="6:6" x14ac:dyDescent="0.2">
      <c r="F15149"/>
    </row>
    <row r="15150" spans="6:6" x14ac:dyDescent="0.2">
      <c r="F15150"/>
    </row>
    <row r="15151" spans="6:6" x14ac:dyDescent="0.2">
      <c r="F15151"/>
    </row>
    <row r="15152" spans="6:6" x14ac:dyDescent="0.2">
      <c r="F15152"/>
    </row>
    <row r="15153" spans="6:6" x14ac:dyDescent="0.2">
      <c r="F15153"/>
    </row>
    <row r="15154" spans="6:6" x14ac:dyDescent="0.2">
      <c r="F15154"/>
    </row>
    <row r="15155" spans="6:6" x14ac:dyDescent="0.2">
      <c r="F15155"/>
    </row>
    <row r="15156" spans="6:6" x14ac:dyDescent="0.2">
      <c r="F15156"/>
    </row>
    <row r="15157" spans="6:6" x14ac:dyDescent="0.2">
      <c r="F15157"/>
    </row>
    <row r="15158" spans="6:6" x14ac:dyDescent="0.2">
      <c r="F15158"/>
    </row>
    <row r="15159" spans="6:6" x14ac:dyDescent="0.2">
      <c r="F15159"/>
    </row>
    <row r="15160" spans="6:6" x14ac:dyDescent="0.2">
      <c r="F15160"/>
    </row>
    <row r="15161" spans="6:6" x14ac:dyDescent="0.2">
      <c r="F15161"/>
    </row>
    <row r="15162" spans="6:6" x14ac:dyDescent="0.2">
      <c r="F15162"/>
    </row>
    <row r="15163" spans="6:6" x14ac:dyDescent="0.2">
      <c r="F15163"/>
    </row>
    <row r="15164" spans="6:6" x14ac:dyDescent="0.2">
      <c r="F15164"/>
    </row>
    <row r="15165" spans="6:6" x14ac:dyDescent="0.2">
      <c r="F15165"/>
    </row>
    <row r="15166" spans="6:6" x14ac:dyDescent="0.2">
      <c r="F15166"/>
    </row>
    <row r="15167" spans="6:6" x14ac:dyDescent="0.2">
      <c r="F15167"/>
    </row>
    <row r="15168" spans="6:6" x14ac:dyDescent="0.2">
      <c r="F15168"/>
    </row>
    <row r="15169" spans="6:6" x14ac:dyDescent="0.2">
      <c r="F15169"/>
    </row>
    <row r="15170" spans="6:6" x14ac:dyDescent="0.2">
      <c r="F15170"/>
    </row>
    <row r="15171" spans="6:6" x14ac:dyDescent="0.2">
      <c r="F15171"/>
    </row>
    <row r="15172" spans="6:6" x14ac:dyDescent="0.2">
      <c r="F15172"/>
    </row>
    <row r="15173" spans="6:6" x14ac:dyDescent="0.2">
      <c r="F15173"/>
    </row>
    <row r="15174" spans="6:6" x14ac:dyDescent="0.2">
      <c r="F15174"/>
    </row>
    <row r="15175" spans="6:6" x14ac:dyDescent="0.2">
      <c r="F15175"/>
    </row>
    <row r="15176" spans="6:6" x14ac:dyDescent="0.2">
      <c r="F15176"/>
    </row>
    <row r="15177" spans="6:6" x14ac:dyDescent="0.2">
      <c r="F15177"/>
    </row>
    <row r="15178" spans="6:6" x14ac:dyDescent="0.2">
      <c r="F15178"/>
    </row>
    <row r="15179" spans="6:6" x14ac:dyDescent="0.2">
      <c r="F15179"/>
    </row>
    <row r="15180" spans="6:6" x14ac:dyDescent="0.2">
      <c r="F15180"/>
    </row>
    <row r="15181" spans="6:6" x14ac:dyDescent="0.2">
      <c r="F15181"/>
    </row>
    <row r="15182" spans="6:6" x14ac:dyDescent="0.2">
      <c r="F15182"/>
    </row>
    <row r="15183" spans="6:6" x14ac:dyDescent="0.2">
      <c r="F15183"/>
    </row>
    <row r="15184" spans="6:6" x14ac:dyDescent="0.2">
      <c r="F15184"/>
    </row>
    <row r="15185" spans="6:6" x14ac:dyDescent="0.2">
      <c r="F15185"/>
    </row>
    <row r="15186" spans="6:6" x14ac:dyDescent="0.2">
      <c r="F15186"/>
    </row>
    <row r="15187" spans="6:6" x14ac:dyDescent="0.2">
      <c r="F15187"/>
    </row>
    <row r="15188" spans="6:6" x14ac:dyDescent="0.2">
      <c r="F15188"/>
    </row>
    <row r="15189" spans="6:6" x14ac:dyDescent="0.2">
      <c r="F15189"/>
    </row>
    <row r="15190" spans="6:6" x14ac:dyDescent="0.2">
      <c r="F15190"/>
    </row>
    <row r="15191" spans="6:6" x14ac:dyDescent="0.2">
      <c r="F15191"/>
    </row>
    <row r="15192" spans="6:6" x14ac:dyDescent="0.2">
      <c r="F15192"/>
    </row>
    <row r="15193" spans="6:6" x14ac:dyDescent="0.2">
      <c r="F15193"/>
    </row>
    <row r="15194" spans="6:6" x14ac:dyDescent="0.2">
      <c r="F15194"/>
    </row>
    <row r="15195" spans="6:6" x14ac:dyDescent="0.2">
      <c r="F15195"/>
    </row>
    <row r="15196" spans="6:6" x14ac:dyDescent="0.2">
      <c r="F15196"/>
    </row>
    <row r="15197" spans="6:6" x14ac:dyDescent="0.2">
      <c r="F15197"/>
    </row>
    <row r="15198" spans="6:6" x14ac:dyDescent="0.2">
      <c r="F15198"/>
    </row>
    <row r="15199" spans="6:6" x14ac:dyDescent="0.2">
      <c r="F15199"/>
    </row>
    <row r="15200" spans="6:6" x14ac:dyDescent="0.2">
      <c r="F15200"/>
    </row>
    <row r="15201" spans="6:6" x14ac:dyDescent="0.2">
      <c r="F15201"/>
    </row>
    <row r="15202" spans="6:6" x14ac:dyDescent="0.2">
      <c r="F15202"/>
    </row>
    <row r="15203" spans="6:6" x14ac:dyDescent="0.2">
      <c r="F15203"/>
    </row>
    <row r="15204" spans="6:6" x14ac:dyDescent="0.2">
      <c r="F15204"/>
    </row>
    <row r="15205" spans="6:6" x14ac:dyDescent="0.2">
      <c r="F15205"/>
    </row>
    <row r="15206" spans="6:6" x14ac:dyDescent="0.2">
      <c r="F15206"/>
    </row>
    <row r="15207" spans="6:6" x14ac:dyDescent="0.2">
      <c r="F15207"/>
    </row>
    <row r="15208" spans="6:6" x14ac:dyDescent="0.2">
      <c r="F15208"/>
    </row>
    <row r="15209" spans="6:6" x14ac:dyDescent="0.2">
      <c r="F15209"/>
    </row>
    <row r="15210" spans="6:6" x14ac:dyDescent="0.2">
      <c r="F15210"/>
    </row>
    <row r="15211" spans="6:6" x14ac:dyDescent="0.2">
      <c r="F15211"/>
    </row>
    <row r="15212" spans="6:6" x14ac:dyDescent="0.2">
      <c r="F15212"/>
    </row>
    <row r="15213" spans="6:6" x14ac:dyDescent="0.2">
      <c r="F15213"/>
    </row>
    <row r="15214" spans="6:6" x14ac:dyDescent="0.2">
      <c r="F15214"/>
    </row>
    <row r="15215" spans="6:6" x14ac:dyDescent="0.2">
      <c r="F15215"/>
    </row>
    <row r="15216" spans="6:6" x14ac:dyDescent="0.2">
      <c r="F15216"/>
    </row>
    <row r="15217" spans="6:6" x14ac:dyDescent="0.2">
      <c r="F15217"/>
    </row>
    <row r="15218" spans="6:6" x14ac:dyDescent="0.2">
      <c r="F15218"/>
    </row>
    <row r="15219" spans="6:6" x14ac:dyDescent="0.2">
      <c r="F15219"/>
    </row>
    <row r="15220" spans="6:6" x14ac:dyDescent="0.2">
      <c r="F15220"/>
    </row>
    <row r="15221" spans="6:6" x14ac:dyDescent="0.2">
      <c r="F15221"/>
    </row>
    <row r="15222" spans="6:6" x14ac:dyDescent="0.2">
      <c r="F15222"/>
    </row>
    <row r="15223" spans="6:6" x14ac:dyDescent="0.2">
      <c r="F15223"/>
    </row>
    <row r="15224" spans="6:6" x14ac:dyDescent="0.2">
      <c r="F15224"/>
    </row>
    <row r="15225" spans="6:6" x14ac:dyDescent="0.2">
      <c r="F15225"/>
    </row>
    <row r="15226" spans="6:6" x14ac:dyDescent="0.2">
      <c r="F15226"/>
    </row>
    <row r="15227" spans="6:6" x14ac:dyDescent="0.2">
      <c r="F15227"/>
    </row>
    <row r="15228" spans="6:6" x14ac:dyDescent="0.2">
      <c r="F15228"/>
    </row>
    <row r="15229" spans="6:6" x14ac:dyDescent="0.2">
      <c r="F15229"/>
    </row>
    <row r="15230" spans="6:6" x14ac:dyDescent="0.2">
      <c r="F15230"/>
    </row>
    <row r="15231" spans="6:6" x14ac:dyDescent="0.2">
      <c r="F15231"/>
    </row>
    <row r="15232" spans="6:6" x14ac:dyDescent="0.2">
      <c r="F15232"/>
    </row>
    <row r="15233" spans="6:6" x14ac:dyDescent="0.2">
      <c r="F15233"/>
    </row>
    <row r="15234" spans="6:6" x14ac:dyDescent="0.2">
      <c r="F15234"/>
    </row>
    <row r="15235" spans="6:6" x14ac:dyDescent="0.2">
      <c r="F15235"/>
    </row>
    <row r="15236" spans="6:6" x14ac:dyDescent="0.2">
      <c r="F15236"/>
    </row>
    <row r="15237" spans="6:6" x14ac:dyDescent="0.2">
      <c r="F15237"/>
    </row>
    <row r="15238" spans="6:6" x14ac:dyDescent="0.2">
      <c r="F15238"/>
    </row>
    <row r="15239" spans="6:6" x14ac:dyDescent="0.2">
      <c r="F15239"/>
    </row>
    <row r="15240" spans="6:6" x14ac:dyDescent="0.2">
      <c r="F15240"/>
    </row>
    <row r="15241" spans="6:6" x14ac:dyDescent="0.2">
      <c r="F15241"/>
    </row>
    <row r="15242" spans="6:6" x14ac:dyDescent="0.2">
      <c r="F15242"/>
    </row>
    <row r="15243" spans="6:6" x14ac:dyDescent="0.2">
      <c r="F15243"/>
    </row>
    <row r="15244" spans="6:6" x14ac:dyDescent="0.2">
      <c r="F15244"/>
    </row>
    <row r="15245" spans="6:6" x14ac:dyDescent="0.2">
      <c r="F15245"/>
    </row>
    <row r="15246" spans="6:6" x14ac:dyDescent="0.2">
      <c r="F15246"/>
    </row>
    <row r="15247" spans="6:6" x14ac:dyDescent="0.2">
      <c r="F15247"/>
    </row>
    <row r="15248" spans="6:6" x14ac:dyDescent="0.2">
      <c r="F15248"/>
    </row>
    <row r="15249" spans="6:6" x14ac:dyDescent="0.2">
      <c r="F15249"/>
    </row>
    <row r="15250" spans="6:6" x14ac:dyDescent="0.2">
      <c r="F15250"/>
    </row>
    <row r="15251" spans="6:6" x14ac:dyDescent="0.2">
      <c r="F15251"/>
    </row>
    <row r="15252" spans="6:6" x14ac:dyDescent="0.2">
      <c r="F15252"/>
    </row>
    <row r="15253" spans="6:6" x14ac:dyDescent="0.2">
      <c r="F15253"/>
    </row>
    <row r="15254" spans="6:6" x14ac:dyDescent="0.2">
      <c r="F15254"/>
    </row>
    <row r="15255" spans="6:6" x14ac:dyDescent="0.2">
      <c r="F15255"/>
    </row>
    <row r="15256" spans="6:6" x14ac:dyDescent="0.2">
      <c r="F15256"/>
    </row>
    <row r="15257" spans="6:6" x14ac:dyDescent="0.2">
      <c r="F15257"/>
    </row>
    <row r="15258" spans="6:6" x14ac:dyDescent="0.2">
      <c r="F15258"/>
    </row>
    <row r="15259" spans="6:6" x14ac:dyDescent="0.2">
      <c r="F15259"/>
    </row>
    <row r="15260" spans="6:6" x14ac:dyDescent="0.2">
      <c r="F15260"/>
    </row>
    <row r="15261" spans="6:6" x14ac:dyDescent="0.2">
      <c r="F15261"/>
    </row>
    <row r="15262" spans="6:6" x14ac:dyDescent="0.2">
      <c r="F15262"/>
    </row>
    <row r="15263" spans="6:6" x14ac:dyDescent="0.2">
      <c r="F15263"/>
    </row>
    <row r="15264" spans="6:6" x14ac:dyDescent="0.2">
      <c r="F15264"/>
    </row>
    <row r="15265" spans="6:6" x14ac:dyDescent="0.2">
      <c r="F15265"/>
    </row>
    <row r="15266" spans="6:6" x14ac:dyDescent="0.2">
      <c r="F15266"/>
    </row>
    <row r="15267" spans="6:6" x14ac:dyDescent="0.2">
      <c r="F15267"/>
    </row>
    <row r="15268" spans="6:6" x14ac:dyDescent="0.2">
      <c r="F15268"/>
    </row>
    <row r="15269" spans="6:6" x14ac:dyDescent="0.2">
      <c r="F15269"/>
    </row>
    <row r="15270" spans="6:6" x14ac:dyDescent="0.2">
      <c r="F15270"/>
    </row>
    <row r="15271" spans="6:6" x14ac:dyDescent="0.2">
      <c r="F15271"/>
    </row>
    <row r="15272" spans="6:6" x14ac:dyDescent="0.2">
      <c r="F15272"/>
    </row>
    <row r="15273" spans="6:6" x14ac:dyDescent="0.2">
      <c r="F15273"/>
    </row>
    <row r="15274" spans="6:6" x14ac:dyDescent="0.2">
      <c r="F15274"/>
    </row>
    <row r="15275" spans="6:6" x14ac:dyDescent="0.2">
      <c r="F15275"/>
    </row>
    <row r="15276" spans="6:6" x14ac:dyDescent="0.2">
      <c r="F15276"/>
    </row>
    <row r="15277" spans="6:6" x14ac:dyDescent="0.2">
      <c r="F15277"/>
    </row>
    <row r="15278" spans="6:6" x14ac:dyDescent="0.2">
      <c r="F15278"/>
    </row>
    <row r="15279" spans="6:6" x14ac:dyDescent="0.2">
      <c r="F15279"/>
    </row>
    <row r="15280" spans="6:6" x14ac:dyDescent="0.2">
      <c r="F15280"/>
    </row>
    <row r="15281" spans="6:6" x14ac:dyDescent="0.2">
      <c r="F15281"/>
    </row>
    <row r="15282" spans="6:6" x14ac:dyDescent="0.2">
      <c r="F15282"/>
    </row>
    <row r="15283" spans="6:6" x14ac:dyDescent="0.2">
      <c r="F15283"/>
    </row>
    <row r="15284" spans="6:6" x14ac:dyDescent="0.2">
      <c r="F15284"/>
    </row>
    <row r="15285" spans="6:6" x14ac:dyDescent="0.2">
      <c r="F15285"/>
    </row>
    <row r="15286" spans="6:6" x14ac:dyDescent="0.2">
      <c r="F15286"/>
    </row>
    <row r="15287" spans="6:6" x14ac:dyDescent="0.2">
      <c r="F15287"/>
    </row>
    <row r="15288" spans="6:6" x14ac:dyDescent="0.2">
      <c r="F15288"/>
    </row>
    <row r="15289" spans="6:6" x14ac:dyDescent="0.2">
      <c r="F15289"/>
    </row>
    <row r="15290" spans="6:6" x14ac:dyDescent="0.2">
      <c r="F15290"/>
    </row>
    <row r="15291" spans="6:6" x14ac:dyDescent="0.2">
      <c r="F15291"/>
    </row>
    <row r="15292" spans="6:6" x14ac:dyDescent="0.2">
      <c r="F15292"/>
    </row>
    <row r="15293" spans="6:6" x14ac:dyDescent="0.2">
      <c r="F15293"/>
    </row>
    <row r="15294" spans="6:6" x14ac:dyDescent="0.2">
      <c r="F15294"/>
    </row>
    <row r="15295" spans="6:6" x14ac:dyDescent="0.2">
      <c r="F15295"/>
    </row>
    <row r="15296" spans="6:6" x14ac:dyDescent="0.2">
      <c r="F15296"/>
    </row>
    <row r="15297" spans="6:6" x14ac:dyDescent="0.2">
      <c r="F15297"/>
    </row>
    <row r="15298" spans="6:6" x14ac:dyDescent="0.2">
      <c r="F15298"/>
    </row>
    <row r="15299" spans="6:6" x14ac:dyDescent="0.2">
      <c r="F15299"/>
    </row>
    <row r="15300" spans="6:6" x14ac:dyDescent="0.2">
      <c r="F15300"/>
    </row>
    <row r="15301" spans="6:6" x14ac:dyDescent="0.2">
      <c r="F15301"/>
    </row>
    <row r="15302" spans="6:6" x14ac:dyDescent="0.2">
      <c r="F15302"/>
    </row>
    <row r="15303" spans="6:6" x14ac:dyDescent="0.2">
      <c r="F15303"/>
    </row>
    <row r="15304" spans="6:6" x14ac:dyDescent="0.2">
      <c r="F15304"/>
    </row>
    <row r="15305" spans="6:6" x14ac:dyDescent="0.2">
      <c r="F15305"/>
    </row>
    <row r="15306" spans="6:6" x14ac:dyDescent="0.2">
      <c r="F15306"/>
    </row>
    <row r="15307" spans="6:6" x14ac:dyDescent="0.2">
      <c r="F15307"/>
    </row>
    <row r="15308" spans="6:6" x14ac:dyDescent="0.2">
      <c r="F15308"/>
    </row>
    <row r="15309" spans="6:6" x14ac:dyDescent="0.2">
      <c r="F15309"/>
    </row>
    <row r="15310" spans="6:6" x14ac:dyDescent="0.2">
      <c r="F15310"/>
    </row>
    <row r="15311" spans="6:6" x14ac:dyDescent="0.2">
      <c r="F15311"/>
    </row>
    <row r="15312" spans="6:6" x14ac:dyDescent="0.2">
      <c r="F15312"/>
    </row>
    <row r="15313" spans="6:6" x14ac:dyDescent="0.2">
      <c r="F15313"/>
    </row>
    <row r="15314" spans="6:6" x14ac:dyDescent="0.2">
      <c r="F15314"/>
    </row>
    <row r="15315" spans="6:6" x14ac:dyDescent="0.2">
      <c r="F15315"/>
    </row>
    <row r="15316" spans="6:6" x14ac:dyDescent="0.2">
      <c r="F15316"/>
    </row>
    <row r="15317" spans="6:6" x14ac:dyDescent="0.2">
      <c r="F15317"/>
    </row>
    <row r="15318" spans="6:6" x14ac:dyDescent="0.2">
      <c r="F15318"/>
    </row>
    <row r="15319" spans="6:6" x14ac:dyDescent="0.2">
      <c r="F15319"/>
    </row>
    <row r="15320" spans="6:6" x14ac:dyDescent="0.2">
      <c r="F15320"/>
    </row>
    <row r="15321" spans="6:6" x14ac:dyDescent="0.2">
      <c r="F15321"/>
    </row>
    <row r="15322" spans="6:6" x14ac:dyDescent="0.2">
      <c r="F15322"/>
    </row>
    <row r="15323" spans="6:6" x14ac:dyDescent="0.2">
      <c r="F15323"/>
    </row>
    <row r="15324" spans="6:6" x14ac:dyDescent="0.2">
      <c r="F15324"/>
    </row>
    <row r="15325" spans="6:6" x14ac:dyDescent="0.2">
      <c r="F15325"/>
    </row>
    <row r="15326" spans="6:6" x14ac:dyDescent="0.2">
      <c r="F15326"/>
    </row>
    <row r="15327" spans="6:6" x14ac:dyDescent="0.2">
      <c r="F15327"/>
    </row>
    <row r="15328" spans="6:6" x14ac:dyDescent="0.2">
      <c r="F15328"/>
    </row>
    <row r="15329" spans="6:6" x14ac:dyDescent="0.2">
      <c r="F15329"/>
    </row>
    <row r="15330" spans="6:6" x14ac:dyDescent="0.2">
      <c r="F15330"/>
    </row>
    <row r="15331" spans="6:6" x14ac:dyDescent="0.2">
      <c r="F15331"/>
    </row>
    <row r="15332" spans="6:6" x14ac:dyDescent="0.2">
      <c r="F15332"/>
    </row>
    <row r="15333" spans="6:6" x14ac:dyDescent="0.2">
      <c r="F15333"/>
    </row>
    <row r="15334" spans="6:6" x14ac:dyDescent="0.2">
      <c r="F15334"/>
    </row>
    <row r="15335" spans="6:6" x14ac:dyDescent="0.2">
      <c r="F15335"/>
    </row>
    <row r="15336" spans="6:6" x14ac:dyDescent="0.2">
      <c r="F15336"/>
    </row>
    <row r="15337" spans="6:6" x14ac:dyDescent="0.2">
      <c r="F15337"/>
    </row>
    <row r="15338" spans="6:6" x14ac:dyDescent="0.2">
      <c r="F15338"/>
    </row>
    <row r="15339" spans="6:6" x14ac:dyDescent="0.2">
      <c r="F15339"/>
    </row>
    <row r="15340" spans="6:6" x14ac:dyDescent="0.2">
      <c r="F15340"/>
    </row>
    <row r="15341" spans="6:6" x14ac:dyDescent="0.2">
      <c r="F15341"/>
    </row>
    <row r="15342" spans="6:6" x14ac:dyDescent="0.2">
      <c r="F15342"/>
    </row>
    <row r="15343" spans="6:6" x14ac:dyDescent="0.2">
      <c r="F15343"/>
    </row>
    <row r="15344" spans="6:6" x14ac:dyDescent="0.2">
      <c r="F15344"/>
    </row>
    <row r="15345" spans="6:6" x14ac:dyDescent="0.2">
      <c r="F15345"/>
    </row>
    <row r="15346" spans="6:6" x14ac:dyDescent="0.2">
      <c r="F15346"/>
    </row>
    <row r="15347" spans="6:6" x14ac:dyDescent="0.2">
      <c r="F15347"/>
    </row>
    <row r="15348" spans="6:6" x14ac:dyDescent="0.2">
      <c r="F15348"/>
    </row>
    <row r="15349" spans="6:6" x14ac:dyDescent="0.2">
      <c r="F15349"/>
    </row>
    <row r="15350" spans="6:6" x14ac:dyDescent="0.2">
      <c r="F15350"/>
    </row>
    <row r="15351" spans="6:6" x14ac:dyDescent="0.2">
      <c r="F15351"/>
    </row>
    <row r="15352" spans="6:6" x14ac:dyDescent="0.2">
      <c r="F15352"/>
    </row>
    <row r="15353" spans="6:6" x14ac:dyDescent="0.2">
      <c r="F15353"/>
    </row>
    <row r="15354" spans="6:6" x14ac:dyDescent="0.2">
      <c r="F15354"/>
    </row>
    <row r="15355" spans="6:6" x14ac:dyDescent="0.2">
      <c r="F15355"/>
    </row>
    <row r="15356" spans="6:6" x14ac:dyDescent="0.2">
      <c r="F15356"/>
    </row>
    <row r="15357" spans="6:6" x14ac:dyDescent="0.2">
      <c r="F15357"/>
    </row>
    <row r="15358" spans="6:6" x14ac:dyDescent="0.2">
      <c r="F15358"/>
    </row>
    <row r="15359" spans="6:6" x14ac:dyDescent="0.2">
      <c r="F15359"/>
    </row>
    <row r="15360" spans="6:6" x14ac:dyDescent="0.2">
      <c r="F15360"/>
    </row>
    <row r="15361" spans="6:6" x14ac:dyDescent="0.2">
      <c r="F15361"/>
    </row>
    <row r="15362" spans="6:6" x14ac:dyDescent="0.2">
      <c r="F15362"/>
    </row>
    <row r="15363" spans="6:6" x14ac:dyDescent="0.2">
      <c r="F15363"/>
    </row>
    <row r="15364" spans="6:6" x14ac:dyDescent="0.2">
      <c r="F15364"/>
    </row>
    <row r="15365" spans="6:6" x14ac:dyDescent="0.2">
      <c r="F15365"/>
    </row>
    <row r="15366" spans="6:6" x14ac:dyDescent="0.2">
      <c r="F15366"/>
    </row>
    <row r="15367" spans="6:6" x14ac:dyDescent="0.2">
      <c r="F15367"/>
    </row>
    <row r="15368" spans="6:6" x14ac:dyDescent="0.2">
      <c r="F15368"/>
    </row>
    <row r="15369" spans="6:6" x14ac:dyDescent="0.2">
      <c r="F15369"/>
    </row>
    <row r="15370" spans="6:6" x14ac:dyDescent="0.2">
      <c r="F15370"/>
    </row>
    <row r="15371" spans="6:6" x14ac:dyDescent="0.2">
      <c r="F15371"/>
    </row>
    <row r="15372" spans="6:6" x14ac:dyDescent="0.2">
      <c r="F15372"/>
    </row>
    <row r="15373" spans="6:6" x14ac:dyDescent="0.2">
      <c r="F15373"/>
    </row>
    <row r="15374" spans="6:6" x14ac:dyDescent="0.2">
      <c r="F15374"/>
    </row>
    <row r="15375" spans="6:6" x14ac:dyDescent="0.2">
      <c r="F15375"/>
    </row>
    <row r="15376" spans="6:6" x14ac:dyDescent="0.2">
      <c r="F15376"/>
    </row>
    <row r="15377" spans="6:6" x14ac:dyDescent="0.2">
      <c r="F15377"/>
    </row>
    <row r="15378" spans="6:6" x14ac:dyDescent="0.2">
      <c r="F15378"/>
    </row>
    <row r="15379" spans="6:6" x14ac:dyDescent="0.2">
      <c r="F15379"/>
    </row>
    <row r="15380" spans="6:6" x14ac:dyDescent="0.2">
      <c r="F15380"/>
    </row>
    <row r="15381" spans="6:6" x14ac:dyDescent="0.2">
      <c r="F15381"/>
    </row>
    <row r="15382" spans="6:6" x14ac:dyDescent="0.2">
      <c r="F15382"/>
    </row>
    <row r="15383" spans="6:6" x14ac:dyDescent="0.2">
      <c r="F15383"/>
    </row>
    <row r="15384" spans="6:6" x14ac:dyDescent="0.2">
      <c r="F15384"/>
    </row>
    <row r="15385" spans="6:6" x14ac:dyDescent="0.2">
      <c r="F15385"/>
    </row>
    <row r="15386" spans="6:6" x14ac:dyDescent="0.2">
      <c r="F15386"/>
    </row>
    <row r="15387" spans="6:6" x14ac:dyDescent="0.2">
      <c r="F15387"/>
    </row>
    <row r="15388" spans="6:6" x14ac:dyDescent="0.2">
      <c r="F15388"/>
    </row>
    <row r="15389" spans="6:6" x14ac:dyDescent="0.2">
      <c r="F15389"/>
    </row>
    <row r="15390" spans="6:6" x14ac:dyDescent="0.2">
      <c r="F15390"/>
    </row>
    <row r="15391" spans="6:6" x14ac:dyDescent="0.2">
      <c r="F15391"/>
    </row>
    <row r="15392" spans="6:6" x14ac:dyDescent="0.2">
      <c r="F15392"/>
    </row>
    <row r="15393" spans="6:6" x14ac:dyDescent="0.2">
      <c r="F15393"/>
    </row>
    <row r="15394" spans="6:6" x14ac:dyDescent="0.2">
      <c r="F15394"/>
    </row>
    <row r="15395" spans="6:6" x14ac:dyDescent="0.2">
      <c r="F15395"/>
    </row>
    <row r="15396" spans="6:6" x14ac:dyDescent="0.2">
      <c r="F15396"/>
    </row>
    <row r="15397" spans="6:6" x14ac:dyDescent="0.2">
      <c r="F15397"/>
    </row>
    <row r="15398" spans="6:6" x14ac:dyDescent="0.2">
      <c r="F15398"/>
    </row>
    <row r="15399" spans="6:6" x14ac:dyDescent="0.2">
      <c r="F15399"/>
    </row>
    <row r="15400" spans="6:6" x14ac:dyDescent="0.2">
      <c r="F15400"/>
    </row>
    <row r="15401" spans="6:6" x14ac:dyDescent="0.2">
      <c r="F15401"/>
    </row>
    <row r="15402" spans="6:6" x14ac:dyDescent="0.2">
      <c r="F15402"/>
    </row>
    <row r="15403" spans="6:6" x14ac:dyDescent="0.2">
      <c r="F15403"/>
    </row>
    <row r="15404" spans="6:6" x14ac:dyDescent="0.2">
      <c r="F15404"/>
    </row>
    <row r="15405" spans="6:6" x14ac:dyDescent="0.2">
      <c r="F15405"/>
    </row>
    <row r="15406" spans="6:6" x14ac:dyDescent="0.2">
      <c r="F15406"/>
    </row>
    <row r="15407" spans="6:6" x14ac:dyDescent="0.2">
      <c r="F15407"/>
    </row>
    <row r="15408" spans="6:6" x14ac:dyDescent="0.2">
      <c r="F15408"/>
    </row>
    <row r="15409" spans="6:6" x14ac:dyDescent="0.2">
      <c r="F15409"/>
    </row>
    <row r="15410" spans="6:6" x14ac:dyDescent="0.2">
      <c r="F15410"/>
    </row>
    <row r="15411" spans="6:6" x14ac:dyDescent="0.2">
      <c r="F15411"/>
    </row>
    <row r="15412" spans="6:6" x14ac:dyDescent="0.2">
      <c r="F15412"/>
    </row>
    <row r="15413" spans="6:6" x14ac:dyDescent="0.2">
      <c r="F15413"/>
    </row>
    <row r="15414" spans="6:6" x14ac:dyDescent="0.2">
      <c r="F15414"/>
    </row>
    <row r="15415" spans="6:6" x14ac:dyDescent="0.2">
      <c r="F15415"/>
    </row>
    <row r="15416" spans="6:6" x14ac:dyDescent="0.2">
      <c r="F15416"/>
    </row>
    <row r="15417" spans="6:6" x14ac:dyDescent="0.2">
      <c r="F15417"/>
    </row>
    <row r="15418" spans="6:6" x14ac:dyDescent="0.2">
      <c r="F15418"/>
    </row>
    <row r="15419" spans="6:6" x14ac:dyDescent="0.2">
      <c r="F15419"/>
    </row>
    <row r="15420" spans="6:6" x14ac:dyDescent="0.2">
      <c r="F15420"/>
    </row>
    <row r="15421" spans="6:6" x14ac:dyDescent="0.2">
      <c r="F15421"/>
    </row>
    <row r="15422" spans="6:6" x14ac:dyDescent="0.2">
      <c r="F15422"/>
    </row>
    <row r="15423" spans="6:6" x14ac:dyDescent="0.2">
      <c r="F15423"/>
    </row>
    <row r="15424" spans="6:6" x14ac:dyDescent="0.2">
      <c r="F15424"/>
    </row>
    <row r="15425" spans="6:6" x14ac:dyDescent="0.2">
      <c r="F15425"/>
    </row>
    <row r="15426" spans="6:6" x14ac:dyDescent="0.2">
      <c r="F15426"/>
    </row>
    <row r="15427" spans="6:6" x14ac:dyDescent="0.2">
      <c r="F15427"/>
    </row>
    <row r="15428" spans="6:6" x14ac:dyDescent="0.2">
      <c r="F15428"/>
    </row>
    <row r="15429" spans="6:6" x14ac:dyDescent="0.2">
      <c r="F15429"/>
    </row>
    <row r="15430" spans="6:6" x14ac:dyDescent="0.2">
      <c r="F15430"/>
    </row>
    <row r="15431" spans="6:6" x14ac:dyDescent="0.2">
      <c r="F15431"/>
    </row>
    <row r="15432" spans="6:6" x14ac:dyDescent="0.2">
      <c r="F15432"/>
    </row>
    <row r="15433" spans="6:6" x14ac:dyDescent="0.2">
      <c r="F15433"/>
    </row>
    <row r="15434" spans="6:6" x14ac:dyDescent="0.2">
      <c r="F15434"/>
    </row>
    <row r="15435" spans="6:6" x14ac:dyDescent="0.2">
      <c r="F15435"/>
    </row>
    <row r="15436" spans="6:6" x14ac:dyDescent="0.2">
      <c r="F15436"/>
    </row>
    <row r="15437" spans="6:6" x14ac:dyDescent="0.2">
      <c r="F15437"/>
    </row>
    <row r="15438" spans="6:6" x14ac:dyDescent="0.2">
      <c r="F15438"/>
    </row>
    <row r="15439" spans="6:6" x14ac:dyDescent="0.2">
      <c r="F15439"/>
    </row>
    <row r="15440" spans="6:6" x14ac:dyDescent="0.2">
      <c r="F15440"/>
    </row>
    <row r="15441" spans="6:6" x14ac:dyDescent="0.2">
      <c r="F15441"/>
    </row>
    <row r="15442" spans="6:6" x14ac:dyDescent="0.2">
      <c r="F15442"/>
    </row>
    <row r="15443" spans="6:6" x14ac:dyDescent="0.2">
      <c r="F15443"/>
    </row>
    <row r="15444" spans="6:6" x14ac:dyDescent="0.2">
      <c r="F15444"/>
    </row>
    <row r="15445" spans="6:6" x14ac:dyDescent="0.2">
      <c r="F15445"/>
    </row>
    <row r="15446" spans="6:6" x14ac:dyDescent="0.2">
      <c r="F15446"/>
    </row>
    <row r="15447" spans="6:6" x14ac:dyDescent="0.2">
      <c r="F15447"/>
    </row>
    <row r="15448" spans="6:6" x14ac:dyDescent="0.2">
      <c r="F15448"/>
    </row>
    <row r="15449" spans="6:6" x14ac:dyDescent="0.2">
      <c r="F15449"/>
    </row>
    <row r="15450" spans="6:6" x14ac:dyDescent="0.2">
      <c r="F15450"/>
    </row>
    <row r="15451" spans="6:6" x14ac:dyDescent="0.2">
      <c r="F15451"/>
    </row>
    <row r="15452" spans="6:6" x14ac:dyDescent="0.2">
      <c r="F15452"/>
    </row>
    <row r="15453" spans="6:6" x14ac:dyDescent="0.2">
      <c r="F15453"/>
    </row>
    <row r="15454" spans="6:6" x14ac:dyDescent="0.2">
      <c r="F15454"/>
    </row>
    <row r="15455" spans="6:6" x14ac:dyDescent="0.2">
      <c r="F15455"/>
    </row>
    <row r="15456" spans="6:6" x14ac:dyDescent="0.2">
      <c r="F15456"/>
    </row>
    <row r="15457" spans="6:6" x14ac:dyDescent="0.2">
      <c r="F15457"/>
    </row>
    <row r="15458" spans="6:6" x14ac:dyDescent="0.2">
      <c r="F15458"/>
    </row>
    <row r="15459" spans="6:6" x14ac:dyDescent="0.2">
      <c r="F15459"/>
    </row>
    <row r="15460" spans="6:6" x14ac:dyDescent="0.2">
      <c r="F15460"/>
    </row>
    <row r="15461" spans="6:6" x14ac:dyDescent="0.2">
      <c r="F15461"/>
    </row>
    <row r="15462" spans="6:6" x14ac:dyDescent="0.2">
      <c r="F15462"/>
    </row>
    <row r="15463" spans="6:6" x14ac:dyDescent="0.2">
      <c r="F15463"/>
    </row>
    <row r="15464" spans="6:6" x14ac:dyDescent="0.2">
      <c r="F15464"/>
    </row>
    <row r="15465" spans="6:6" x14ac:dyDescent="0.2">
      <c r="F15465"/>
    </row>
    <row r="15466" spans="6:6" x14ac:dyDescent="0.2">
      <c r="F15466"/>
    </row>
    <row r="15467" spans="6:6" x14ac:dyDescent="0.2">
      <c r="F15467"/>
    </row>
    <row r="15468" spans="6:6" x14ac:dyDescent="0.2">
      <c r="F15468"/>
    </row>
    <row r="15469" spans="6:6" x14ac:dyDescent="0.2">
      <c r="F15469"/>
    </row>
    <row r="15470" spans="6:6" x14ac:dyDescent="0.2">
      <c r="F15470"/>
    </row>
    <row r="15471" spans="6:6" x14ac:dyDescent="0.2">
      <c r="F15471"/>
    </row>
    <row r="15472" spans="6:6" x14ac:dyDescent="0.2">
      <c r="F15472"/>
    </row>
    <row r="15473" spans="6:6" x14ac:dyDescent="0.2">
      <c r="F15473"/>
    </row>
    <row r="15474" spans="6:6" x14ac:dyDescent="0.2">
      <c r="F15474"/>
    </row>
    <row r="15475" spans="6:6" x14ac:dyDescent="0.2">
      <c r="F15475"/>
    </row>
    <row r="15476" spans="6:6" x14ac:dyDescent="0.2">
      <c r="F15476"/>
    </row>
    <row r="15477" spans="6:6" x14ac:dyDescent="0.2">
      <c r="F15477"/>
    </row>
    <row r="15478" spans="6:6" x14ac:dyDescent="0.2">
      <c r="F15478"/>
    </row>
    <row r="15479" spans="6:6" x14ac:dyDescent="0.2">
      <c r="F15479"/>
    </row>
    <row r="15480" spans="6:6" x14ac:dyDescent="0.2">
      <c r="F15480"/>
    </row>
    <row r="15481" spans="6:6" x14ac:dyDescent="0.2">
      <c r="F15481"/>
    </row>
    <row r="15482" spans="6:6" x14ac:dyDescent="0.2">
      <c r="F15482"/>
    </row>
    <row r="15483" spans="6:6" x14ac:dyDescent="0.2">
      <c r="F15483"/>
    </row>
    <row r="15484" spans="6:6" x14ac:dyDescent="0.2">
      <c r="F15484"/>
    </row>
    <row r="15485" spans="6:6" x14ac:dyDescent="0.2">
      <c r="F15485"/>
    </row>
    <row r="15486" spans="6:6" x14ac:dyDescent="0.2">
      <c r="F15486"/>
    </row>
    <row r="15487" spans="6:6" x14ac:dyDescent="0.2">
      <c r="F15487"/>
    </row>
    <row r="15488" spans="6:6" x14ac:dyDescent="0.2">
      <c r="F15488"/>
    </row>
    <row r="15489" spans="6:6" x14ac:dyDescent="0.2">
      <c r="F15489"/>
    </row>
    <row r="15490" spans="6:6" x14ac:dyDescent="0.2">
      <c r="F15490"/>
    </row>
    <row r="15491" spans="6:6" x14ac:dyDescent="0.2">
      <c r="F15491"/>
    </row>
    <row r="15492" spans="6:6" x14ac:dyDescent="0.2">
      <c r="F15492"/>
    </row>
    <row r="15493" spans="6:6" x14ac:dyDescent="0.2">
      <c r="F15493"/>
    </row>
    <row r="15494" spans="6:6" x14ac:dyDescent="0.2">
      <c r="F15494"/>
    </row>
    <row r="15495" spans="6:6" x14ac:dyDescent="0.2">
      <c r="F15495"/>
    </row>
    <row r="15496" spans="6:6" x14ac:dyDescent="0.2">
      <c r="F15496"/>
    </row>
    <row r="15497" spans="6:6" x14ac:dyDescent="0.2">
      <c r="F15497"/>
    </row>
    <row r="15498" spans="6:6" x14ac:dyDescent="0.2">
      <c r="F15498"/>
    </row>
    <row r="15499" spans="6:6" x14ac:dyDescent="0.2">
      <c r="F15499"/>
    </row>
    <row r="15500" spans="6:6" x14ac:dyDescent="0.2">
      <c r="F15500"/>
    </row>
    <row r="15501" spans="6:6" x14ac:dyDescent="0.2">
      <c r="F15501"/>
    </row>
    <row r="15502" spans="6:6" x14ac:dyDescent="0.2">
      <c r="F15502"/>
    </row>
    <row r="15503" spans="6:6" x14ac:dyDescent="0.2">
      <c r="F15503"/>
    </row>
    <row r="15504" spans="6:6" x14ac:dyDescent="0.2">
      <c r="F15504"/>
    </row>
    <row r="15505" spans="6:6" x14ac:dyDescent="0.2">
      <c r="F15505"/>
    </row>
    <row r="15506" spans="6:6" x14ac:dyDescent="0.2">
      <c r="F15506"/>
    </row>
    <row r="15507" spans="6:6" x14ac:dyDescent="0.2">
      <c r="F15507"/>
    </row>
    <row r="15508" spans="6:6" x14ac:dyDescent="0.2">
      <c r="F15508"/>
    </row>
    <row r="15509" spans="6:6" x14ac:dyDescent="0.2">
      <c r="F15509"/>
    </row>
    <row r="15510" spans="6:6" x14ac:dyDescent="0.2">
      <c r="F15510"/>
    </row>
    <row r="15511" spans="6:6" x14ac:dyDescent="0.2">
      <c r="F15511"/>
    </row>
    <row r="15512" spans="6:6" x14ac:dyDescent="0.2">
      <c r="F15512"/>
    </row>
    <row r="15513" spans="6:6" x14ac:dyDescent="0.2">
      <c r="F15513"/>
    </row>
    <row r="15514" spans="6:6" x14ac:dyDescent="0.2">
      <c r="F15514"/>
    </row>
    <row r="15515" spans="6:6" x14ac:dyDescent="0.2">
      <c r="F15515"/>
    </row>
    <row r="15516" spans="6:6" x14ac:dyDescent="0.2">
      <c r="F15516"/>
    </row>
    <row r="15517" spans="6:6" x14ac:dyDescent="0.2">
      <c r="F15517"/>
    </row>
    <row r="15518" spans="6:6" x14ac:dyDescent="0.2">
      <c r="F15518"/>
    </row>
    <row r="15519" spans="6:6" x14ac:dyDescent="0.2">
      <c r="F15519"/>
    </row>
    <row r="15520" spans="6:6" x14ac:dyDescent="0.2">
      <c r="F15520"/>
    </row>
    <row r="15521" spans="6:6" x14ac:dyDescent="0.2">
      <c r="F15521"/>
    </row>
    <row r="15522" spans="6:6" x14ac:dyDescent="0.2">
      <c r="F15522"/>
    </row>
    <row r="15523" spans="6:6" x14ac:dyDescent="0.2">
      <c r="F15523"/>
    </row>
    <row r="15524" spans="6:6" x14ac:dyDescent="0.2">
      <c r="F15524"/>
    </row>
    <row r="15525" spans="6:6" x14ac:dyDescent="0.2">
      <c r="F15525"/>
    </row>
    <row r="15526" spans="6:6" x14ac:dyDescent="0.2">
      <c r="F15526"/>
    </row>
    <row r="15527" spans="6:6" x14ac:dyDescent="0.2">
      <c r="F15527"/>
    </row>
    <row r="15528" spans="6:6" x14ac:dyDescent="0.2">
      <c r="F15528"/>
    </row>
    <row r="15529" spans="6:6" x14ac:dyDescent="0.2">
      <c r="F15529"/>
    </row>
    <row r="15530" spans="6:6" x14ac:dyDescent="0.2">
      <c r="F15530"/>
    </row>
    <row r="15531" spans="6:6" x14ac:dyDescent="0.2">
      <c r="F15531"/>
    </row>
    <row r="15532" spans="6:6" x14ac:dyDescent="0.2">
      <c r="F15532"/>
    </row>
    <row r="15533" spans="6:6" x14ac:dyDescent="0.2">
      <c r="F15533"/>
    </row>
    <row r="15534" spans="6:6" x14ac:dyDescent="0.2">
      <c r="F15534"/>
    </row>
    <row r="15535" spans="6:6" x14ac:dyDescent="0.2">
      <c r="F15535"/>
    </row>
    <row r="15536" spans="6:6" x14ac:dyDescent="0.2">
      <c r="F15536"/>
    </row>
    <row r="15537" spans="6:6" x14ac:dyDescent="0.2">
      <c r="F15537"/>
    </row>
    <row r="15538" spans="6:6" x14ac:dyDescent="0.2">
      <c r="F15538"/>
    </row>
    <row r="15539" spans="6:6" x14ac:dyDescent="0.2">
      <c r="F15539"/>
    </row>
    <row r="15540" spans="6:6" x14ac:dyDescent="0.2">
      <c r="F15540"/>
    </row>
    <row r="15541" spans="6:6" x14ac:dyDescent="0.2">
      <c r="F15541"/>
    </row>
    <row r="15542" spans="6:6" x14ac:dyDescent="0.2">
      <c r="F15542"/>
    </row>
    <row r="15543" spans="6:6" x14ac:dyDescent="0.2">
      <c r="F15543"/>
    </row>
    <row r="15544" spans="6:6" x14ac:dyDescent="0.2">
      <c r="F15544"/>
    </row>
    <row r="15545" spans="6:6" x14ac:dyDescent="0.2">
      <c r="F15545"/>
    </row>
    <row r="15546" spans="6:6" x14ac:dyDescent="0.2">
      <c r="F15546"/>
    </row>
    <row r="15547" spans="6:6" x14ac:dyDescent="0.2">
      <c r="F15547"/>
    </row>
    <row r="15548" spans="6:6" x14ac:dyDescent="0.2">
      <c r="F15548"/>
    </row>
    <row r="15549" spans="6:6" x14ac:dyDescent="0.2">
      <c r="F15549"/>
    </row>
    <row r="15550" spans="6:6" x14ac:dyDescent="0.2">
      <c r="F15550"/>
    </row>
    <row r="15551" spans="6:6" x14ac:dyDescent="0.2">
      <c r="F15551"/>
    </row>
    <row r="15552" spans="6:6" x14ac:dyDescent="0.2">
      <c r="F15552"/>
    </row>
    <row r="15553" spans="6:6" x14ac:dyDescent="0.2">
      <c r="F15553"/>
    </row>
    <row r="15554" spans="6:6" x14ac:dyDescent="0.2">
      <c r="F15554"/>
    </row>
    <row r="15555" spans="6:6" x14ac:dyDescent="0.2">
      <c r="F15555"/>
    </row>
    <row r="15556" spans="6:6" x14ac:dyDescent="0.2">
      <c r="F15556"/>
    </row>
    <row r="15557" spans="6:6" x14ac:dyDescent="0.2">
      <c r="F15557"/>
    </row>
    <row r="15558" spans="6:6" x14ac:dyDescent="0.2">
      <c r="F15558"/>
    </row>
    <row r="15559" spans="6:6" x14ac:dyDescent="0.2">
      <c r="F15559"/>
    </row>
    <row r="15560" spans="6:6" x14ac:dyDescent="0.2">
      <c r="F15560"/>
    </row>
    <row r="15561" spans="6:6" x14ac:dyDescent="0.2">
      <c r="F15561"/>
    </row>
    <row r="15562" spans="6:6" x14ac:dyDescent="0.2">
      <c r="F15562"/>
    </row>
    <row r="15563" spans="6:6" x14ac:dyDescent="0.2">
      <c r="F15563"/>
    </row>
    <row r="15564" spans="6:6" x14ac:dyDescent="0.2">
      <c r="F15564"/>
    </row>
    <row r="15565" spans="6:6" x14ac:dyDescent="0.2">
      <c r="F15565"/>
    </row>
    <row r="15566" spans="6:6" x14ac:dyDescent="0.2">
      <c r="F15566"/>
    </row>
    <row r="15567" spans="6:6" x14ac:dyDescent="0.2">
      <c r="F15567"/>
    </row>
    <row r="15568" spans="6:6" x14ac:dyDescent="0.2">
      <c r="F15568"/>
    </row>
    <row r="15569" spans="6:6" x14ac:dyDescent="0.2">
      <c r="F15569"/>
    </row>
    <row r="15570" spans="6:6" x14ac:dyDescent="0.2">
      <c r="F15570"/>
    </row>
    <row r="15571" spans="6:6" x14ac:dyDescent="0.2">
      <c r="F15571"/>
    </row>
    <row r="15572" spans="6:6" x14ac:dyDescent="0.2">
      <c r="F15572"/>
    </row>
    <row r="15573" spans="6:6" x14ac:dyDescent="0.2">
      <c r="F15573"/>
    </row>
    <row r="15574" spans="6:6" x14ac:dyDescent="0.2">
      <c r="F15574"/>
    </row>
    <row r="15575" spans="6:6" x14ac:dyDescent="0.2">
      <c r="F15575"/>
    </row>
    <row r="15576" spans="6:6" x14ac:dyDescent="0.2">
      <c r="F15576"/>
    </row>
    <row r="15577" spans="6:6" x14ac:dyDescent="0.2">
      <c r="F15577"/>
    </row>
    <row r="15578" spans="6:6" x14ac:dyDescent="0.2">
      <c r="F15578"/>
    </row>
    <row r="15579" spans="6:6" x14ac:dyDescent="0.2">
      <c r="F15579"/>
    </row>
    <row r="15580" spans="6:6" x14ac:dyDescent="0.2">
      <c r="F15580"/>
    </row>
    <row r="15581" spans="6:6" x14ac:dyDescent="0.2">
      <c r="F15581"/>
    </row>
    <row r="15582" spans="6:6" x14ac:dyDescent="0.2">
      <c r="F15582"/>
    </row>
    <row r="15583" spans="6:6" x14ac:dyDescent="0.2">
      <c r="F15583"/>
    </row>
    <row r="15584" spans="6:6" x14ac:dyDescent="0.2">
      <c r="F15584"/>
    </row>
    <row r="15585" spans="6:6" x14ac:dyDescent="0.2">
      <c r="F15585"/>
    </row>
    <row r="15586" spans="6:6" x14ac:dyDescent="0.2">
      <c r="F15586"/>
    </row>
    <row r="15587" spans="6:6" x14ac:dyDescent="0.2">
      <c r="F15587"/>
    </row>
    <row r="15588" spans="6:6" x14ac:dyDescent="0.2">
      <c r="F15588"/>
    </row>
    <row r="15589" spans="6:6" x14ac:dyDescent="0.2">
      <c r="F15589"/>
    </row>
    <row r="15590" spans="6:6" x14ac:dyDescent="0.2">
      <c r="F15590"/>
    </row>
    <row r="15591" spans="6:6" x14ac:dyDescent="0.2">
      <c r="F15591"/>
    </row>
    <row r="15592" spans="6:6" x14ac:dyDescent="0.2">
      <c r="F15592"/>
    </row>
    <row r="15593" spans="6:6" x14ac:dyDescent="0.2">
      <c r="F15593"/>
    </row>
    <row r="15594" spans="6:6" x14ac:dyDescent="0.2">
      <c r="F15594"/>
    </row>
    <row r="15595" spans="6:6" x14ac:dyDescent="0.2">
      <c r="F15595"/>
    </row>
    <row r="15596" spans="6:6" x14ac:dyDescent="0.2">
      <c r="F15596"/>
    </row>
    <row r="15597" spans="6:6" x14ac:dyDescent="0.2">
      <c r="F15597"/>
    </row>
    <row r="15598" spans="6:6" x14ac:dyDescent="0.2">
      <c r="F15598"/>
    </row>
    <row r="15599" spans="6:6" x14ac:dyDescent="0.2">
      <c r="F15599"/>
    </row>
    <row r="15600" spans="6:6" x14ac:dyDescent="0.2">
      <c r="F15600"/>
    </row>
    <row r="15601" spans="6:6" x14ac:dyDescent="0.2">
      <c r="F15601"/>
    </row>
    <row r="15602" spans="6:6" x14ac:dyDescent="0.2">
      <c r="F15602"/>
    </row>
    <row r="15603" spans="6:6" x14ac:dyDescent="0.2">
      <c r="F15603"/>
    </row>
    <row r="15604" spans="6:6" x14ac:dyDescent="0.2">
      <c r="F15604"/>
    </row>
    <row r="15605" spans="6:6" x14ac:dyDescent="0.2">
      <c r="F15605"/>
    </row>
    <row r="15606" spans="6:6" x14ac:dyDescent="0.2">
      <c r="F15606"/>
    </row>
    <row r="15607" spans="6:6" x14ac:dyDescent="0.2">
      <c r="F15607"/>
    </row>
    <row r="15608" spans="6:6" x14ac:dyDescent="0.2">
      <c r="F15608"/>
    </row>
    <row r="15609" spans="6:6" x14ac:dyDescent="0.2">
      <c r="F15609"/>
    </row>
    <row r="15610" spans="6:6" x14ac:dyDescent="0.2">
      <c r="F15610"/>
    </row>
    <row r="15611" spans="6:6" x14ac:dyDescent="0.2">
      <c r="F15611"/>
    </row>
    <row r="15612" spans="6:6" x14ac:dyDescent="0.2">
      <c r="F15612"/>
    </row>
    <row r="15613" spans="6:6" x14ac:dyDescent="0.2">
      <c r="F15613"/>
    </row>
    <row r="15614" spans="6:6" x14ac:dyDescent="0.2">
      <c r="F15614"/>
    </row>
    <row r="15615" spans="6:6" x14ac:dyDescent="0.2">
      <c r="F15615"/>
    </row>
    <row r="15616" spans="6:6" x14ac:dyDescent="0.2">
      <c r="F15616"/>
    </row>
    <row r="15617" spans="6:6" x14ac:dyDescent="0.2">
      <c r="F15617"/>
    </row>
    <row r="15618" spans="6:6" x14ac:dyDescent="0.2">
      <c r="F15618"/>
    </row>
    <row r="15619" spans="6:6" x14ac:dyDescent="0.2">
      <c r="F15619"/>
    </row>
    <row r="15620" spans="6:6" x14ac:dyDescent="0.2">
      <c r="F15620"/>
    </row>
    <row r="15621" spans="6:6" x14ac:dyDescent="0.2">
      <c r="F15621"/>
    </row>
    <row r="15622" spans="6:6" x14ac:dyDescent="0.2">
      <c r="F15622"/>
    </row>
    <row r="15623" spans="6:6" x14ac:dyDescent="0.2">
      <c r="F15623"/>
    </row>
    <row r="15624" spans="6:6" x14ac:dyDescent="0.2">
      <c r="F15624"/>
    </row>
    <row r="15625" spans="6:6" x14ac:dyDescent="0.2">
      <c r="F15625"/>
    </row>
    <row r="15626" spans="6:6" x14ac:dyDescent="0.2">
      <c r="F15626"/>
    </row>
    <row r="15627" spans="6:6" x14ac:dyDescent="0.2">
      <c r="F15627"/>
    </row>
    <row r="15628" spans="6:6" x14ac:dyDescent="0.2">
      <c r="F15628"/>
    </row>
    <row r="15629" spans="6:6" x14ac:dyDescent="0.2">
      <c r="F15629"/>
    </row>
    <row r="15630" spans="6:6" x14ac:dyDescent="0.2">
      <c r="F15630"/>
    </row>
    <row r="15631" spans="6:6" x14ac:dyDescent="0.2">
      <c r="F15631"/>
    </row>
    <row r="15632" spans="6:6" x14ac:dyDescent="0.2">
      <c r="F15632"/>
    </row>
    <row r="15633" spans="6:6" x14ac:dyDescent="0.2">
      <c r="F15633"/>
    </row>
    <row r="15634" spans="6:6" x14ac:dyDescent="0.2">
      <c r="F15634"/>
    </row>
    <row r="15635" spans="6:6" x14ac:dyDescent="0.2">
      <c r="F15635"/>
    </row>
    <row r="15636" spans="6:6" x14ac:dyDescent="0.2">
      <c r="F15636"/>
    </row>
    <row r="15637" spans="6:6" x14ac:dyDescent="0.2">
      <c r="F15637"/>
    </row>
    <row r="15638" spans="6:6" x14ac:dyDescent="0.2">
      <c r="F15638"/>
    </row>
    <row r="15639" spans="6:6" x14ac:dyDescent="0.2">
      <c r="F15639"/>
    </row>
    <row r="15640" spans="6:6" x14ac:dyDescent="0.2">
      <c r="F15640"/>
    </row>
    <row r="15641" spans="6:6" x14ac:dyDescent="0.2">
      <c r="F15641"/>
    </row>
    <row r="15642" spans="6:6" x14ac:dyDescent="0.2">
      <c r="F15642"/>
    </row>
    <row r="15643" spans="6:6" x14ac:dyDescent="0.2">
      <c r="F15643"/>
    </row>
    <row r="15644" spans="6:6" x14ac:dyDescent="0.2">
      <c r="F15644"/>
    </row>
    <row r="15645" spans="6:6" x14ac:dyDescent="0.2">
      <c r="F15645"/>
    </row>
    <row r="15646" spans="6:6" x14ac:dyDescent="0.2">
      <c r="F15646"/>
    </row>
    <row r="15647" spans="6:6" x14ac:dyDescent="0.2">
      <c r="F15647"/>
    </row>
    <row r="15648" spans="6:6" x14ac:dyDescent="0.2">
      <c r="F15648"/>
    </row>
    <row r="15649" spans="6:6" x14ac:dyDescent="0.2">
      <c r="F15649"/>
    </row>
    <row r="15650" spans="6:6" x14ac:dyDescent="0.2">
      <c r="F15650"/>
    </row>
    <row r="15651" spans="6:6" x14ac:dyDescent="0.2">
      <c r="F15651"/>
    </row>
    <row r="15652" spans="6:6" x14ac:dyDescent="0.2">
      <c r="F15652"/>
    </row>
    <row r="15653" spans="6:6" x14ac:dyDescent="0.2">
      <c r="F15653"/>
    </row>
    <row r="15654" spans="6:6" x14ac:dyDescent="0.2">
      <c r="F15654"/>
    </row>
    <row r="15655" spans="6:6" x14ac:dyDescent="0.2">
      <c r="F15655"/>
    </row>
    <row r="15656" spans="6:6" x14ac:dyDescent="0.2">
      <c r="F15656"/>
    </row>
    <row r="15657" spans="6:6" x14ac:dyDescent="0.2">
      <c r="F15657"/>
    </row>
    <row r="15658" spans="6:6" x14ac:dyDescent="0.2">
      <c r="F15658"/>
    </row>
    <row r="15659" spans="6:6" x14ac:dyDescent="0.2">
      <c r="F15659"/>
    </row>
    <row r="15660" spans="6:6" x14ac:dyDescent="0.2">
      <c r="F15660"/>
    </row>
    <row r="15661" spans="6:6" x14ac:dyDescent="0.2">
      <c r="F15661"/>
    </row>
    <row r="15662" spans="6:6" x14ac:dyDescent="0.2">
      <c r="F15662"/>
    </row>
    <row r="15663" spans="6:6" x14ac:dyDescent="0.2">
      <c r="F15663"/>
    </row>
    <row r="15664" spans="6:6" x14ac:dyDescent="0.2">
      <c r="F15664"/>
    </row>
    <row r="15665" spans="6:6" x14ac:dyDescent="0.2">
      <c r="F15665"/>
    </row>
    <row r="15666" spans="6:6" x14ac:dyDescent="0.2">
      <c r="F15666"/>
    </row>
    <row r="15667" spans="6:6" x14ac:dyDescent="0.2">
      <c r="F15667"/>
    </row>
    <row r="15668" spans="6:6" x14ac:dyDescent="0.2">
      <c r="F15668"/>
    </row>
    <row r="15669" spans="6:6" x14ac:dyDescent="0.2">
      <c r="F15669"/>
    </row>
    <row r="15670" spans="6:6" x14ac:dyDescent="0.2">
      <c r="F15670"/>
    </row>
    <row r="15671" spans="6:6" x14ac:dyDescent="0.2">
      <c r="F15671"/>
    </row>
    <row r="15672" spans="6:6" x14ac:dyDescent="0.2">
      <c r="F15672"/>
    </row>
    <row r="15673" spans="6:6" x14ac:dyDescent="0.2">
      <c r="F15673"/>
    </row>
    <row r="15674" spans="6:6" x14ac:dyDescent="0.2">
      <c r="F15674"/>
    </row>
    <row r="15675" spans="6:6" x14ac:dyDescent="0.2">
      <c r="F15675"/>
    </row>
    <row r="15676" spans="6:6" x14ac:dyDescent="0.2">
      <c r="F15676"/>
    </row>
    <row r="15677" spans="6:6" x14ac:dyDescent="0.2">
      <c r="F15677"/>
    </row>
    <row r="15678" spans="6:6" x14ac:dyDescent="0.2">
      <c r="F15678"/>
    </row>
    <row r="15679" spans="6:6" x14ac:dyDescent="0.2">
      <c r="F15679"/>
    </row>
    <row r="15680" spans="6:6" x14ac:dyDescent="0.2">
      <c r="F15680"/>
    </row>
    <row r="15681" spans="6:6" x14ac:dyDescent="0.2">
      <c r="F15681"/>
    </row>
    <row r="15682" spans="6:6" x14ac:dyDescent="0.2">
      <c r="F15682"/>
    </row>
    <row r="15683" spans="6:6" x14ac:dyDescent="0.2">
      <c r="F15683"/>
    </row>
    <row r="15684" spans="6:6" x14ac:dyDescent="0.2">
      <c r="F15684"/>
    </row>
    <row r="15685" spans="6:6" x14ac:dyDescent="0.2">
      <c r="F15685"/>
    </row>
    <row r="15686" spans="6:6" x14ac:dyDescent="0.2">
      <c r="F15686"/>
    </row>
    <row r="15687" spans="6:6" x14ac:dyDescent="0.2">
      <c r="F15687"/>
    </row>
    <row r="15688" spans="6:6" x14ac:dyDescent="0.2">
      <c r="F15688"/>
    </row>
    <row r="15689" spans="6:6" x14ac:dyDescent="0.2">
      <c r="F15689"/>
    </row>
    <row r="15690" spans="6:6" x14ac:dyDescent="0.2">
      <c r="F15690"/>
    </row>
    <row r="15691" spans="6:6" x14ac:dyDescent="0.2">
      <c r="F15691"/>
    </row>
    <row r="15692" spans="6:6" x14ac:dyDescent="0.2">
      <c r="F15692"/>
    </row>
    <row r="15693" spans="6:6" x14ac:dyDescent="0.2">
      <c r="F15693"/>
    </row>
    <row r="15694" spans="6:6" x14ac:dyDescent="0.2">
      <c r="F15694"/>
    </row>
    <row r="15695" spans="6:6" x14ac:dyDescent="0.2">
      <c r="F15695"/>
    </row>
    <row r="15696" spans="6:6" x14ac:dyDescent="0.2">
      <c r="F15696"/>
    </row>
    <row r="15697" spans="6:6" x14ac:dyDescent="0.2">
      <c r="F15697"/>
    </row>
    <row r="15698" spans="6:6" x14ac:dyDescent="0.2">
      <c r="F15698"/>
    </row>
    <row r="15699" spans="6:6" x14ac:dyDescent="0.2">
      <c r="F15699"/>
    </row>
    <row r="15700" spans="6:6" x14ac:dyDescent="0.2">
      <c r="F15700"/>
    </row>
    <row r="15701" spans="6:6" x14ac:dyDescent="0.2">
      <c r="F15701"/>
    </row>
    <row r="15702" spans="6:6" x14ac:dyDescent="0.2">
      <c r="F15702"/>
    </row>
    <row r="15703" spans="6:6" x14ac:dyDescent="0.2">
      <c r="F15703"/>
    </row>
    <row r="15704" spans="6:6" x14ac:dyDescent="0.2">
      <c r="F15704"/>
    </row>
    <row r="15705" spans="6:6" x14ac:dyDescent="0.2">
      <c r="F15705"/>
    </row>
    <row r="15706" spans="6:6" x14ac:dyDescent="0.2">
      <c r="F15706"/>
    </row>
    <row r="15707" spans="6:6" x14ac:dyDescent="0.2">
      <c r="F15707"/>
    </row>
    <row r="15708" spans="6:6" x14ac:dyDescent="0.2">
      <c r="F15708"/>
    </row>
    <row r="15709" spans="6:6" x14ac:dyDescent="0.2">
      <c r="F15709"/>
    </row>
    <row r="15710" spans="6:6" x14ac:dyDescent="0.2">
      <c r="F15710"/>
    </row>
    <row r="15711" spans="6:6" x14ac:dyDescent="0.2">
      <c r="F15711"/>
    </row>
    <row r="15712" spans="6:6" x14ac:dyDescent="0.2">
      <c r="F15712"/>
    </row>
    <row r="15713" spans="6:6" x14ac:dyDescent="0.2">
      <c r="F15713"/>
    </row>
    <row r="15714" spans="6:6" x14ac:dyDescent="0.2">
      <c r="F15714"/>
    </row>
    <row r="15715" spans="6:6" x14ac:dyDescent="0.2">
      <c r="F15715"/>
    </row>
    <row r="15716" spans="6:6" x14ac:dyDescent="0.2">
      <c r="F15716"/>
    </row>
    <row r="15717" spans="6:6" x14ac:dyDescent="0.2">
      <c r="F15717"/>
    </row>
    <row r="15718" spans="6:6" x14ac:dyDescent="0.2">
      <c r="F15718"/>
    </row>
    <row r="15719" spans="6:6" x14ac:dyDescent="0.2">
      <c r="F15719"/>
    </row>
    <row r="15720" spans="6:6" x14ac:dyDescent="0.2">
      <c r="F15720"/>
    </row>
    <row r="15721" spans="6:6" x14ac:dyDescent="0.2">
      <c r="F15721"/>
    </row>
    <row r="15722" spans="6:6" x14ac:dyDescent="0.2">
      <c r="F15722"/>
    </row>
    <row r="15723" spans="6:6" x14ac:dyDescent="0.2">
      <c r="F15723"/>
    </row>
    <row r="15724" spans="6:6" x14ac:dyDescent="0.2">
      <c r="F15724"/>
    </row>
    <row r="15725" spans="6:6" x14ac:dyDescent="0.2">
      <c r="F15725"/>
    </row>
    <row r="15726" spans="6:6" x14ac:dyDescent="0.2">
      <c r="F15726"/>
    </row>
    <row r="15727" spans="6:6" x14ac:dyDescent="0.2">
      <c r="F15727"/>
    </row>
    <row r="15728" spans="6:6" x14ac:dyDescent="0.2">
      <c r="F15728"/>
    </row>
    <row r="15729" spans="6:6" x14ac:dyDescent="0.2">
      <c r="F15729"/>
    </row>
    <row r="15730" spans="6:6" x14ac:dyDescent="0.2">
      <c r="F15730"/>
    </row>
    <row r="15731" spans="6:6" x14ac:dyDescent="0.2">
      <c r="F15731"/>
    </row>
    <row r="15732" spans="6:6" x14ac:dyDescent="0.2">
      <c r="F15732"/>
    </row>
    <row r="15733" spans="6:6" x14ac:dyDescent="0.2">
      <c r="F15733"/>
    </row>
    <row r="15734" spans="6:6" x14ac:dyDescent="0.2">
      <c r="F15734"/>
    </row>
    <row r="15735" spans="6:6" x14ac:dyDescent="0.2">
      <c r="F15735"/>
    </row>
    <row r="15736" spans="6:6" x14ac:dyDescent="0.2">
      <c r="F15736"/>
    </row>
    <row r="15737" spans="6:6" x14ac:dyDescent="0.2">
      <c r="F15737"/>
    </row>
    <row r="15738" spans="6:6" x14ac:dyDescent="0.2">
      <c r="F15738"/>
    </row>
    <row r="15739" spans="6:6" x14ac:dyDescent="0.2">
      <c r="F15739"/>
    </row>
    <row r="15740" spans="6:6" x14ac:dyDescent="0.2">
      <c r="F15740"/>
    </row>
    <row r="15741" spans="6:6" x14ac:dyDescent="0.2">
      <c r="F15741"/>
    </row>
    <row r="15742" spans="6:6" x14ac:dyDescent="0.2">
      <c r="F15742"/>
    </row>
    <row r="15743" spans="6:6" x14ac:dyDescent="0.2">
      <c r="F15743"/>
    </row>
    <row r="15744" spans="6:6" x14ac:dyDescent="0.2">
      <c r="F15744"/>
    </row>
    <row r="15745" spans="6:6" x14ac:dyDescent="0.2">
      <c r="F15745"/>
    </row>
    <row r="15746" spans="6:6" x14ac:dyDescent="0.2">
      <c r="F15746"/>
    </row>
    <row r="15747" spans="6:6" x14ac:dyDescent="0.2">
      <c r="F15747"/>
    </row>
    <row r="15748" spans="6:6" x14ac:dyDescent="0.2">
      <c r="F15748"/>
    </row>
    <row r="15749" spans="6:6" x14ac:dyDescent="0.2">
      <c r="F15749"/>
    </row>
    <row r="15750" spans="6:6" x14ac:dyDescent="0.2">
      <c r="F15750"/>
    </row>
    <row r="15751" spans="6:6" x14ac:dyDescent="0.2">
      <c r="F15751"/>
    </row>
    <row r="15752" spans="6:6" x14ac:dyDescent="0.2">
      <c r="F15752"/>
    </row>
    <row r="15753" spans="6:6" x14ac:dyDescent="0.2">
      <c r="F15753"/>
    </row>
    <row r="15754" spans="6:6" x14ac:dyDescent="0.2">
      <c r="F15754"/>
    </row>
    <row r="15755" spans="6:6" x14ac:dyDescent="0.2">
      <c r="F15755"/>
    </row>
    <row r="15756" spans="6:6" x14ac:dyDescent="0.2">
      <c r="F15756"/>
    </row>
    <row r="15757" spans="6:6" x14ac:dyDescent="0.2">
      <c r="F15757"/>
    </row>
    <row r="15758" spans="6:6" x14ac:dyDescent="0.2">
      <c r="F15758"/>
    </row>
    <row r="15759" spans="6:6" x14ac:dyDescent="0.2">
      <c r="F15759"/>
    </row>
    <row r="15760" spans="6:6" x14ac:dyDescent="0.2">
      <c r="F15760"/>
    </row>
    <row r="15761" spans="6:6" x14ac:dyDescent="0.2">
      <c r="F15761"/>
    </row>
    <row r="15762" spans="6:6" x14ac:dyDescent="0.2">
      <c r="F15762"/>
    </row>
    <row r="15763" spans="6:6" x14ac:dyDescent="0.2">
      <c r="F15763"/>
    </row>
    <row r="15764" spans="6:6" x14ac:dyDescent="0.2">
      <c r="F15764"/>
    </row>
    <row r="15765" spans="6:6" x14ac:dyDescent="0.2">
      <c r="F15765"/>
    </row>
    <row r="15766" spans="6:6" x14ac:dyDescent="0.2">
      <c r="F15766"/>
    </row>
    <row r="15767" spans="6:6" x14ac:dyDescent="0.2">
      <c r="F15767"/>
    </row>
    <row r="15768" spans="6:6" x14ac:dyDescent="0.2">
      <c r="F15768"/>
    </row>
    <row r="15769" spans="6:6" x14ac:dyDescent="0.2">
      <c r="F15769"/>
    </row>
    <row r="15770" spans="6:6" x14ac:dyDescent="0.2">
      <c r="F15770"/>
    </row>
    <row r="15771" spans="6:6" x14ac:dyDescent="0.2">
      <c r="F15771"/>
    </row>
    <row r="15772" spans="6:6" x14ac:dyDescent="0.2">
      <c r="F15772"/>
    </row>
    <row r="15773" spans="6:6" x14ac:dyDescent="0.2">
      <c r="F15773"/>
    </row>
    <row r="15774" spans="6:6" x14ac:dyDescent="0.2">
      <c r="F15774"/>
    </row>
    <row r="15775" spans="6:6" x14ac:dyDescent="0.2">
      <c r="F15775"/>
    </row>
    <row r="15776" spans="6:6" x14ac:dyDescent="0.2">
      <c r="F15776"/>
    </row>
    <row r="15777" spans="6:6" x14ac:dyDescent="0.2">
      <c r="F15777"/>
    </row>
    <row r="15778" spans="6:6" x14ac:dyDescent="0.2">
      <c r="F15778"/>
    </row>
    <row r="15779" spans="6:6" x14ac:dyDescent="0.2">
      <c r="F15779"/>
    </row>
    <row r="15780" spans="6:6" x14ac:dyDescent="0.2">
      <c r="F15780"/>
    </row>
    <row r="15781" spans="6:6" x14ac:dyDescent="0.2">
      <c r="F15781"/>
    </row>
    <row r="15782" spans="6:6" x14ac:dyDescent="0.2">
      <c r="F15782"/>
    </row>
    <row r="15783" spans="6:6" x14ac:dyDescent="0.2">
      <c r="F15783"/>
    </row>
    <row r="15784" spans="6:6" x14ac:dyDescent="0.2">
      <c r="F15784"/>
    </row>
    <row r="15785" spans="6:6" x14ac:dyDescent="0.2">
      <c r="F15785"/>
    </row>
    <row r="15786" spans="6:6" x14ac:dyDescent="0.2">
      <c r="F15786"/>
    </row>
    <row r="15787" spans="6:6" x14ac:dyDescent="0.2">
      <c r="F15787"/>
    </row>
    <row r="15788" spans="6:6" x14ac:dyDescent="0.2">
      <c r="F15788"/>
    </row>
    <row r="15789" spans="6:6" x14ac:dyDescent="0.2">
      <c r="F15789"/>
    </row>
    <row r="15790" spans="6:6" x14ac:dyDescent="0.2">
      <c r="F15790"/>
    </row>
    <row r="15791" spans="6:6" x14ac:dyDescent="0.2">
      <c r="F15791"/>
    </row>
    <row r="15792" spans="6:6" x14ac:dyDescent="0.2">
      <c r="F15792"/>
    </row>
    <row r="15793" spans="6:6" x14ac:dyDescent="0.2">
      <c r="F15793"/>
    </row>
    <row r="15794" spans="6:6" x14ac:dyDescent="0.2">
      <c r="F15794"/>
    </row>
    <row r="15795" spans="6:6" x14ac:dyDescent="0.2">
      <c r="F15795"/>
    </row>
    <row r="15796" spans="6:6" x14ac:dyDescent="0.2">
      <c r="F15796"/>
    </row>
    <row r="15797" spans="6:6" x14ac:dyDescent="0.2">
      <c r="F15797"/>
    </row>
    <row r="15798" spans="6:6" x14ac:dyDescent="0.2">
      <c r="F15798"/>
    </row>
    <row r="15799" spans="6:6" x14ac:dyDescent="0.2">
      <c r="F15799"/>
    </row>
    <row r="15800" spans="6:6" x14ac:dyDescent="0.2">
      <c r="F15800"/>
    </row>
    <row r="15801" spans="6:6" x14ac:dyDescent="0.2">
      <c r="F15801"/>
    </row>
    <row r="15802" spans="6:6" x14ac:dyDescent="0.2">
      <c r="F15802"/>
    </row>
    <row r="15803" spans="6:6" x14ac:dyDescent="0.2">
      <c r="F15803"/>
    </row>
    <row r="15804" spans="6:6" x14ac:dyDescent="0.2">
      <c r="F15804"/>
    </row>
    <row r="15805" spans="6:6" x14ac:dyDescent="0.2">
      <c r="F15805"/>
    </row>
    <row r="15806" spans="6:6" x14ac:dyDescent="0.2">
      <c r="F15806"/>
    </row>
    <row r="15807" spans="6:6" x14ac:dyDescent="0.2">
      <c r="F15807"/>
    </row>
    <row r="15808" spans="6:6" x14ac:dyDescent="0.2">
      <c r="F15808"/>
    </row>
    <row r="15809" spans="6:6" x14ac:dyDescent="0.2">
      <c r="F15809"/>
    </row>
    <row r="15810" spans="6:6" x14ac:dyDescent="0.2">
      <c r="F15810"/>
    </row>
    <row r="15811" spans="6:6" x14ac:dyDescent="0.2">
      <c r="F15811"/>
    </row>
    <row r="15812" spans="6:6" x14ac:dyDescent="0.2">
      <c r="F15812"/>
    </row>
    <row r="15813" spans="6:6" x14ac:dyDescent="0.2">
      <c r="F15813"/>
    </row>
    <row r="15814" spans="6:6" x14ac:dyDescent="0.2">
      <c r="F15814"/>
    </row>
    <row r="15815" spans="6:6" x14ac:dyDescent="0.2">
      <c r="F15815"/>
    </row>
    <row r="15816" spans="6:6" x14ac:dyDescent="0.2">
      <c r="F15816"/>
    </row>
    <row r="15817" spans="6:6" x14ac:dyDescent="0.2">
      <c r="F15817"/>
    </row>
    <row r="15818" spans="6:6" x14ac:dyDescent="0.2">
      <c r="F15818"/>
    </row>
    <row r="15819" spans="6:6" x14ac:dyDescent="0.2">
      <c r="F15819"/>
    </row>
    <row r="15820" spans="6:6" x14ac:dyDescent="0.2">
      <c r="F15820"/>
    </row>
    <row r="15821" spans="6:6" x14ac:dyDescent="0.2">
      <c r="F15821"/>
    </row>
    <row r="15822" spans="6:6" x14ac:dyDescent="0.2">
      <c r="F15822"/>
    </row>
    <row r="15823" spans="6:6" x14ac:dyDescent="0.2">
      <c r="F15823"/>
    </row>
    <row r="15824" spans="6:6" x14ac:dyDescent="0.2">
      <c r="F15824"/>
    </row>
    <row r="15825" spans="6:6" x14ac:dyDescent="0.2">
      <c r="F15825"/>
    </row>
    <row r="15826" spans="6:6" x14ac:dyDescent="0.2">
      <c r="F15826"/>
    </row>
    <row r="15827" spans="6:6" x14ac:dyDescent="0.2">
      <c r="F15827"/>
    </row>
    <row r="15828" spans="6:6" x14ac:dyDescent="0.2">
      <c r="F15828"/>
    </row>
    <row r="15829" spans="6:6" x14ac:dyDescent="0.2">
      <c r="F15829"/>
    </row>
    <row r="15830" spans="6:6" x14ac:dyDescent="0.2">
      <c r="F15830"/>
    </row>
    <row r="15831" spans="6:6" x14ac:dyDescent="0.2">
      <c r="F15831"/>
    </row>
    <row r="15832" spans="6:6" x14ac:dyDescent="0.2">
      <c r="F15832"/>
    </row>
    <row r="15833" spans="6:6" x14ac:dyDescent="0.2">
      <c r="F15833"/>
    </row>
    <row r="15834" spans="6:6" x14ac:dyDescent="0.2">
      <c r="F15834"/>
    </row>
    <row r="15835" spans="6:6" x14ac:dyDescent="0.2">
      <c r="F15835"/>
    </row>
    <row r="15836" spans="6:6" x14ac:dyDescent="0.2">
      <c r="F15836"/>
    </row>
    <row r="15837" spans="6:6" x14ac:dyDescent="0.2">
      <c r="F15837"/>
    </row>
    <row r="15838" spans="6:6" x14ac:dyDescent="0.2">
      <c r="F15838"/>
    </row>
    <row r="15839" spans="6:6" x14ac:dyDescent="0.2">
      <c r="F15839"/>
    </row>
    <row r="15840" spans="6:6" x14ac:dyDescent="0.2">
      <c r="F15840"/>
    </row>
    <row r="15841" spans="6:6" x14ac:dyDescent="0.2">
      <c r="F15841"/>
    </row>
    <row r="15842" spans="6:6" x14ac:dyDescent="0.2">
      <c r="F15842"/>
    </row>
    <row r="15843" spans="6:6" x14ac:dyDescent="0.2">
      <c r="F15843"/>
    </row>
    <row r="15844" spans="6:6" x14ac:dyDescent="0.2">
      <c r="F15844"/>
    </row>
    <row r="15845" spans="6:6" x14ac:dyDescent="0.2">
      <c r="F15845"/>
    </row>
    <row r="15846" spans="6:6" x14ac:dyDescent="0.2">
      <c r="F15846"/>
    </row>
    <row r="15847" spans="6:6" x14ac:dyDescent="0.2">
      <c r="F15847"/>
    </row>
    <row r="15848" spans="6:6" x14ac:dyDescent="0.2">
      <c r="F15848"/>
    </row>
    <row r="15849" spans="6:6" x14ac:dyDescent="0.2">
      <c r="F15849"/>
    </row>
    <row r="15850" spans="6:6" x14ac:dyDescent="0.2">
      <c r="F15850"/>
    </row>
    <row r="15851" spans="6:6" x14ac:dyDescent="0.2">
      <c r="F15851"/>
    </row>
    <row r="15852" spans="6:6" x14ac:dyDescent="0.2">
      <c r="F15852"/>
    </row>
    <row r="15853" spans="6:6" x14ac:dyDescent="0.2">
      <c r="F15853"/>
    </row>
    <row r="15854" spans="6:6" x14ac:dyDescent="0.2">
      <c r="F15854"/>
    </row>
    <row r="15855" spans="6:6" x14ac:dyDescent="0.2">
      <c r="F15855"/>
    </row>
    <row r="15856" spans="6:6" x14ac:dyDescent="0.2">
      <c r="F15856"/>
    </row>
    <row r="15857" spans="6:6" x14ac:dyDescent="0.2">
      <c r="F15857"/>
    </row>
    <row r="15858" spans="6:6" x14ac:dyDescent="0.2">
      <c r="F15858"/>
    </row>
    <row r="15859" spans="6:6" x14ac:dyDescent="0.2">
      <c r="F15859"/>
    </row>
    <row r="15860" spans="6:6" x14ac:dyDescent="0.2">
      <c r="F15860"/>
    </row>
    <row r="15861" spans="6:6" x14ac:dyDescent="0.2">
      <c r="F15861"/>
    </row>
    <row r="15862" spans="6:6" x14ac:dyDescent="0.2">
      <c r="F15862"/>
    </row>
    <row r="15863" spans="6:6" x14ac:dyDescent="0.2">
      <c r="F15863"/>
    </row>
    <row r="15864" spans="6:6" x14ac:dyDescent="0.2">
      <c r="F15864"/>
    </row>
    <row r="15865" spans="6:6" x14ac:dyDescent="0.2">
      <c r="F15865"/>
    </row>
    <row r="15866" spans="6:6" x14ac:dyDescent="0.2">
      <c r="F15866"/>
    </row>
    <row r="15867" spans="6:6" x14ac:dyDescent="0.2">
      <c r="F15867"/>
    </row>
    <row r="15868" spans="6:6" x14ac:dyDescent="0.2">
      <c r="F15868"/>
    </row>
    <row r="15869" spans="6:6" x14ac:dyDescent="0.2">
      <c r="F15869"/>
    </row>
    <row r="15870" spans="6:6" x14ac:dyDescent="0.2">
      <c r="F15870"/>
    </row>
    <row r="15871" spans="6:6" x14ac:dyDescent="0.2">
      <c r="F15871"/>
    </row>
    <row r="15872" spans="6:6" x14ac:dyDescent="0.2">
      <c r="F15872"/>
    </row>
    <row r="15873" spans="6:6" x14ac:dyDescent="0.2">
      <c r="F15873"/>
    </row>
    <row r="15874" spans="6:6" x14ac:dyDescent="0.2">
      <c r="F15874"/>
    </row>
    <row r="15875" spans="6:6" x14ac:dyDescent="0.2">
      <c r="F15875"/>
    </row>
    <row r="15876" spans="6:6" x14ac:dyDescent="0.2">
      <c r="F15876"/>
    </row>
    <row r="15877" spans="6:6" x14ac:dyDescent="0.2">
      <c r="F15877"/>
    </row>
    <row r="15878" spans="6:6" x14ac:dyDescent="0.2">
      <c r="F15878"/>
    </row>
    <row r="15879" spans="6:6" x14ac:dyDescent="0.2">
      <c r="F15879"/>
    </row>
    <row r="15880" spans="6:6" x14ac:dyDescent="0.2">
      <c r="F15880"/>
    </row>
    <row r="15881" spans="6:6" x14ac:dyDescent="0.2">
      <c r="F15881"/>
    </row>
    <row r="15882" spans="6:6" x14ac:dyDescent="0.2">
      <c r="F15882"/>
    </row>
    <row r="15883" spans="6:6" x14ac:dyDescent="0.2">
      <c r="F15883"/>
    </row>
    <row r="15884" spans="6:6" x14ac:dyDescent="0.2">
      <c r="F15884"/>
    </row>
    <row r="15885" spans="6:6" x14ac:dyDescent="0.2">
      <c r="F15885"/>
    </row>
    <row r="15886" spans="6:6" x14ac:dyDescent="0.2">
      <c r="F15886"/>
    </row>
    <row r="15887" spans="6:6" x14ac:dyDescent="0.2">
      <c r="F15887"/>
    </row>
    <row r="15888" spans="6:6" x14ac:dyDescent="0.2">
      <c r="F15888"/>
    </row>
    <row r="15889" spans="6:6" x14ac:dyDescent="0.2">
      <c r="F15889"/>
    </row>
    <row r="15890" spans="6:6" x14ac:dyDescent="0.2">
      <c r="F15890"/>
    </row>
    <row r="15891" spans="6:6" x14ac:dyDescent="0.2">
      <c r="F15891"/>
    </row>
    <row r="15892" spans="6:6" x14ac:dyDescent="0.2">
      <c r="F15892"/>
    </row>
    <row r="15893" spans="6:6" x14ac:dyDescent="0.2">
      <c r="F15893"/>
    </row>
    <row r="15894" spans="6:6" x14ac:dyDescent="0.2">
      <c r="F15894"/>
    </row>
    <row r="15895" spans="6:6" x14ac:dyDescent="0.2">
      <c r="F15895"/>
    </row>
    <row r="15896" spans="6:6" x14ac:dyDescent="0.2">
      <c r="F15896"/>
    </row>
    <row r="15897" spans="6:6" x14ac:dyDescent="0.2">
      <c r="F15897"/>
    </row>
    <row r="15898" spans="6:6" x14ac:dyDescent="0.2">
      <c r="F15898"/>
    </row>
    <row r="15899" spans="6:6" x14ac:dyDescent="0.2">
      <c r="F15899"/>
    </row>
    <row r="15900" spans="6:6" x14ac:dyDescent="0.2">
      <c r="F15900"/>
    </row>
    <row r="15901" spans="6:6" x14ac:dyDescent="0.2">
      <c r="F15901"/>
    </row>
    <row r="15902" spans="6:6" x14ac:dyDescent="0.2">
      <c r="F15902"/>
    </row>
    <row r="15903" spans="6:6" x14ac:dyDescent="0.2">
      <c r="F15903"/>
    </row>
    <row r="15904" spans="6:6" x14ac:dyDescent="0.2">
      <c r="F15904"/>
    </row>
    <row r="15905" spans="6:6" x14ac:dyDescent="0.2">
      <c r="F15905"/>
    </row>
    <row r="15906" spans="6:6" x14ac:dyDescent="0.2">
      <c r="F15906"/>
    </row>
    <row r="15907" spans="6:6" x14ac:dyDescent="0.2">
      <c r="F15907"/>
    </row>
    <row r="15908" spans="6:6" x14ac:dyDescent="0.2">
      <c r="F15908"/>
    </row>
    <row r="15909" spans="6:6" x14ac:dyDescent="0.2">
      <c r="F15909"/>
    </row>
    <row r="15910" spans="6:6" x14ac:dyDescent="0.2">
      <c r="F15910"/>
    </row>
    <row r="15911" spans="6:6" x14ac:dyDescent="0.2">
      <c r="F15911"/>
    </row>
    <row r="15912" spans="6:6" x14ac:dyDescent="0.2">
      <c r="F15912"/>
    </row>
    <row r="15913" spans="6:6" x14ac:dyDescent="0.2">
      <c r="F15913"/>
    </row>
    <row r="15914" spans="6:6" x14ac:dyDescent="0.2">
      <c r="F15914"/>
    </row>
    <row r="15915" spans="6:6" x14ac:dyDescent="0.2">
      <c r="F15915"/>
    </row>
    <row r="15916" spans="6:6" x14ac:dyDescent="0.2">
      <c r="F15916"/>
    </row>
    <row r="15917" spans="6:6" x14ac:dyDescent="0.2">
      <c r="F15917"/>
    </row>
    <row r="15918" spans="6:6" x14ac:dyDescent="0.2">
      <c r="F15918"/>
    </row>
    <row r="15919" spans="6:6" x14ac:dyDescent="0.2">
      <c r="F15919"/>
    </row>
    <row r="15920" spans="6:6" x14ac:dyDescent="0.2">
      <c r="F15920"/>
    </row>
    <row r="15921" spans="6:6" x14ac:dyDescent="0.2">
      <c r="F15921"/>
    </row>
    <row r="15922" spans="6:6" x14ac:dyDescent="0.2">
      <c r="F15922"/>
    </row>
    <row r="15923" spans="6:6" x14ac:dyDescent="0.2">
      <c r="F15923"/>
    </row>
    <row r="15924" spans="6:6" x14ac:dyDescent="0.2">
      <c r="F15924"/>
    </row>
    <row r="15925" spans="6:6" x14ac:dyDescent="0.2">
      <c r="F15925"/>
    </row>
    <row r="15926" spans="6:6" x14ac:dyDescent="0.2">
      <c r="F15926"/>
    </row>
    <row r="15927" spans="6:6" x14ac:dyDescent="0.2">
      <c r="F15927"/>
    </row>
    <row r="15928" spans="6:6" x14ac:dyDescent="0.2">
      <c r="F15928"/>
    </row>
    <row r="15929" spans="6:6" x14ac:dyDescent="0.2">
      <c r="F15929"/>
    </row>
    <row r="15930" spans="6:6" x14ac:dyDescent="0.2">
      <c r="F15930"/>
    </row>
    <row r="15931" spans="6:6" x14ac:dyDescent="0.2">
      <c r="F15931"/>
    </row>
    <row r="15932" spans="6:6" x14ac:dyDescent="0.2">
      <c r="F15932"/>
    </row>
    <row r="15933" spans="6:6" x14ac:dyDescent="0.2">
      <c r="F15933"/>
    </row>
    <row r="15934" spans="6:6" x14ac:dyDescent="0.2">
      <c r="F15934"/>
    </row>
    <row r="15935" spans="6:6" x14ac:dyDescent="0.2">
      <c r="F15935"/>
    </row>
    <row r="15936" spans="6:6" x14ac:dyDescent="0.2">
      <c r="F15936"/>
    </row>
    <row r="15937" spans="6:6" x14ac:dyDescent="0.2">
      <c r="F15937"/>
    </row>
    <row r="15938" spans="6:6" x14ac:dyDescent="0.2">
      <c r="F15938"/>
    </row>
    <row r="15939" spans="6:6" x14ac:dyDescent="0.2">
      <c r="F15939"/>
    </row>
    <row r="15940" spans="6:6" x14ac:dyDescent="0.2">
      <c r="F15940"/>
    </row>
    <row r="15941" spans="6:6" x14ac:dyDescent="0.2">
      <c r="F15941"/>
    </row>
    <row r="15942" spans="6:6" x14ac:dyDescent="0.2">
      <c r="F15942"/>
    </row>
    <row r="15943" spans="6:6" x14ac:dyDescent="0.2">
      <c r="F15943"/>
    </row>
    <row r="15944" spans="6:6" x14ac:dyDescent="0.2">
      <c r="F15944"/>
    </row>
    <row r="15945" spans="6:6" x14ac:dyDescent="0.2">
      <c r="F15945"/>
    </row>
    <row r="15946" spans="6:6" x14ac:dyDescent="0.2">
      <c r="F15946"/>
    </row>
    <row r="15947" spans="6:6" x14ac:dyDescent="0.2">
      <c r="F15947"/>
    </row>
    <row r="15948" spans="6:6" x14ac:dyDescent="0.2">
      <c r="F15948"/>
    </row>
    <row r="15949" spans="6:6" x14ac:dyDescent="0.2">
      <c r="F15949"/>
    </row>
    <row r="15950" spans="6:6" x14ac:dyDescent="0.2">
      <c r="F15950"/>
    </row>
    <row r="15951" spans="6:6" x14ac:dyDescent="0.2">
      <c r="F15951"/>
    </row>
    <row r="15952" spans="6:6" x14ac:dyDescent="0.2">
      <c r="F15952"/>
    </row>
    <row r="15953" spans="6:6" x14ac:dyDescent="0.2">
      <c r="F15953"/>
    </row>
    <row r="15954" spans="6:6" x14ac:dyDescent="0.2">
      <c r="F15954"/>
    </row>
    <row r="15955" spans="6:6" x14ac:dyDescent="0.2">
      <c r="F15955"/>
    </row>
    <row r="15956" spans="6:6" x14ac:dyDescent="0.2">
      <c r="F15956"/>
    </row>
    <row r="15957" spans="6:6" x14ac:dyDescent="0.2">
      <c r="F15957"/>
    </row>
    <row r="15958" spans="6:6" x14ac:dyDescent="0.2">
      <c r="F15958"/>
    </row>
    <row r="15959" spans="6:6" x14ac:dyDescent="0.2">
      <c r="F15959"/>
    </row>
    <row r="15960" spans="6:6" x14ac:dyDescent="0.2">
      <c r="F15960"/>
    </row>
    <row r="15961" spans="6:6" x14ac:dyDescent="0.2">
      <c r="F15961"/>
    </row>
    <row r="15962" spans="6:6" x14ac:dyDescent="0.2">
      <c r="F15962"/>
    </row>
    <row r="15963" spans="6:6" x14ac:dyDescent="0.2">
      <c r="F15963"/>
    </row>
    <row r="15964" spans="6:6" x14ac:dyDescent="0.2">
      <c r="F15964"/>
    </row>
    <row r="15965" spans="6:6" x14ac:dyDescent="0.2">
      <c r="F15965"/>
    </row>
    <row r="15966" spans="6:6" x14ac:dyDescent="0.2">
      <c r="F15966"/>
    </row>
    <row r="15967" spans="6:6" x14ac:dyDescent="0.2">
      <c r="F15967"/>
    </row>
    <row r="15968" spans="6:6" x14ac:dyDescent="0.2">
      <c r="F15968"/>
    </row>
    <row r="15969" spans="6:6" x14ac:dyDescent="0.2">
      <c r="F15969"/>
    </row>
    <row r="15970" spans="6:6" x14ac:dyDescent="0.2">
      <c r="F15970"/>
    </row>
    <row r="15971" spans="6:6" x14ac:dyDescent="0.2">
      <c r="F15971"/>
    </row>
    <row r="15972" spans="6:6" x14ac:dyDescent="0.2">
      <c r="F15972"/>
    </row>
    <row r="15973" spans="6:6" x14ac:dyDescent="0.2">
      <c r="F15973"/>
    </row>
    <row r="15974" spans="6:6" x14ac:dyDescent="0.2">
      <c r="F15974"/>
    </row>
    <row r="15975" spans="6:6" x14ac:dyDescent="0.2">
      <c r="F15975"/>
    </row>
    <row r="15976" spans="6:6" x14ac:dyDescent="0.2">
      <c r="F15976"/>
    </row>
    <row r="15977" spans="6:6" x14ac:dyDescent="0.2">
      <c r="F15977"/>
    </row>
    <row r="15978" spans="6:6" x14ac:dyDescent="0.2">
      <c r="F15978"/>
    </row>
    <row r="15979" spans="6:6" x14ac:dyDescent="0.2">
      <c r="F15979"/>
    </row>
    <row r="15980" spans="6:6" x14ac:dyDescent="0.2">
      <c r="F15980"/>
    </row>
    <row r="15981" spans="6:6" x14ac:dyDescent="0.2">
      <c r="F15981"/>
    </row>
    <row r="15982" spans="6:6" x14ac:dyDescent="0.2">
      <c r="F15982"/>
    </row>
    <row r="15983" spans="6:6" x14ac:dyDescent="0.2">
      <c r="F15983"/>
    </row>
    <row r="15984" spans="6:6" x14ac:dyDescent="0.2">
      <c r="F15984"/>
    </row>
    <row r="15985" spans="6:6" x14ac:dyDescent="0.2">
      <c r="F15985"/>
    </row>
    <row r="15986" spans="6:6" x14ac:dyDescent="0.2">
      <c r="F15986"/>
    </row>
    <row r="15987" spans="6:6" x14ac:dyDescent="0.2">
      <c r="F15987"/>
    </row>
    <row r="15988" spans="6:6" x14ac:dyDescent="0.2">
      <c r="F15988"/>
    </row>
    <row r="15989" spans="6:6" x14ac:dyDescent="0.2">
      <c r="F15989"/>
    </row>
    <row r="15990" spans="6:6" x14ac:dyDescent="0.2">
      <c r="F15990"/>
    </row>
    <row r="15991" spans="6:6" x14ac:dyDescent="0.2">
      <c r="F15991"/>
    </row>
    <row r="15992" spans="6:6" x14ac:dyDescent="0.2">
      <c r="F15992"/>
    </row>
    <row r="15993" spans="6:6" x14ac:dyDescent="0.2">
      <c r="F15993"/>
    </row>
    <row r="15994" spans="6:6" x14ac:dyDescent="0.2">
      <c r="F15994"/>
    </row>
    <row r="15995" spans="6:6" x14ac:dyDescent="0.2">
      <c r="F15995"/>
    </row>
    <row r="15996" spans="6:6" x14ac:dyDescent="0.2">
      <c r="F15996"/>
    </row>
    <row r="15997" spans="6:6" x14ac:dyDescent="0.2">
      <c r="F15997"/>
    </row>
    <row r="15998" spans="6:6" x14ac:dyDescent="0.2">
      <c r="F15998"/>
    </row>
    <row r="15999" spans="6:6" x14ac:dyDescent="0.2">
      <c r="F15999"/>
    </row>
    <row r="16000" spans="6:6" x14ac:dyDescent="0.2">
      <c r="F16000"/>
    </row>
    <row r="16001" spans="6:6" x14ac:dyDescent="0.2">
      <c r="F16001"/>
    </row>
    <row r="16002" spans="6:6" x14ac:dyDescent="0.2">
      <c r="F16002"/>
    </row>
    <row r="16003" spans="6:6" x14ac:dyDescent="0.2">
      <c r="F16003"/>
    </row>
    <row r="16004" spans="6:6" x14ac:dyDescent="0.2">
      <c r="F16004"/>
    </row>
    <row r="16005" spans="6:6" x14ac:dyDescent="0.2">
      <c r="F16005"/>
    </row>
    <row r="16006" spans="6:6" x14ac:dyDescent="0.2">
      <c r="F16006"/>
    </row>
    <row r="16007" spans="6:6" x14ac:dyDescent="0.2">
      <c r="F16007"/>
    </row>
    <row r="16008" spans="6:6" x14ac:dyDescent="0.2">
      <c r="F16008"/>
    </row>
    <row r="16009" spans="6:6" x14ac:dyDescent="0.2">
      <c r="F16009"/>
    </row>
    <row r="16010" spans="6:6" x14ac:dyDescent="0.2">
      <c r="F16010"/>
    </row>
    <row r="16011" spans="6:6" x14ac:dyDescent="0.2">
      <c r="F16011"/>
    </row>
    <row r="16012" spans="6:6" x14ac:dyDescent="0.2">
      <c r="F16012"/>
    </row>
    <row r="16013" spans="6:6" x14ac:dyDescent="0.2">
      <c r="F16013"/>
    </row>
    <row r="16014" spans="6:6" x14ac:dyDescent="0.2">
      <c r="F16014"/>
    </row>
    <row r="16015" spans="6:6" x14ac:dyDescent="0.2">
      <c r="F16015"/>
    </row>
    <row r="16016" spans="6:6" x14ac:dyDescent="0.2">
      <c r="F16016"/>
    </row>
    <row r="16017" spans="6:6" x14ac:dyDescent="0.2">
      <c r="F16017"/>
    </row>
    <row r="16018" spans="6:6" x14ac:dyDescent="0.2">
      <c r="F16018"/>
    </row>
    <row r="16019" spans="6:6" x14ac:dyDescent="0.2">
      <c r="F16019"/>
    </row>
    <row r="16020" spans="6:6" x14ac:dyDescent="0.2">
      <c r="F16020"/>
    </row>
    <row r="16021" spans="6:6" x14ac:dyDescent="0.2">
      <c r="F16021"/>
    </row>
    <row r="16022" spans="6:6" x14ac:dyDescent="0.2">
      <c r="F16022"/>
    </row>
    <row r="16023" spans="6:6" x14ac:dyDescent="0.2">
      <c r="F16023"/>
    </row>
    <row r="16024" spans="6:6" x14ac:dyDescent="0.2">
      <c r="F16024"/>
    </row>
    <row r="16025" spans="6:6" x14ac:dyDescent="0.2">
      <c r="F16025"/>
    </row>
    <row r="16026" spans="6:6" x14ac:dyDescent="0.2">
      <c r="F16026"/>
    </row>
    <row r="16027" spans="6:6" x14ac:dyDescent="0.2">
      <c r="F16027"/>
    </row>
    <row r="16028" spans="6:6" x14ac:dyDescent="0.2">
      <c r="F16028"/>
    </row>
    <row r="16029" spans="6:6" x14ac:dyDescent="0.2">
      <c r="F16029"/>
    </row>
    <row r="16030" spans="6:6" x14ac:dyDescent="0.2">
      <c r="F16030"/>
    </row>
    <row r="16031" spans="6:6" x14ac:dyDescent="0.2">
      <c r="F16031"/>
    </row>
    <row r="16032" spans="6:6" x14ac:dyDescent="0.2">
      <c r="F16032"/>
    </row>
    <row r="16033" spans="6:6" x14ac:dyDescent="0.2">
      <c r="F16033"/>
    </row>
    <row r="16034" spans="6:6" x14ac:dyDescent="0.2">
      <c r="F16034"/>
    </row>
    <row r="16035" spans="6:6" x14ac:dyDescent="0.2">
      <c r="F16035"/>
    </row>
    <row r="16036" spans="6:6" x14ac:dyDescent="0.2">
      <c r="F16036"/>
    </row>
    <row r="16037" spans="6:6" x14ac:dyDescent="0.2">
      <c r="F16037"/>
    </row>
    <row r="16038" spans="6:6" x14ac:dyDescent="0.2">
      <c r="F16038"/>
    </row>
    <row r="16039" spans="6:6" x14ac:dyDescent="0.2">
      <c r="F16039"/>
    </row>
    <row r="16040" spans="6:6" x14ac:dyDescent="0.2">
      <c r="F16040"/>
    </row>
    <row r="16041" spans="6:6" x14ac:dyDescent="0.2">
      <c r="F16041"/>
    </row>
    <row r="16042" spans="6:6" x14ac:dyDescent="0.2">
      <c r="F16042"/>
    </row>
    <row r="16043" spans="6:6" x14ac:dyDescent="0.2">
      <c r="F16043"/>
    </row>
    <row r="16044" spans="6:6" x14ac:dyDescent="0.2">
      <c r="F16044"/>
    </row>
    <row r="16045" spans="6:6" x14ac:dyDescent="0.2">
      <c r="F16045"/>
    </row>
    <row r="16046" spans="6:6" x14ac:dyDescent="0.2">
      <c r="F16046"/>
    </row>
    <row r="16047" spans="6:6" x14ac:dyDescent="0.2">
      <c r="F16047"/>
    </row>
    <row r="16048" spans="6:6" x14ac:dyDescent="0.2">
      <c r="F16048"/>
    </row>
    <row r="16049" spans="6:6" x14ac:dyDescent="0.2">
      <c r="F16049"/>
    </row>
    <row r="16050" spans="6:6" x14ac:dyDescent="0.2">
      <c r="F16050"/>
    </row>
    <row r="16051" spans="6:6" x14ac:dyDescent="0.2">
      <c r="F16051"/>
    </row>
    <row r="16052" spans="6:6" x14ac:dyDescent="0.2">
      <c r="F16052"/>
    </row>
    <row r="16053" spans="6:6" x14ac:dyDescent="0.2">
      <c r="F16053"/>
    </row>
    <row r="16054" spans="6:6" x14ac:dyDescent="0.2">
      <c r="F16054"/>
    </row>
    <row r="16055" spans="6:6" x14ac:dyDescent="0.2">
      <c r="F16055"/>
    </row>
    <row r="16056" spans="6:6" x14ac:dyDescent="0.2">
      <c r="F16056"/>
    </row>
    <row r="16057" spans="6:6" x14ac:dyDescent="0.2">
      <c r="F16057"/>
    </row>
    <row r="16058" spans="6:6" x14ac:dyDescent="0.2">
      <c r="F16058"/>
    </row>
    <row r="16059" spans="6:6" x14ac:dyDescent="0.2">
      <c r="F16059"/>
    </row>
    <row r="16060" spans="6:6" x14ac:dyDescent="0.2">
      <c r="F16060"/>
    </row>
    <row r="16061" spans="6:6" x14ac:dyDescent="0.2">
      <c r="F16061"/>
    </row>
    <row r="16062" spans="6:6" x14ac:dyDescent="0.2">
      <c r="F16062"/>
    </row>
    <row r="16063" spans="6:6" x14ac:dyDescent="0.2">
      <c r="F16063"/>
    </row>
    <row r="16064" spans="6:6" x14ac:dyDescent="0.2">
      <c r="F16064"/>
    </row>
    <row r="16065" spans="6:6" x14ac:dyDescent="0.2">
      <c r="F16065"/>
    </row>
    <row r="16066" spans="6:6" x14ac:dyDescent="0.2">
      <c r="F16066"/>
    </row>
    <row r="16067" spans="6:6" x14ac:dyDescent="0.2">
      <c r="F16067"/>
    </row>
    <row r="16068" spans="6:6" x14ac:dyDescent="0.2">
      <c r="F16068"/>
    </row>
    <row r="16069" spans="6:6" x14ac:dyDescent="0.2">
      <c r="F16069"/>
    </row>
    <row r="16070" spans="6:6" x14ac:dyDescent="0.2">
      <c r="F16070"/>
    </row>
    <row r="16071" spans="6:6" x14ac:dyDescent="0.2">
      <c r="F16071"/>
    </row>
    <row r="16072" spans="6:6" x14ac:dyDescent="0.2">
      <c r="F16072"/>
    </row>
    <row r="16073" spans="6:6" x14ac:dyDescent="0.2">
      <c r="F16073"/>
    </row>
    <row r="16074" spans="6:6" x14ac:dyDescent="0.2">
      <c r="F16074"/>
    </row>
    <row r="16075" spans="6:6" x14ac:dyDescent="0.2">
      <c r="F16075"/>
    </row>
    <row r="16076" spans="6:6" x14ac:dyDescent="0.2">
      <c r="F16076"/>
    </row>
    <row r="16077" spans="6:6" x14ac:dyDescent="0.2">
      <c r="F16077"/>
    </row>
    <row r="16078" spans="6:6" x14ac:dyDescent="0.2">
      <c r="F16078"/>
    </row>
    <row r="16079" spans="6:6" x14ac:dyDescent="0.2">
      <c r="F16079"/>
    </row>
    <row r="16080" spans="6:6" x14ac:dyDescent="0.2">
      <c r="F16080"/>
    </row>
    <row r="16081" spans="6:6" x14ac:dyDescent="0.2">
      <c r="F16081"/>
    </row>
    <row r="16082" spans="6:6" x14ac:dyDescent="0.2">
      <c r="F16082"/>
    </row>
    <row r="16083" spans="6:6" x14ac:dyDescent="0.2">
      <c r="F16083"/>
    </row>
    <row r="16084" spans="6:6" x14ac:dyDescent="0.2">
      <c r="F16084"/>
    </row>
    <row r="16085" spans="6:6" x14ac:dyDescent="0.2">
      <c r="F16085"/>
    </row>
    <row r="16086" spans="6:6" x14ac:dyDescent="0.2">
      <c r="F16086"/>
    </row>
    <row r="16087" spans="6:6" x14ac:dyDescent="0.2">
      <c r="F16087"/>
    </row>
    <row r="16088" spans="6:6" x14ac:dyDescent="0.2">
      <c r="F16088"/>
    </row>
    <row r="16089" spans="6:6" x14ac:dyDescent="0.2">
      <c r="F16089"/>
    </row>
    <row r="16090" spans="6:6" x14ac:dyDescent="0.2">
      <c r="F16090"/>
    </row>
    <row r="16091" spans="6:6" x14ac:dyDescent="0.2">
      <c r="F16091"/>
    </row>
    <row r="16092" spans="6:6" x14ac:dyDescent="0.2">
      <c r="F16092"/>
    </row>
    <row r="16093" spans="6:6" x14ac:dyDescent="0.2">
      <c r="F16093"/>
    </row>
    <row r="16094" spans="6:6" x14ac:dyDescent="0.2">
      <c r="F16094"/>
    </row>
    <row r="16095" spans="6:6" x14ac:dyDescent="0.2">
      <c r="F16095"/>
    </row>
    <row r="16096" spans="6:6" x14ac:dyDescent="0.2">
      <c r="F16096"/>
    </row>
    <row r="16097" spans="6:6" x14ac:dyDescent="0.2">
      <c r="F16097"/>
    </row>
    <row r="16098" spans="6:6" x14ac:dyDescent="0.2">
      <c r="F16098"/>
    </row>
    <row r="16099" spans="6:6" x14ac:dyDescent="0.2">
      <c r="F16099"/>
    </row>
    <row r="16100" spans="6:6" x14ac:dyDescent="0.2">
      <c r="F16100"/>
    </row>
    <row r="16101" spans="6:6" x14ac:dyDescent="0.2">
      <c r="F16101"/>
    </row>
    <row r="16102" spans="6:6" x14ac:dyDescent="0.2">
      <c r="F16102"/>
    </row>
    <row r="16103" spans="6:6" x14ac:dyDescent="0.2">
      <c r="F16103"/>
    </row>
    <row r="16104" spans="6:6" x14ac:dyDescent="0.2">
      <c r="F16104"/>
    </row>
    <row r="16105" spans="6:6" x14ac:dyDescent="0.2">
      <c r="F16105"/>
    </row>
    <row r="16106" spans="6:6" x14ac:dyDescent="0.2">
      <c r="F16106"/>
    </row>
    <row r="16107" spans="6:6" x14ac:dyDescent="0.2">
      <c r="F16107"/>
    </row>
    <row r="16108" spans="6:6" x14ac:dyDescent="0.2">
      <c r="F16108"/>
    </row>
    <row r="16109" spans="6:6" x14ac:dyDescent="0.2">
      <c r="F16109"/>
    </row>
    <row r="16110" spans="6:6" x14ac:dyDescent="0.2">
      <c r="F16110"/>
    </row>
    <row r="16111" spans="6:6" x14ac:dyDescent="0.2">
      <c r="F16111"/>
    </row>
    <row r="16112" spans="6:6" x14ac:dyDescent="0.2">
      <c r="F16112"/>
    </row>
    <row r="16113" spans="6:6" x14ac:dyDescent="0.2">
      <c r="F16113"/>
    </row>
    <row r="16114" spans="6:6" x14ac:dyDescent="0.2">
      <c r="F16114"/>
    </row>
    <row r="16115" spans="6:6" x14ac:dyDescent="0.2">
      <c r="F16115"/>
    </row>
    <row r="16116" spans="6:6" x14ac:dyDescent="0.2">
      <c r="F16116"/>
    </row>
    <row r="16117" spans="6:6" x14ac:dyDescent="0.2">
      <c r="F16117"/>
    </row>
    <row r="16118" spans="6:6" x14ac:dyDescent="0.2">
      <c r="F16118"/>
    </row>
    <row r="16119" spans="6:6" x14ac:dyDescent="0.2">
      <c r="F16119"/>
    </row>
    <row r="16120" spans="6:6" x14ac:dyDescent="0.2">
      <c r="F16120"/>
    </row>
    <row r="16121" spans="6:6" x14ac:dyDescent="0.2">
      <c r="F16121"/>
    </row>
    <row r="16122" spans="6:6" x14ac:dyDescent="0.2">
      <c r="F16122"/>
    </row>
    <row r="16123" spans="6:6" x14ac:dyDescent="0.2">
      <c r="F16123"/>
    </row>
    <row r="16124" spans="6:6" x14ac:dyDescent="0.2">
      <c r="F16124"/>
    </row>
    <row r="16125" spans="6:6" x14ac:dyDescent="0.2">
      <c r="F16125"/>
    </row>
    <row r="16126" spans="6:6" x14ac:dyDescent="0.2">
      <c r="F16126"/>
    </row>
    <row r="16127" spans="6:6" x14ac:dyDescent="0.2">
      <c r="F16127"/>
    </row>
    <row r="16128" spans="6:6" x14ac:dyDescent="0.2">
      <c r="F16128"/>
    </row>
    <row r="16129" spans="6:6" x14ac:dyDescent="0.2">
      <c r="F16129"/>
    </row>
    <row r="16130" spans="6:6" x14ac:dyDescent="0.2">
      <c r="F16130"/>
    </row>
    <row r="16131" spans="6:6" x14ac:dyDescent="0.2">
      <c r="F16131"/>
    </row>
    <row r="16132" spans="6:6" x14ac:dyDescent="0.2">
      <c r="F16132"/>
    </row>
    <row r="16133" spans="6:6" x14ac:dyDescent="0.2">
      <c r="F16133"/>
    </row>
    <row r="16134" spans="6:6" x14ac:dyDescent="0.2">
      <c r="F16134"/>
    </row>
    <row r="16135" spans="6:6" x14ac:dyDescent="0.2">
      <c r="F16135"/>
    </row>
    <row r="16136" spans="6:6" x14ac:dyDescent="0.2">
      <c r="F16136"/>
    </row>
    <row r="16137" spans="6:6" x14ac:dyDescent="0.2">
      <c r="F16137"/>
    </row>
    <row r="16138" spans="6:6" x14ac:dyDescent="0.2">
      <c r="F16138"/>
    </row>
    <row r="16139" spans="6:6" x14ac:dyDescent="0.2">
      <c r="F16139"/>
    </row>
    <row r="16140" spans="6:6" x14ac:dyDescent="0.2">
      <c r="F16140"/>
    </row>
    <row r="16141" spans="6:6" x14ac:dyDescent="0.2">
      <c r="F16141"/>
    </row>
    <row r="16142" spans="6:6" x14ac:dyDescent="0.2">
      <c r="F16142"/>
    </row>
    <row r="16143" spans="6:6" x14ac:dyDescent="0.2">
      <c r="F16143"/>
    </row>
    <row r="16144" spans="6:6" x14ac:dyDescent="0.2">
      <c r="F16144"/>
    </row>
    <row r="16145" spans="6:6" x14ac:dyDescent="0.2">
      <c r="F16145"/>
    </row>
    <row r="16146" spans="6:6" x14ac:dyDescent="0.2">
      <c r="F16146"/>
    </row>
    <row r="16147" spans="6:6" x14ac:dyDescent="0.2">
      <c r="F16147"/>
    </row>
    <row r="16148" spans="6:6" x14ac:dyDescent="0.2">
      <c r="F16148"/>
    </row>
    <row r="16149" spans="6:6" x14ac:dyDescent="0.2">
      <c r="F16149"/>
    </row>
    <row r="16150" spans="6:6" x14ac:dyDescent="0.2">
      <c r="F16150"/>
    </row>
    <row r="16151" spans="6:6" x14ac:dyDescent="0.2">
      <c r="F16151"/>
    </row>
    <row r="16152" spans="6:6" x14ac:dyDescent="0.2">
      <c r="F16152"/>
    </row>
    <row r="16153" spans="6:6" x14ac:dyDescent="0.2">
      <c r="F16153"/>
    </row>
    <row r="16154" spans="6:6" x14ac:dyDescent="0.2">
      <c r="F16154"/>
    </row>
    <row r="16155" spans="6:6" x14ac:dyDescent="0.2">
      <c r="F16155"/>
    </row>
    <row r="16156" spans="6:6" x14ac:dyDescent="0.2">
      <c r="F16156"/>
    </row>
    <row r="16157" spans="6:6" x14ac:dyDescent="0.2">
      <c r="F16157"/>
    </row>
    <row r="16158" spans="6:6" x14ac:dyDescent="0.2">
      <c r="F16158"/>
    </row>
    <row r="16159" spans="6:6" x14ac:dyDescent="0.2">
      <c r="F16159"/>
    </row>
    <row r="16160" spans="6:6" x14ac:dyDescent="0.2">
      <c r="F16160"/>
    </row>
    <row r="16161" spans="6:6" x14ac:dyDescent="0.2">
      <c r="F16161"/>
    </row>
    <row r="16162" spans="6:6" x14ac:dyDescent="0.2">
      <c r="F16162"/>
    </row>
    <row r="16163" spans="6:6" x14ac:dyDescent="0.2">
      <c r="F16163"/>
    </row>
    <row r="16164" spans="6:6" x14ac:dyDescent="0.2">
      <c r="F16164"/>
    </row>
    <row r="16165" spans="6:6" x14ac:dyDescent="0.2">
      <c r="F16165"/>
    </row>
    <row r="16166" spans="6:6" x14ac:dyDescent="0.2">
      <c r="F16166"/>
    </row>
    <row r="16167" spans="6:6" x14ac:dyDescent="0.2">
      <c r="F16167"/>
    </row>
    <row r="16168" spans="6:6" x14ac:dyDescent="0.2">
      <c r="F16168"/>
    </row>
    <row r="16169" spans="6:6" x14ac:dyDescent="0.2">
      <c r="F16169"/>
    </row>
    <row r="16170" spans="6:6" x14ac:dyDescent="0.2">
      <c r="F16170"/>
    </row>
    <row r="16171" spans="6:6" x14ac:dyDescent="0.2">
      <c r="F16171"/>
    </row>
    <row r="16172" spans="6:6" x14ac:dyDescent="0.2">
      <c r="F16172"/>
    </row>
    <row r="16173" spans="6:6" x14ac:dyDescent="0.2">
      <c r="F16173"/>
    </row>
    <row r="16174" spans="6:6" x14ac:dyDescent="0.2">
      <c r="F16174"/>
    </row>
    <row r="16175" spans="6:6" x14ac:dyDescent="0.2">
      <c r="F16175"/>
    </row>
    <row r="16176" spans="6:6" x14ac:dyDescent="0.2">
      <c r="F16176"/>
    </row>
    <row r="16177" spans="6:6" x14ac:dyDescent="0.2">
      <c r="F16177"/>
    </row>
    <row r="16178" spans="6:6" x14ac:dyDescent="0.2">
      <c r="F16178"/>
    </row>
    <row r="16179" spans="6:6" x14ac:dyDescent="0.2">
      <c r="F16179"/>
    </row>
    <row r="16180" spans="6:6" x14ac:dyDescent="0.2">
      <c r="F16180"/>
    </row>
    <row r="16181" spans="6:6" x14ac:dyDescent="0.2">
      <c r="F16181"/>
    </row>
    <row r="16182" spans="6:6" x14ac:dyDescent="0.2">
      <c r="F16182"/>
    </row>
    <row r="16183" spans="6:6" x14ac:dyDescent="0.2">
      <c r="F16183"/>
    </row>
    <row r="16184" spans="6:6" x14ac:dyDescent="0.2">
      <c r="F16184"/>
    </row>
    <row r="16185" spans="6:6" x14ac:dyDescent="0.2">
      <c r="F16185"/>
    </row>
    <row r="16186" spans="6:6" x14ac:dyDescent="0.2">
      <c r="F16186"/>
    </row>
    <row r="16187" spans="6:6" x14ac:dyDescent="0.2">
      <c r="F16187"/>
    </row>
    <row r="16188" spans="6:6" x14ac:dyDescent="0.2">
      <c r="F16188"/>
    </row>
    <row r="16189" spans="6:6" x14ac:dyDescent="0.2">
      <c r="F16189"/>
    </row>
    <row r="16190" spans="6:6" x14ac:dyDescent="0.2">
      <c r="F16190"/>
    </row>
    <row r="16191" spans="6:6" x14ac:dyDescent="0.2">
      <c r="F16191"/>
    </row>
    <row r="16192" spans="6:6" x14ac:dyDescent="0.2">
      <c r="F16192"/>
    </row>
    <row r="16193" spans="6:6" x14ac:dyDescent="0.2">
      <c r="F16193"/>
    </row>
    <row r="16194" spans="6:6" x14ac:dyDescent="0.2">
      <c r="F16194"/>
    </row>
    <row r="16195" spans="6:6" x14ac:dyDescent="0.2">
      <c r="F16195"/>
    </row>
    <row r="16196" spans="6:6" x14ac:dyDescent="0.2">
      <c r="F16196"/>
    </row>
    <row r="16197" spans="6:6" x14ac:dyDescent="0.2">
      <c r="F16197"/>
    </row>
    <row r="16198" spans="6:6" x14ac:dyDescent="0.2">
      <c r="F16198"/>
    </row>
    <row r="16199" spans="6:6" x14ac:dyDescent="0.2">
      <c r="F16199"/>
    </row>
    <row r="16200" spans="6:6" x14ac:dyDescent="0.2">
      <c r="F16200"/>
    </row>
    <row r="16201" spans="6:6" x14ac:dyDescent="0.2">
      <c r="F16201"/>
    </row>
    <row r="16202" spans="6:6" x14ac:dyDescent="0.2">
      <c r="F16202"/>
    </row>
    <row r="16203" spans="6:6" x14ac:dyDescent="0.2">
      <c r="F16203"/>
    </row>
    <row r="16204" spans="6:6" x14ac:dyDescent="0.2">
      <c r="F16204"/>
    </row>
    <row r="16205" spans="6:6" x14ac:dyDescent="0.2">
      <c r="F16205"/>
    </row>
    <row r="16206" spans="6:6" x14ac:dyDescent="0.2">
      <c r="F16206"/>
    </row>
    <row r="16207" spans="6:6" x14ac:dyDescent="0.2">
      <c r="F16207"/>
    </row>
    <row r="16208" spans="6:6" x14ac:dyDescent="0.2">
      <c r="F16208"/>
    </row>
    <row r="16209" spans="6:6" x14ac:dyDescent="0.2">
      <c r="F16209"/>
    </row>
    <row r="16210" spans="6:6" x14ac:dyDescent="0.2">
      <c r="F16210"/>
    </row>
    <row r="16211" spans="6:6" x14ac:dyDescent="0.2">
      <c r="F16211"/>
    </row>
    <row r="16212" spans="6:6" x14ac:dyDescent="0.2">
      <c r="F16212"/>
    </row>
    <row r="16213" spans="6:6" x14ac:dyDescent="0.2">
      <c r="F16213"/>
    </row>
    <row r="16214" spans="6:6" x14ac:dyDescent="0.2">
      <c r="F16214"/>
    </row>
    <row r="16215" spans="6:6" x14ac:dyDescent="0.2">
      <c r="F16215"/>
    </row>
    <row r="16216" spans="6:6" x14ac:dyDescent="0.2">
      <c r="F16216"/>
    </row>
    <row r="16217" spans="6:6" x14ac:dyDescent="0.2">
      <c r="F16217"/>
    </row>
    <row r="16218" spans="6:6" x14ac:dyDescent="0.2">
      <c r="F16218"/>
    </row>
    <row r="16219" spans="6:6" x14ac:dyDescent="0.2">
      <c r="F16219"/>
    </row>
    <row r="16220" spans="6:6" x14ac:dyDescent="0.2">
      <c r="F16220"/>
    </row>
    <row r="16221" spans="6:6" x14ac:dyDescent="0.2">
      <c r="F16221"/>
    </row>
    <row r="16222" spans="6:6" x14ac:dyDescent="0.2">
      <c r="F16222"/>
    </row>
    <row r="16223" spans="6:6" x14ac:dyDescent="0.2">
      <c r="F16223"/>
    </row>
    <row r="16224" spans="6:6" x14ac:dyDescent="0.2">
      <c r="F16224"/>
    </row>
    <row r="16225" spans="6:6" x14ac:dyDescent="0.2">
      <c r="F16225"/>
    </row>
    <row r="16226" spans="6:6" x14ac:dyDescent="0.2">
      <c r="F16226"/>
    </row>
    <row r="16227" spans="6:6" x14ac:dyDescent="0.2">
      <c r="F16227"/>
    </row>
    <row r="16228" spans="6:6" x14ac:dyDescent="0.2">
      <c r="F16228"/>
    </row>
    <row r="16229" spans="6:6" x14ac:dyDescent="0.2">
      <c r="F16229"/>
    </row>
    <row r="16230" spans="6:6" x14ac:dyDescent="0.2">
      <c r="F16230"/>
    </row>
    <row r="16231" spans="6:6" x14ac:dyDescent="0.2">
      <c r="F16231"/>
    </row>
    <row r="16232" spans="6:6" x14ac:dyDescent="0.2">
      <c r="F16232"/>
    </row>
    <row r="16233" spans="6:6" x14ac:dyDescent="0.2">
      <c r="F16233"/>
    </row>
    <row r="16234" spans="6:6" x14ac:dyDescent="0.2">
      <c r="F16234"/>
    </row>
    <row r="16235" spans="6:6" x14ac:dyDescent="0.2">
      <c r="F16235"/>
    </row>
    <row r="16236" spans="6:6" x14ac:dyDescent="0.2">
      <c r="F16236"/>
    </row>
    <row r="16237" spans="6:6" x14ac:dyDescent="0.2">
      <c r="F16237"/>
    </row>
    <row r="16238" spans="6:6" x14ac:dyDescent="0.2">
      <c r="F16238"/>
    </row>
    <row r="16239" spans="6:6" x14ac:dyDescent="0.2">
      <c r="F16239"/>
    </row>
    <row r="16240" spans="6:6" x14ac:dyDescent="0.2">
      <c r="F16240"/>
    </row>
    <row r="16241" spans="6:6" x14ac:dyDescent="0.2">
      <c r="F16241"/>
    </row>
    <row r="16242" spans="6:6" x14ac:dyDescent="0.2">
      <c r="F16242"/>
    </row>
    <row r="16243" spans="6:6" x14ac:dyDescent="0.2">
      <c r="F16243"/>
    </row>
    <row r="16244" spans="6:6" x14ac:dyDescent="0.2">
      <c r="F16244"/>
    </row>
    <row r="16245" spans="6:6" x14ac:dyDescent="0.2">
      <c r="F16245"/>
    </row>
    <row r="16246" spans="6:6" x14ac:dyDescent="0.2">
      <c r="F16246"/>
    </row>
    <row r="16247" spans="6:6" x14ac:dyDescent="0.2">
      <c r="F16247"/>
    </row>
    <row r="16248" spans="6:6" x14ac:dyDescent="0.2">
      <c r="F16248"/>
    </row>
    <row r="16249" spans="6:6" x14ac:dyDescent="0.2">
      <c r="F16249"/>
    </row>
    <row r="16250" spans="6:6" x14ac:dyDescent="0.2">
      <c r="F16250"/>
    </row>
    <row r="16251" spans="6:6" x14ac:dyDescent="0.2">
      <c r="F16251"/>
    </row>
    <row r="16252" spans="6:6" x14ac:dyDescent="0.2">
      <c r="F16252"/>
    </row>
    <row r="16253" spans="6:6" x14ac:dyDescent="0.2">
      <c r="F16253"/>
    </row>
    <row r="16254" spans="6:6" x14ac:dyDescent="0.2">
      <c r="F16254"/>
    </row>
    <row r="16255" spans="6:6" x14ac:dyDescent="0.2">
      <c r="F16255"/>
    </row>
    <row r="16256" spans="6:6" x14ac:dyDescent="0.2">
      <c r="F16256"/>
    </row>
    <row r="16257" spans="6:6" x14ac:dyDescent="0.2">
      <c r="F16257"/>
    </row>
    <row r="16258" spans="6:6" x14ac:dyDescent="0.2">
      <c r="F16258"/>
    </row>
    <row r="16259" spans="6:6" x14ac:dyDescent="0.2">
      <c r="F16259"/>
    </row>
    <row r="16260" spans="6:6" x14ac:dyDescent="0.2">
      <c r="F16260"/>
    </row>
    <row r="16261" spans="6:6" x14ac:dyDescent="0.2">
      <c r="F16261"/>
    </row>
    <row r="16262" spans="6:6" x14ac:dyDescent="0.2">
      <c r="F16262"/>
    </row>
    <row r="16263" spans="6:6" x14ac:dyDescent="0.2">
      <c r="F16263"/>
    </row>
    <row r="16264" spans="6:6" x14ac:dyDescent="0.2">
      <c r="F16264"/>
    </row>
    <row r="16265" spans="6:6" x14ac:dyDescent="0.2">
      <c r="F16265"/>
    </row>
    <row r="16266" spans="6:6" x14ac:dyDescent="0.2">
      <c r="F16266"/>
    </row>
    <row r="16267" spans="6:6" x14ac:dyDescent="0.2">
      <c r="F16267"/>
    </row>
    <row r="16268" spans="6:6" x14ac:dyDescent="0.2">
      <c r="F16268"/>
    </row>
    <row r="16269" spans="6:6" x14ac:dyDescent="0.2">
      <c r="F16269"/>
    </row>
    <row r="16270" spans="6:6" x14ac:dyDescent="0.2">
      <c r="F16270"/>
    </row>
    <row r="16271" spans="6:6" x14ac:dyDescent="0.2">
      <c r="F16271"/>
    </row>
    <row r="16272" spans="6:6" x14ac:dyDescent="0.2">
      <c r="F16272"/>
    </row>
    <row r="16273" spans="6:6" x14ac:dyDescent="0.2">
      <c r="F16273"/>
    </row>
    <row r="16274" spans="6:6" x14ac:dyDescent="0.2">
      <c r="F16274"/>
    </row>
    <row r="16275" spans="6:6" x14ac:dyDescent="0.2">
      <c r="F16275"/>
    </row>
    <row r="16276" spans="6:6" x14ac:dyDescent="0.2">
      <c r="F16276"/>
    </row>
    <row r="16277" spans="6:6" x14ac:dyDescent="0.2">
      <c r="F16277"/>
    </row>
    <row r="16278" spans="6:6" x14ac:dyDescent="0.2">
      <c r="F16278"/>
    </row>
    <row r="16279" spans="6:6" x14ac:dyDescent="0.2">
      <c r="F16279"/>
    </row>
    <row r="16280" spans="6:6" x14ac:dyDescent="0.2">
      <c r="F16280"/>
    </row>
    <row r="16281" spans="6:6" x14ac:dyDescent="0.2">
      <c r="F16281"/>
    </row>
    <row r="16282" spans="6:6" x14ac:dyDescent="0.2">
      <c r="F16282"/>
    </row>
    <row r="16283" spans="6:6" x14ac:dyDescent="0.2">
      <c r="F16283"/>
    </row>
    <row r="16284" spans="6:6" x14ac:dyDescent="0.2">
      <c r="F16284"/>
    </row>
    <row r="16285" spans="6:6" x14ac:dyDescent="0.2">
      <c r="F16285"/>
    </row>
    <row r="16286" spans="6:6" x14ac:dyDescent="0.2">
      <c r="F16286"/>
    </row>
    <row r="16287" spans="6:6" x14ac:dyDescent="0.2">
      <c r="F16287"/>
    </row>
    <row r="16288" spans="6:6" x14ac:dyDescent="0.2">
      <c r="F16288"/>
    </row>
    <row r="16289" spans="6:6" x14ac:dyDescent="0.2">
      <c r="F16289"/>
    </row>
    <row r="16290" spans="6:6" x14ac:dyDescent="0.2">
      <c r="F16290"/>
    </row>
    <row r="16291" spans="6:6" x14ac:dyDescent="0.2">
      <c r="F16291"/>
    </row>
    <row r="16292" spans="6:6" x14ac:dyDescent="0.2">
      <c r="F16292"/>
    </row>
    <row r="16293" spans="6:6" x14ac:dyDescent="0.2">
      <c r="F16293"/>
    </row>
    <row r="16294" spans="6:6" x14ac:dyDescent="0.2">
      <c r="F16294"/>
    </row>
    <row r="16295" spans="6:6" x14ac:dyDescent="0.2">
      <c r="F16295"/>
    </row>
    <row r="16296" spans="6:6" x14ac:dyDescent="0.2">
      <c r="F16296"/>
    </row>
    <row r="16297" spans="6:6" x14ac:dyDescent="0.2">
      <c r="F16297"/>
    </row>
    <row r="16298" spans="6:6" x14ac:dyDescent="0.2">
      <c r="F16298"/>
    </row>
    <row r="16299" spans="6:6" x14ac:dyDescent="0.2">
      <c r="F16299"/>
    </row>
    <row r="16300" spans="6:6" x14ac:dyDescent="0.2">
      <c r="F16300"/>
    </row>
    <row r="16301" spans="6:6" x14ac:dyDescent="0.2">
      <c r="F16301"/>
    </row>
    <row r="16302" spans="6:6" x14ac:dyDescent="0.2">
      <c r="F16302"/>
    </row>
    <row r="16303" spans="6:6" x14ac:dyDescent="0.2">
      <c r="F16303"/>
    </row>
    <row r="16304" spans="6:6" x14ac:dyDescent="0.2">
      <c r="F16304"/>
    </row>
    <row r="16305" spans="6:6" x14ac:dyDescent="0.2">
      <c r="F16305"/>
    </row>
    <row r="16306" spans="6:6" x14ac:dyDescent="0.2">
      <c r="F16306"/>
    </row>
    <row r="16307" spans="6:6" x14ac:dyDescent="0.2">
      <c r="F16307"/>
    </row>
    <row r="16308" spans="6:6" x14ac:dyDescent="0.2">
      <c r="F16308"/>
    </row>
    <row r="16309" spans="6:6" x14ac:dyDescent="0.2">
      <c r="F16309"/>
    </row>
    <row r="16310" spans="6:6" x14ac:dyDescent="0.2">
      <c r="F16310"/>
    </row>
    <row r="16311" spans="6:6" x14ac:dyDescent="0.2">
      <c r="F16311"/>
    </row>
    <row r="16312" spans="6:6" x14ac:dyDescent="0.2">
      <c r="F16312"/>
    </row>
    <row r="16313" spans="6:6" x14ac:dyDescent="0.2">
      <c r="F16313"/>
    </row>
    <row r="16314" spans="6:6" x14ac:dyDescent="0.2">
      <c r="F16314"/>
    </row>
    <row r="16315" spans="6:6" x14ac:dyDescent="0.2">
      <c r="F16315"/>
    </row>
    <row r="16316" spans="6:6" x14ac:dyDescent="0.2">
      <c r="F16316"/>
    </row>
    <row r="16317" spans="6:6" x14ac:dyDescent="0.2">
      <c r="F16317"/>
    </row>
    <row r="16318" spans="6:6" x14ac:dyDescent="0.2">
      <c r="F16318"/>
    </row>
    <row r="16319" spans="6:6" x14ac:dyDescent="0.2">
      <c r="F16319"/>
    </row>
    <row r="16320" spans="6:6" x14ac:dyDescent="0.2">
      <c r="F16320"/>
    </row>
    <row r="16321" spans="6:6" x14ac:dyDescent="0.2">
      <c r="F16321"/>
    </row>
    <row r="16322" spans="6:6" x14ac:dyDescent="0.2">
      <c r="F16322"/>
    </row>
    <row r="16323" spans="6:6" x14ac:dyDescent="0.2">
      <c r="F16323"/>
    </row>
    <row r="16324" spans="6:6" x14ac:dyDescent="0.2">
      <c r="F16324"/>
    </row>
    <row r="16325" spans="6:6" x14ac:dyDescent="0.2">
      <c r="F16325"/>
    </row>
    <row r="16326" spans="6:6" x14ac:dyDescent="0.2">
      <c r="F16326"/>
    </row>
    <row r="16327" spans="6:6" x14ac:dyDescent="0.2">
      <c r="F16327"/>
    </row>
    <row r="16328" spans="6:6" x14ac:dyDescent="0.2">
      <c r="F16328"/>
    </row>
    <row r="16329" spans="6:6" x14ac:dyDescent="0.2">
      <c r="F16329"/>
    </row>
    <row r="16330" spans="6:6" x14ac:dyDescent="0.2">
      <c r="F16330"/>
    </row>
    <row r="16331" spans="6:6" x14ac:dyDescent="0.2">
      <c r="F16331"/>
    </row>
    <row r="16332" spans="6:6" x14ac:dyDescent="0.2">
      <c r="F16332"/>
    </row>
    <row r="16333" spans="6:6" x14ac:dyDescent="0.2">
      <c r="F16333"/>
    </row>
    <row r="16334" spans="6:6" x14ac:dyDescent="0.2">
      <c r="F16334"/>
    </row>
    <row r="16335" spans="6:6" x14ac:dyDescent="0.2">
      <c r="F16335"/>
    </row>
    <row r="16336" spans="6:6" x14ac:dyDescent="0.2">
      <c r="F16336"/>
    </row>
    <row r="16337" spans="6:6" x14ac:dyDescent="0.2">
      <c r="F16337"/>
    </row>
    <row r="16338" spans="6:6" x14ac:dyDescent="0.2">
      <c r="F16338"/>
    </row>
    <row r="16339" spans="6:6" x14ac:dyDescent="0.2">
      <c r="F16339"/>
    </row>
    <row r="16340" spans="6:6" x14ac:dyDescent="0.2">
      <c r="F16340"/>
    </row>
    <row r="16341" spans="6:6" x14ac:dyDescent="0.2">
      <c r="F16341"/>
    </row>
    <row r="16342" spans="6:6" x14ac:dyDescent="0.2">
      <c r="F16342"/>
    </row>
    <row r="16343" spans="6:6" x14ac:dyDescent="0.2">
      <c r="F16343"/>
    </row>
    <row r="16344" spans="6:6" x14ac:dyDescent="0.2">
      <c r="F16344"/>
    </row>
    <row r="16345" spans="6:6" x14ac:dyDescent="0.2">
      <c r="F16345"/>
    </row>
    <row r="16346" spans="6:6" x14ac:dyDescent="0.2">
      <c r="F16346"/>
    </row>
    <row r="16347" spans="6:6" x14ac:dyDescent="0.2">
      <c r="F16347"/>
    </row>
    <row r="16348" spans="6:6" x14ac:dyDescent="0.2">
      <c r="F16348"/>
    </row>
    <row r="16349" spans="6:6" x14ac:dyDescent="0.2">
      <c r="F16349"/>
    </row>
    <row r="16350" spans="6:6" x14ac:dyDescent="0.2">
      <c r="F16350"/>
    </row>
    <row r="16351" spans="6:6" x14ac:dyDescent="0.2">
      <c r="F16351"/>
    </row>
    <row r="16352" spans="6:6" x14ac:dyDescent="0.2">
      <c r="F16352"/>
    </row>
    <row r="16353" spans="6:6" x14ac:dyDescent="0.2">
      <c r="F16353"/>
    </row>
    <row r="16354" spans="6:6" x14ac:dyDescent="0.2">
      <c r="F16354"/>
    </row>
    <row r="16355" spans="6:6" x14ac:dyDescent="0.2">
      <c r="F16355"/>
    </row>
    <row r="16356" spans="6:6" x14ac:dyDescent="0.2">
      <c r="F16356"/>
    </row>
    <row r="16357" spans="6:6" x14ac:dyDescent="0.2">
      <c r="F16357"/>
    </row>
    <row r="16358" spans="6:6" x14ac:dyDescent="0.2">
      <c r="F16358"/>
    </row>
    <row r="16359" spans="6:6" x14ac:dyDescent="0.2">
      <c r="F16359"/>
    </row>
    <row r="16360" spans="6:6" x14ac:dyDescent="0.2">
      <c r="F16360"/>
    </row>
    <row r="16361" spans="6:6" x14ac:dyDescent="0.2">
      <c r="F16361"/>
    </row>
    <row r="16362" spans="6:6" x14ac:dyDescent="0.2">
      <c r="F16362"/>
    </row>
    <row r="16363" spans="6:6" x14ac:dyDescent="0.2">
      <c r="F16363"/>
    </row>
    <row r="16364" spans="6:6" x14ac:dyDescent="0.2">
      <c r="F16364"/>
    </row>
    <row r="16365" spans="6:6" x14ac:dyDescent="0.2">
      <c r="F16365"/>
    </row>
    <row r="16366" spans="6:6" x14ac:dyDescent="0.2">
      <c r="F16366"/>
    </row>
    <row r="16367" spans="6:6" x14ac:dyDescent="0.2">
      <c r="F16367"/>
    </row>
    <row r="16368" spans="6:6" x14ac:dyDescent="0.2">
      <c r="F16368"/>
    </row>
    <row r="16369" spans="6:6" x14ac:dyDescent="0.2">
      <c r="F16369"/>
    </row>
    <row r="16370" spans="6:6" x14ac:dyDescent="0.2">
      <c r="F16370"/>
    </row>
    <row r="16371" spans="6:6" x14ac:dyDescent="0.2">
      <c r="F16371"/>
    </row>
    <row r="16372" spans="6:6" x14ac:dyDescent="0.2">
      <c r="F16372"/>
    </row>
    <row r="16373" spans="6:6" x14ac:dyDescent="0.2">
      <c r="F16373"/>
    </row>
    <row r="16374" spans="6:6" x14ac:dyDescent="0.2">
      <c r="F16374"/>
    </row>
    <row r="16375" spans="6:6" x14ac:dyDescent="0.2">
      <c r="F16375"/>
    </row>
    <row r="16376" spans="6:6" x14ac:dyDescent="0.2">
      <c r="F16376"/>
    </row>
    <row r="16377" spans="6:6" x14ac:dyDescent="0.2">
      <c r="F16377"/>
    </row>
    <row r="16378" spans="6:6" x14ac:dyDescent="0.2">
      <c r="F16378"/>
    </row>
    <row r="16379" spans="6:6" x14ac:dyDescent="0.2">
      <c r="F16379"/>
    </row>
    <row r="16380" spans="6:6" x14ac:dyDescent="0.2">
      <c r="F16380"/>
    </row>
    <row r="16381" spans="6:6" x14ac:dyDescent="0.2">
      <c r="F16381"/>
    </row>
    <row r="16382" spans="6:6" x14ac:dyDescent="0.2">
      <c r="F16382"/>
    </row>
    <row r="16383" spans="6:6" x14ac:dyDescent="0.2">
      <c r="F16383"/>
    </row>
    <row r="16384" spans="6:6" x14ac:dyDescent="0.2">
      <c r="F16384"/>
    </row>
    <row r="16385" spans="6:6" x14ac:dyDescent="0.2">
      <c r="F16385"/>
    </row>
    <row r="16386" spans="6:6" x14ac:dyDescent="0.2">
      <c r="F16386"/>
    </row>
    <row r="16387" spans="6:6" x14ac:dyDescent="0.2">
      <c r="F16387"/>
    </row>
    <row r="16388" spans="6:6" x14ac:dyDescent="0.2">
      <c r="F16388"/>
    </row>
    <row r="16389" spans="6:6" x14ac:dyDescent="0.2">
      <c r="F16389"/>
    </row>
    <row r="16390" spans="6:6" x14ac:dyDescent="0.2">
      <c r="F16390"/>
    </row>
    <row r="16391" spans="6:6" x14ac:dyDescent="0.2">
      <c r="F16391"/>
    </row>
    <row r="16392" spans="6:6" x14ac:dyDescent="0.2">
      <c r="F16392"/>
    </row>
    <row r="16393" spans="6:6" x14ac:dyDescent="0.2">
      <c r="F16393"/>
    </row>
    <row r="16394" spans="6:6" x14ac:dyDescent="0.2">
      <c r="F16394"/>
    </row>
    <row r="16395" spans="6:6" x14ac:dyDescent="0.2">
      <c r="F16395"/>
    </row>
    <row r="16396" spans="6:6" x14ac:dyDescent="0.2">
      <c r="F16396"/>
    </row>
    <row r="16397" spans="6:6" x14ac:dyDescent="0.2">
      <c r="F16397"/>
    </row>
    <row r="16398" spans="6:6" x14ac:dyDescent="0.2">
      <c r="F16398"/>
    </row>
    <row r="16399" spans="6:6" x14ac:dyDescent="0.2">
      <c r="F16399"/>
    </row>
    <row r="16400" spans="6:6" x14ac:dyDescent="0.2">
      <c r="F16400"/>
    </row>
    <row r="16401" spans="6:6" x14ac:dyDescent="0.2">
      <c r="F16401"/>
    </row>
    <row r="16402" spans="6:6" x14ac:dyDescent="0.2">
      <c r="F16402"/>
    </row>
    <row r="16403" spans="6:6" x14ac:dyDescent="0.2">
      <c r="F16403"/>
    </row>
    <row r="16404" spans="6:6" x14ac:dyDescent="0.2">
      <c r="F16404"/>
    </row>
    <row r="16405" spans="6:6" x14ac:dyDescent="0.2">
      <c r="F16405"/>
    </row>
    <row r="16406" spans="6:6" x14ac:dyDescent="0.2">
      <c r="F16406"/>
    </row>
    <row r="16407" spans="6:6" x14ac:dyDescent="0.2">
      <c r="F16407"/>
    </row>
    <row r="16408" spans="6:6" x14ac:dyDescent="0.2">
      <c r="F16408"/>
    </row>
    <row r="16409" spans="6:6" x14ac:dyDescent="0.2">
      <c r="F16409"/>
    </row>
    <row r="16410" spans="6:6" x14ac:dyDescent="0.2">
      <c r="F16410"/>
    </row>
    <row r="16411" spans="6:6" x14ac:dyDescent="0.2">
      <c r="F16411"/>
    </row>
    <row r="16412" spans="6:6" x14ac:dyDescent="0.2">
      <c r="F16412"/>
    </row>
    <row r="16413" spans="6:6" x14ac:dyDescent="0.2">
      <c r="F16413"/>
    </row>
    <row r="16414" spans="6:6" x14ac:dyDescent="0.2">
      <c r="F16414"/>
    </row>
    <row r="16415" spans="6:6" x14ac:dyDescent="0.2">
      <c r="F16415"/>
    </row>
    <row r="16416" spans="6:6" x14ac:dyDescent="0.2">
      <c r="F16416"/>
    </row>
    <row r="16417" spans="6:6" x14ac:dyDescent="0.2">
      <c r="F16417"/>
    </row>
    <row r="16418" spans="6:6" x14ac:dyDescent="0.2">
      <c r="F16418"/>
    </row>
    <row r="16419" spans="6:6" x14ac:dyDescent="0.2">
      <c r="F16419"/>
    </row>
    <row r="16420" spans="6:6" x14ac:dyDescent="0.2">
      <c r="F16420"/>
    </row>
    <row r="16421" spans="6:6" x14ac:dyDescent="0.2">
      <c r="F16421"/>
    </row>
    <row r="16422" spans="6:6" x14ac:dyDescent="0.2">
      <c r="F16422"/>
    </row>
    <row r="16423" spans="6:6" x14ac:dyDescent="0.2">
      <c r="F16423"/>
    </row>
    <row r="16424" spans="6:6" x14ac:dyDescent="0.2">
      <c r="F16424"/>
    </row>
    <row r="16425" spans="6:6" x14ac:dyDescent="0.2">
      <c r="F16425"/>
    </row>
    <row r="16426" spans="6:6" x14ac:dyDescent="0.2">
      <c r="F16426"/>
    </row>
    <row r="16427" spans="6:6" x14ac:dyDescent="0.2">
      <c r="F16427"/>
    </row>
    <row r="16428" spans="6:6" x14ac:dyDescent="0.2">
      <c r="F16428"/>
    </row>
    <row r="16429" spans="6:6" x14ac:dyDescent="0.2">
      <c r="F16429"/>
    </row>
    <row r="16430" spans="6:6" x14ac:dyDescent="0.2">
      <c r="F16430"/>
    </row>
    <row r="16431" spans="6:6" x14ac:dyDescent="0.2">
      <c r="F16431"/>
    </row>
    <row r="16432" spans="6:6" x14ac:dyDescent="0.2">
      <c r="F16432"/>
    </row>
    <row r="16433" spans="6:6" x14ac:dyDescent="0.2">
      <c r="F16433"/>
    </row>
    <row r="16434" spans="6:6" x14ac:dyDescent="0.2">
      <c r="F16434"/>
    </row>
    <row r="16435" spans="6:6" x14ac:dyDescent="0.2">
      <c r="F16435"/>
    </row>
    <row r="16436" spans="6:6" x14ac:dyDescent="0.2">
      <c r="F16436"/>
    </row>
    <row r="16437" spans="6:6" x14ac:dyDescent="0.2">
      <c r="F16437"/>
    </row>
    <row r="16438" spans="6:6" x14ac:dyDescent="0.2">
      <c r="F16438"/>
    </row>
    <row r="16439" spans="6:6" x14ac:dyDescent="0.2">
      <c r="F16439"/>
    </row>
    <row r="16440" spans="6:6" x14ac:dyDescent="0.2">
      <c r="F16440"/>
    </row>
    <row r="16441" spans="6:6" x14ac:dyDescent="0.2">
      <c r="F16441"/>
    </row>
    <row r="16442" spans="6:6" x14ac:dyDescent="0.2">
      <c r="F16442"/>
    </row>
    <row r="16443" spans="6:6" x14ac:dyDescent="0.2">
      <c r="F16443"/>
    </row>
    <row r="16444" spans="6:6" x14ac:dyDescent="0.2">
      <c r="F16444"/>
    </row>
    <row r="16445" spans="6:6" x14ac:dyDescent="0.2">
      <c r="F16445"/>
    </row>
    <row r="16446" spans="6:6" x14ac:dyDescent="0.2">
      <c r="F16446"/>
    </row>
    <row r="16447" spans="6:6" x14ac:dyDescent="0.2">
      <c r="F16447"/>
    </row>
    <row r="16448" spans="6:6" x14ac:dyDescent="0.2">
      <c r="F16448"/>
    </row>
    <row r="16449" spans="6:6" x14ac:dyDescent="0.2">
      <c r="F16449"/>
    </row>
    <row r="16450" spans="6:6" x14ac:dyDescent="0.2">
      <c r="F16450"/>
    </row>
    <row r="16451" spans="6:6" x14ac:dyDescent="0.2">
      <c r="F16451"/>
    </row>
    <row r="16452" spans="6:6" x14ac:dyDescent="0.2">
      <c r="F16452"/>
    </row>
    <row r="16453" spans="6:6" x14ac:dyDescent="0.2">
      <c r="F16453"/>
    </row>
    <row r="16454" spans="6:6" x14ac:dyDescent="0.2">
      <c r="F16454"/>
    </row>
    <row r="16455" spans="6:6" x14ac:dyDescent="0.2">
      <c r="F16455"/>
    </row>
    <row r="16456" spans="6:6" x14ac:dyDescent="0.2">
      <c r="F16456"/>
    </row>
    <row r="16457" spans="6:6" x14ac:dyDescent="0.2">
      <c r="F16457"/>
    </row>
    <row r="16458" spans="6:6" x14ac:dyDescent="0.2">
      <c r="F16458"/>
    </row>
    <row r="16459" spans="6:6" x14ac:dyDescent="0.2">
      <c r="F16459"/>
    </row>
    <row r="16460" spans="6:6" x14ac:dyDescent="0.2">
      <c r="F16460"/>
    </row>
    <row r="16461" spans="6:6" x14ac:dyDescent="0.2">
      <c r="F16461"/>
    </row>
    <row r="16462" spans="6:6" x14ac:dyDescent="0.2">
      <c r="F16462"/>
    </row>
    <row r="16463" spans="6:6" x14ac:dyDescent="0.2">
      <c r="F16463"/>
    </row>
    <row r="16464" spans="6:6" x14ac:dyDescent="0.2">
      <c r="F16464"/>
    </row>
    <row r="16465" spans="6:6" x14ac:dyDescent="0.2">
      <c r="F16465"/>
    </row>
    <row r="16466" spans="6:6" x14ac:dyDescent="0.2">
      <c r="F16466"/>
    </row>
    <row r="16467" spans="6:6" x14ac:dyDescent="0.2">
      <c r="F16467"/>
    </row>
    <row r="16468" spans="6:6" x14ac:dyDescent="0.2">
      <c r="F16468"/>
    </row>
    <row r="16469" spans="6:6" x14ac:dyDescent="0.2">
      <c r="F16469"/>
    </row>
    <row r="16470" spans="6:6" x14ac:dyDescent="0.2">
      <c r="F16470"/>
    </row>
    <row r="16471" spans="6:6" x14ac:dyDescent="0.2">
      <c r="F16471"/>
    </row>
    <row r="16472" spans="6:6" x14ac:dyDescent="0.2">
      <c r="F16472"/>
    </row>
    <row r="16473" spans="6:6" x14ac:dyDescent="0.2">
      <c r="F16473"/>
    </row>
    <row r="16474" spans="6:6" x14ac:dyDescent="0.2">
      <c r="F16474"/>
    </row>
    <row r="16475" spans="6:6" x14ac:dyDescent="0.2">
      <c r="F16475"/>
    </row>
    <row r="16476" spans="6:6" x14ac:dyDescent="0.2">
      <c r="F16476"/>
    </row>
    <row r="16477" spans="6:6" x14ac:dyDescent="0.2">
      <c r="F16477"/>
    </row>
    <row r="16478" spans="6:6" x14ac:dyDescent="0.2">
      <c r="F16478"/>
    </row>
    <row r="16479" spans="6:6" x14ac:dyDescent="0.2">
      <c r="F16479"/>
    </row>
    <row r="16480" spans="6:6" x14ac:dyDescent="0.2">
      <c r="F16480"/>
    </row>
    <row r="16481" spans="6:6" x14ac:dyDescent="0.2">
      <c r="F16481"/>
    </row>
    <row r="16482" spans="6:6" x14ac:dyDescent="0.2">
      <c r="F16482"/>
    </row>
    <row r="16483" spans="6:6" x14ac:dyDescent="0.2">
      <c r="F16483"/>
    </row>
    <row r="16484" spans="6:6" x14ac:dyDescent="0.2">
      <c r="F16484"/>
    </row>
    <row r="16485" spans="6:6" x14ac:dyDescent="0.2">
      <c r="F16485"/>
    </row>
    <row r="16486" spans="6:6" x14ac:dyDescent="0.2">
      <c r="F16486"/>
    </row>
    <row r="16487" spans="6:6" x14ac:dyDescent="0.2">
      <c r="F16487"/>
    </row>
    <row r="16488" spans="6:6" x14ac:dyDescent="0.2">
      <c r="F16488"/>
    </row>
    <row r="16489" spans="6:6" x14ac:dyDescent="0.2">
      <c r="F16489"/>
    </row>
    <row r="16490" spans="6:6" x14ac:dyDescent="0.2">
      <c r="F16490"/>
    </row>
    <row r="16491" spans="6:6" x14ac:dyDescent="0.2">
      <c r="F16491"/>
    </row>
    <row r="16492" spans="6:6" x14ac:dyDescent="0.2">
      <c r="F16492"/>
    </row>
    <row r="16493" spans="6:6" x14ac:dyDescent="0.2">
      <c r="F16493"/>
    </row>
    <row r="16494" spans="6:6" x14ac:dyDescent="0.2">
      <c r="F16494"/>
    </row>
    <row r="16495" spans="6:6" x14ac:dyDescent="0.2">
      <c r="F16495"/>
    </row>
    <row r="16496" spans="6:6" x14ac:dyDescent="0.2">
      <c r="F16496"/>
    </row>
    <row r="16497" spans="6:6" x14ac:dyDescent="0.2">
      <c r="F16497"/>
    </row>
    <row r="16498" spans="6:6" x14ac:dyDescent="0.2">
      <c r="F16498"/>
    </row>
    <row r="16499" spans="6:6" x14ac:dyDescent="0.2">
      <c r="F16499"/>
    </row>
    <row r="16500" spans="6:6" x14ac:dyDescent="0.2">
      <c r="F16500"/>
    </row>
    <row r="16501" spans="6:6" x14ac:dyDescent="0.2">
      <c r="F16501"/>
    </row>
    <row r="16502" spans="6:6" x14ac:dyDescent="0.2">
      <c r="F16502"/>
    </row>
    <row r="16503" spans="6:6" x14ac:dyDescent="0.2">
      <c r="F16503"/>
    </row>
    <row r="16504" spans="6:6" x14ac:dyDescent="0.2">
      <c r="F16504"/>
    </row>
    <row r="16505" spans="6:6" x14ac:dyDescent="0.2">
      <c r="F16505"/>
    </row>
    <row r="16506" spans="6:6" x14ac:dyDescent="0.2">
      <c r="F16506"/>
    </row>
    <row r="16507" spans="6:6" x14ac:dyDescent="0.2">
      <c r="F16507"/>
    </row>
    <row r="16508" spans="6:6" x14ac:dyDescent="0.2">
      <c r="F16508"/>
    </row>
    <row r="16509" spans="6:6" x14ac:dyDescent="0.2">
      <c r="F16509"/>
    </row>
    <row r="16510" spans="6:6" x14ac:dyDescent="0.2">
      <c r="F16510"/>
    </row>
    <row r="16511" spans="6:6" x14ac:dyDescent="0.2">
      <c r="F16511"/>
    </row>
    <row r="16512" spans="6:6" x14ac:dyDescent="0.2">
      <c r="F16512"/>
    </row>
    <row r="16513" spans="6:6" x14ac:dyDescent="0.2">
      <c r="F16513"/>
    </row>
    <row r="16514" spans="6:6" x14ac:dyDescent="0.2">
      <c r="F16514"/>
    </row>
    <row r="16515" spans="6:6" x14ac:dyDescent="0.2">
      <c r="F16515"/>
    </row>
    <row r="16516" spans="6:6" x14ac:dyDescent="0.2">
      <c r="F16516"/>
    </row>
    <row r="16517" spans="6:6" x14ac:dyDescent="0.2">
      <c r="F16517"/>
    </row>
    <row r="16518" spans="6:6" x14ac:dyDescent="0.2">
      <c r="F16518"/>
    </row>
    <row r="16519" spans="6:6" x14ac:dyDescent="0.2">
      <c r="F16519"/>
    </row>
    <row r="16520" spans="6:6" x14ac:dyDescent="0.2">
      <c r="F16520"/>
    </row>
    <row r="16521" spans="6:6" x14ac:dyDescent="0.2">
      <c r="F16521"/>
    </row>
    <row r="16522" spans="6:6" x14ac:dyDescent="0.2">
      <c r="F16522"/>
    </row>
    <row r="16523" spans="6:6" x14ac:dyDescent="0.2">
      <c r="F16523"/>
    </row>
    <row r="16524" spans="6:6" x14ac:dyDescent="0.2">
      <c r="F16524"/>
    </row>
    <row r="16525" spans="6:6" x14ac:dyDescent="0.2">
      <c r="F16525"/>
    </row>
    <row r="16526" spans="6:6" x14ac:dyDescent="0.2">
      <c r="F16526"/>
    </row>
    <row r="16527" spans="6:6" x14ac:dyDescent="0.2">
      <c r="F16527"/>
    </row>
    <row r="16528" spans="6:6" x14ac:dyDescent="0.2">
      <c r="F16528"/>
    </row>
    <row r="16529" spans="6:6" x14ac:dyDescent="0.2">
      <c r="F16529"/>
    </row>
    <row r="16530" spans="6:6" x14ac:dyDescent="0.2">
      <c r="F16530"/>
    </row>
    <row r="16531" spans="6:6" x14ac:dyDescent="0.2">
      <c r="F16531"/>
    </row>
    <row r="16532" spans="6:6" x14ac:dyDescent="0.2">
      <c r="F16532"/>
    </row>
    <row r="16533" spans="6:6" x14ac:dyDescent="0.2">
      <c r="F16533"/>
    </row>
    <row r="16534" spans="6:6" x14ac:dyDescent="0.2">
      <c r="F16534"/>
    </row>
    <row r="16535" spans="6:6" x14ac:dyDescent="0.2">
      <c r="F16535"/>
    </row>
    <row r="16536" spans="6:6" x14ac:dyDescent="0.2">
      <c r="F16536"/>
    </row>
    <row r="16537" spans="6:6" x14ac:dyDescent="0.2">
      <c r="F16537"/>
    </row>
    <row r="16538" spans="6:6" x14ac:dyDescent="0.2">
      <c r="F16538"/>
    </row>
    <row r="16539" spans="6:6" x14ac:dyDescent="0.2">
      <c r="F16539"/>
    </row>
    <row r="16540" spans="6:6" x14ac:dyDescent="0.2">
      <c r="F16540"/>
    </row>
    <row r="16541" spans="6:6" x14ac:dyDescent="0.2">
      <c r="F16541"/>
    </row>
    <row r="16542" spans="6:6" x14ac:dyDescent="0.2">
      <c r="F16542"/>
    </row>
    <row r="16543" spans="6:6" x14ac:dyDescent="0.2">
      <c r="F16543"/>
    </row>
    <row r="16544" spans="6:6" x14ac:dyDescent="0.2">
      <c r="F16544"/>
    </row>
    <row r="16545" spans="6:6" x14ac:dyDescent="0.2">
      <c r="F16545"/>
    </row>
    <row r="16546" spans="6:6" x14ac:dyDescent="0.2">
      <c r="F16546"/>
    </row>
    <row r="16547" spans="6:6" x14ac:dyDescent="0.2">
      <c r="F16547"/>
    </row>
    <row r="16548" spans="6:6" x14ac:dyDescent="0.2">
      <c r="F16548"/>
    </row>
    <row r="16549" spans="6:6" x14ac:dyDescent="0.2">
      <c r="F16549"/>
    </row>
    <row r="16550" spans="6:6" x14ac:dyDescent="0.2">
      <c r="F16550"/>
    </row>
    <row r="16551" spans="6:6" x14ac:dyDescent="0.2">
      <c r="F16551"/>
    </row>
    <row r="16552" spans="6:6" x14ac:dyDescent="0.2">
      <c r="F16552"/>
    </row>
    <row r="16553" spans="6:6" x14ac:dyDescent="0.2">
      <c r="F16553"/>
    </row>
    <row r="16554" spans="6:6" x14ac:dyDescent="0.2">
      <c r="F16554"/>
    </row>
    <row r="16555" spans="6:6" x14ac:dyDescent="0.2">
      <c r="F16555"/>
    </row>
    <row r="16556" spans="6:6" x14ac:dyDescent="0.2">
      <c r="F16556"/>
    </row>
    <row r="16557" spans="6:6" x14ac:dyDescent="0.2">
      <c r="F16557"/>
    </row>
    <row r="16558" spans="6:6" x14ac:dyDescent="0.2">
      <c r="F16558"/>
    </row>
    <row r="16559" spans="6:6" x14ac:dyDescent="0.2">
      <c r="F16559"/>
    </row>
    <row r="16560" spans="6:6" x14ac:dyDescent="0.2">
      <c r="F16560"/>
    </row>
    <row r="16561" spans="6:6" x14ac:dyDescent="0.2">
      <c r="F16561"/>
    </row>
    <row r="16562" spans="6:6" x14ac:dyDescent="0.2">
      <c r="F16562"/>
    </row>
    <row r="16563" spans="6:6" x14ac:dyDescent="0.2">
      <c r="F16563"/>
    </row>
    <row r="16564" spans="6:6" x14ac:dyDescent="0.2">
      <c r="F16564"/>
    </row>
    <row r="16565" spans="6:6" x14ac:dyDescent="0.2">
      <c r="F16565"/>
    </row>
    <row r="16566" spans="6:6" x14ac:dyDescent="0.2">
      <c r="F16566"/>
    </row>
    <row r="16567" spans="6:6" x14ac:dyDescent="0.2">
      <c r="F16567"/>
    </row>
    <row r="16568" spans="6:6" x14ac:dyDescent="0.2">
      <c r="F16568"/>
    </row>
    <row r="16569" spans="6:6" x14ac:dyDescent="0.2">
      <c r="F16569"/>
    </row>
    <row r="16570" spans="6:6" x14ac:dyDescent="0.2">
      <c r="F16570"/>
    </row>
    <row r="16571" spans="6:6" x14ac:dyDescent="0.2">
      <c r="F16571"/>
    </row>
    <row r="16572" spans="6:6" x14ac:dyDescent="0.2">
      <c r="F16572"/>
    </row>
    <row r="16573" spans="6:6" x14ac:dyDescent="0.2">
      <c r="F16573"/>
    </row>
    <row r="16574" spans="6:6" x14ac:dyDescent="0.2">
      <c r="F16574"/>
    </row>
    <row r="16575" spans="6:6" x14ac:dyDescent="0.2">
      <c r="F16575"/>
    </row>
    <row r="16576" spans="6:6" x14ac:dyDescent="0.2">
      <c r="F16576"/>
    </row>
    <row r="16577" spans="6:6" x14ac:dyDescent="0.2">
      <c r="F16577"/>
    </row>
    <row r="16578" spans="6:6" x14ac:dyDescent="0.2">
      <c r="F16578"/>
    </row>
    <row r="16579" spans="6:6" x14ac:dyDescent="0.2">
      <c r="F16579"/>
    </row>
    <row r="16580" spans="6:6" x14ac:dyDescent="0.2">
      <c r="F16580"/>
    </row>
    <row r="16581" spans="6:6" x14ac:dyDescent="0.2">
      <c r="F16581"/>
    </row>
    <row r="16582" spans="6:6" x14ac:dyDescent="0.2">
      <c r="F16582"/>
    </row>
    <row r="16583" spans="6:6" x14ac:dyDescent="0.2">
      <c r="F16583"/>
    </row>
    <row r="16584" spans="6:6" x14ac:dyDescent="0.2">
      <c r="F16584"/>
    </row>
    <row r="16585" spans="6:6" x14ac:dyDescent="0.2">
      <c r="F16585"/>
    </row>
    <row r="16586" spans="6:6" x14ac:dyDescent="0.2">
      <c r="F16586"/>
    </row>
    <row r="16587" spans="6:6" x14ac:dyDescent="0.2">
      <c r="F16587"/>
    </row>
    <row r="16588" spans="6:6" x14ac:dyDescent="0.2">
      <c r="F16588"/>
    </row>
    <row r="16589" spans="6:6" x14ac:dyDescent="0.2">
      <c r="F16589"/>
    </row>
    <row r="16590" spans="6:6" x14ac:dyDescent="0.2">
      <c r="F16590"/>
    </row>
    <row r="16591" spans="6:6" x14ac:dyDescent="0.2">
      <c r="F16591"/>
    </row>
    <row r="16592" spans="6:6" x14ac:dyDescent="0.2">
      <c r="F16592"/>
    </row>
    <row r="16593" spans="6:6" x14ac:dyDescent="0.2">
      <c r="F16593"/>
    </row>
    <row r="16594" spans="6:6" x14ac:dyDescent="0.2">
      <c r="F16594"/>
    </row>
    <row r="16595" spans="6:6" x14ac:dyDescent="0.2">
      <c r="F16595"/>
    </row>
    <row r="16596" spans="6:6" x14ac:dyDescent="0.2">
      <c r="F16596"/>
    </row>
    <row r="16597" spans="6:6" x14ac:dyDescent="0.2">
      <c r="F16597"/>
    </row>
    <row r="16598" spans="6:6" x14ac:dyDescent="0.2">
      <c r="F16598"/>
    </row>
    <row r="16599" spans="6:6" x14ac:dyDescent="0.2">
      <c r="F16599"/>
    </row>
    <row r="16600" spans="6:6" x14ac:dyDescent="0.2">
      <c r="F16600"/>
    </row>
    <row r="16601" spans="6:6" x14ac:dyDescent="0.2">
      <c r="F16601"/>
    </row>
    <row r="16602" spans="6:6" x14ac:dyDescent="0.2">
      <c r="F16602"/>
    </row>
    <row r="16603" spans="6:6" x14ac:dyDescent="0.2">
      <c r="F16603"/>
    </row>
    <row r="16604" spans="6:6" x14ac:dyDescent="0.2">
      <c r="F16604"/>
    </row>
    <row r="16605" spans="6:6" x14ac:dyDescent="0.2">
      <c r="F16605"/>
    </row>
    <row r="16606" spans="6:6" x14ac:dyDescent="0.2">
      <c r="F16606"/>
    </row>
    <row r="16607" spans="6:6" x14ac:dyDescent="0.2">
      <c r="F16607"/>
    </row>
    <row r="16608" spans="6:6" x14ac:dyDescent="0.2">
      <c r="F16608"/>
    </row>
    <row r="16609" spans="6:6" x14ac:dyDescent="0.2">
      <c r="F16609"/>
    </row>
    <row r="16610" spans="6:6" x14ac:dyDescent="0.2">
      <c r="F16610"/>
    </row>
    <row r="16611" spans="6:6" x14ac:dyDescent="0.2">
      <c r="F16611"/>
    </row>
    <row r="16612" spans="6:6" x14ac:dyDescent="0.2">
      <c r="F16612"/>
    </row>
    <row r="16613" spans="6:6" x14ac:dyDescent="0.2">
      <c r="F16613"/>
    </row>
    <row r="16614" spans="6:6" x14ac:dyDescent="0.2">
      <c r="F16614"/>
    </row>
    <row r="16615" spans="6:6" x14ac:dyDescent="0.2">
      <c r="F16615"/>
    </row>
    <row r="16616" spans="6:6" x14ac:dyDescent="0.2">
      <c r="F16616"/>
    </row>
    <row r="16617" spans="6:6" x14ac:dyDescent="0.2">
      <c r="F16617"/>
    </row>
    <row r="16618" spans="6:6" x14ac:dyDescent="0.2">
      <c r="F16618"/>
    </row>
    <row r="16619" spans="6:6" x14ac:dyDescent="0.2">
      <c r="F16619"/>
    </row>
    <row r="16620" spans="6:6" x14ac:dyDescent="0.2">
      <c r="F16620"/>
    </row>
    <row r="16621" spans="6:6" x14ac:dyDescent="0.2">
      <c r="F16621"/>
    </row>
    <row r="16622" spans="6:6" x14ac:dyDescent="0.2">
      <c r="F16622"/>
    </row>
    <row r="16623" spans="6:6" x14ac:dyDescent="0.2">
      <c r="F16623"/>
    </row>
    <row r="16624" spans="6:6" x14ac:dyDescent="0.2">
      <c r="F16624"/>
    </row>
    <row r="16625" spans="6:6" x14ac:dyDescent="0.2">
      <c r="F16625"/>
    </row>
    <row r="16626" spans="6:6" x14ac:dyDescent="0.2">
      <c r="F16626"/>
    </row>
    <row r="16627" spans="6:6" x14ac:dyDescent="0.2">
      <c r="F16627"/>
    </row>
    <row r="16628" spans="6:6" x14ac:dyDescent="0.2">
      <c r="F16628"/>
    </row>
    <row r="16629" spans="6:6" x14ac:dyDescent="0.2">
      <c r="F16629"/>
    </row>
    <row r="16630" spans="6:6" x14ac:dyDescent="0.2">
      <c r="F16630"/>
    </row>
    <row r="16631" spans="6:6" x14ac:dyDescent="0.2">
      <c r="F16631"/>
    </row>
    <row r="16632" spans="6:6" x14ac:dyDescent="0.2">
      <c r="F16632"/>
    </row>
    <row r="16633" spans="6:6" x14ac:dyDescent="0.2">
      <c r="F16633"/>
    </row>
    <row r="16634" spans="6:6" x14ac:dyDescent="0.2">
      <c r="F16634"/>
    </row>
    <row r="16635" spans="6:6" x14ac:dyDescent="0.2">
      <c r="F16635"/>
    </row>
    <row r="16636" spans="6:6" x14ac:dyDescent="0.2">
      <c r="F16636"/>
    </row>
    <row r="16637" spans="6:6" x14ac:dyDescent="0.2">
      <c r="F16637"/>
    </row>
    <row r="16638" spans="6:6" x14ac:dyDescent="0.2">
      <c r="F16638"/>
    </row>
    <row r="16639" spans="6:6" x14ac:dyDescent="0.2">
      <c r="F16639"/>
    </row>
    <row r="16640" spans="6:6" x14ac:dyDescent="0.2">
      <c r="F16640"/>
    </row>
    <row r="16641" spans="6:6" x14ac:dyDescent="0.2">
      <c r="F16641"/>
    </row>
    <row r="16642" spans="6:6" x14ac:dyDescent="0.2">
      <c r="F16642"/>
    </row>
    <row r="16643" spans="6:6" x14ac:dyDescent="0.2">
      <c r="F16643"/>
    </row>
    <row r="16644" spans="6:6" x14ac:dyDescent="0.2">
      <c r="F16644"/>
    </row>
    <row r="16645" spans="6:6" x14ac:dyDescent="0.2">
      <c r="F16645"/>
    </row>
    <row r="16646" spans="6:6" x14ac:dyDescent="0.2">
      <c r="F16646"/>
    </row>
    <row r="16647" spans="6:6" x14ac:dyDescent="0.2">
      <c r="F16647"/>
    </row>
    <row r="16648" spans="6:6" x14ac:dyDescent="0.2">
      <c r="F16648"/>
    </row>
    <row r="16649" spans="6:6" x14ac:dyDescent="0.2">
      <c r="F16649"/>
    </row>
    <row r="16650" spans="6:6" x14ac:dyDescent="0.2">
      <c r="F16650"/>
    </row>
    <row r="16651" spans="6:6" x14ac:dyDescent="0.2">
      <c r="F16651"/>
    </row>
    <row r="16652" spans="6:6" x14ac:dyDescent="0.2">
      <c r="F16652"/>
    </row>
    <row r="16653" spans="6:6" x14ac:dyDescent="0.2">
      <c r="F16653"/>
    </row>
    <row r="16654" spans="6:6" x14ac:dyDescent="0.2">
      <c r="F16654"/>
    </row>
    <row r="16655" spans="6:6" x14ac:dyDescent="0.2">
      <c r="F16655"/>
    </row>
    <row r="16656" spans="6:6" x14ac:dyDescent="0.2">
      <c r="F16656"/>
    </row>
    <row r="16657" spans="6:6" x14ac:dyDescent="0.2">
      <c r="F16657"/>
    </row>
    <row r="16658" spans="6:6" x14ac:dyDescent="0.2">
      <c r="F16658"/>
    </row>
    <row r="16659" spans="6:6" x14ac:dyDescent="0.2">
      <c r="F16659"/>
    </row>
    <row r="16660" spans="6:6" x14ac:dyDescent="0.2">
      <c r="F16660"/>
    </row>
    <row r="16661" spans="6:6" x14ac:dyDescent="0.2">
      <c r="F16661"/>
    </row>
    <row r="16662" spans="6:6" x14ac:dyDescent="0.2">
      <c r="F16662"/>
    </row>
    <row r="16663" spans="6:6" x14ac:dyDescent="0.2">
      <c r="F16663"/>
    </row>
    <row r="16664" spans="6:6" x14ac:dyDescent="0.2">
      <c r="F16664"/>
    </row>
    <row r="16665" spans="6:6" x14ac:dyDescent="0.2">
      <c r="F16665"/>
    </row>
    <row r="16666" spans="6:6" x14ac:dyDescent="0.2">
      <c r="F16666"/>
    </row>
    <row r="16667" spans="6:6" x14ac:dyDescent="0.2">
      <c r="F16667"/>
    </row>
    <row r="16668" spans="6:6" x14ac:dyDescent="0.2">
      <c r="F16668"/>
    </row>
    <row r="16669" spans="6:6" x14ac:dyDescent="0.2">
      <c r="F16669"/>
    </row>
    <row r="16670" spans="6:6" x14ac:dyDescent="0.2">
      <c r="F16670"/>
    </row>
    <row r="16671" spans="6:6" x14ac:dyDescent="0.2">
      <c r="F16671"/>
    </row>
    <row r="16672" spans="6:6" x14ac:dyDescent="0.2">
      <c r="F16672"/>
    </row>
    <row r="16673" spans="6:6" x14ac:dyDescent="0.2">
      <c r="F16673"/>
    </row>
    <row r="16674" spans="6:6" x14ac:dyDescent="0.2">
      <c r="F16674"/>
    </row>
    <row r="16675" spans="6:6" x14ac:dyDescent="0.2">
      <c r="F16675"/>
    </row>
    <row r="16676" spans="6:6" x14ac:dyDescent="0.2">
      <c r="F16676"/>
    </row>
    <row r="16677" spans="6:6" x14ac:dyDescent="0.2">
      <c r="F16677"/>
    </row>
    <row r="16678" spans="6:6" x14ac:dyDescent="0.2">
      <c r="F16678"/>
    </row>
    <row r="16679" spans="6:6" x14ac:dyDescent="0.2">
      <c r="F16679"/>
    </row>
    <row r="16680" spans="6:6" x14ac:dyDescent="0.2">
      <c r="F16680"/>
    </row>
    <row r="16681" spans="6:6" x14ac:dyDescent="0.2">
      <c r="F16681"/>
    </row>
    <row r="16682" spans="6:6" x14ac:dyDescent="0.2">
      <c r="F16682"/>
    </row>
    <row r="16683" spans="6:6" x14ac:dyDescent="0.2">
      <c r="F16683"/>
    </row>
    <row r="16684" spans="6:6" x14ac:dyDescent="0.2">
      <c r="F16684"/>
    </row>
    <row r="16685" spans="6:6" x14ac:dyDescent="0.2">
      <c r="F16685"/>
    </row>
    <row r="16686" spans="6:6" x14ac:dyDescent="0.2">
      <c r="F16686"/>
    </row>
    <row r="16687" spans="6:6" x14ac:dyDescent="0.2">
      <c r="F16687"/>
    </row>
    <row r="16688" spans="6:6" x14ac:dyDescent="0.2">
      <c r="F16688"/>
    </row>
    <row r="16689" spans="6:6" x14ac:dyDescent="0.2">
      <c r="F16689"/>
    </row>
    <row r="16690" spans="6:6" x14ac:dyDescent="0.2">
      <c r="F16690"/>
    </row>
    <row r="16691" spans="6:6" x14ac:dyDescent="0.2">
      <c r="F16691"/>
    </row>
    <row r="16692" spans="6:6" x14ac:dyDescent="0.2">
      <c r="F16692"/>
    </row>
    <row r="16693" spans="6:6" x14ac:dyDescent="0.2">
      <c r="F16693"/>
    </row>
    <row r="16694" spans="6:6" x14ac:dyDescent="0.2">
      <c r="F16694"/>
    </row>
    <row r="16695" spans="6:6" x14ac:dyDescent="0.2">
      <c r="F16695"/>
    </row>
    <row r="16696" spans="6:6" x14ac:dyDescent="0.2">
      <c r="F16696"/>
    </row>
    <row r="16697" spans="6:6" x14ac:dyDescent="0.2">
      <c r="F16697"/>
    </row>
    <row r="16698" spans="6:6" x14ac:dyDescent="0.2">
      <c r="F16698"/>
    </row>
    <row r="16699" spans="6:6" x14ac:dyDescent="0.2">
      <c r="F16699"/>
    </row>
    <row r="16700" spans="6:6" x14ac:dyDescent="0.2">
      <c r="F16700"/>
    </row>
    <row r="16701" spans="6:6" x14ac:dyDescent="0.2">
      <c r="F16701"/>
    </row>
    <row r="16702" spans="6:6" x14ac:dyDescent="0.2">
      <c r="F16702"/>
    </row>
    <row r="16703" spans="6:6" x14ac:dyDescent="0.2">
      <c r="F16703"/>
    </row>
    <row r="16704" spans="6:6" x14ac:dyDescent="0.2">
      <c r="F16704"/>
    </row>
    <row r="16705" spans="6:6" x14ac:dyDescent="0.2">
      <c r="F16705"/>
    </row>
    <row r="16706" spans="6:6" x14ac:dyDescent="0.2">
      <c r="F16706"/>
    </row>
    <row r="16707" spans="6:6" x14ac:dyDescent="0.2">
      <c r="F16707"/>
    </row>
    <row r="16708" spans="6:6" x14ac:dyDescent="0.2">
      <c r="F16708"/>
    </row>
    <row r="16709" spans="6:6" x14ac:dyDescent="0.2">
      <c r="F16709"/>
    </row>
    <row r="16710" spans="6:6" x14ac:dyDescent="0.2">
      <c r="F16710"/>
    </row>
    <row r="16711" spans="6:6" x14ac:dyDescent="0.2">
      <c r="F16711"/>
    </row>
    <row r="16712" spans="6:6" x14ac:dyDescent="0.2">
      <c r="F16712"/>
    </row>
    <row r="16713" spans="6:6" x14ac:dyDescent="0.2">
      <c r="F16713"/>
    </row>
    <row r="16714" spans="6:6" x14ac:dyDescent="0.2">
      <c r="F16714"/>
    </row>
    <row r="16715" spans="6:6" x14ac:dyDescent="0.2">
      <c r="F16715"/>
    </row>
    <row r="16716" spans="6:6" x14ac:dyDescent="0.2">
      <c r="F16716"/>
    </row>
    <row r="16717" spans="6:6" x14ac:dyDescent="0.2">
      <c r="F16717"/>
    </row>
    <row r="16718" spans="6:6" x14ac:dyDescent="0.2">
      <c r="F16718"/>
    </row>
    <row r="16719" spans="6:6" x14ac:dyDescent="0.2">
      <c r="F16719"/>
    </row>
    <row r="16720" spans="6:6" x14ac:dyDescent="0.2">
      <c r="F16720"/>
    </row>
    <row r="16721" spans="6:6" x14ac:dyDescent="0.2">
      <c r="F16721"/>
    </row>
    <row r="16722" spans="6:6" x14ac:dyDescent="0.2">
      <c r="F16722"/>
    </row>
    <row r="16723" spans="6:6" x14ac:dyDescent="0.2">
      <c r="F16723"/>
    </row>
    <row r="16724" spans="6:6" x14ac:dyDescent="0.2">
      <c r="F16724"/>
    </row>
    <row r="16725" spans="6:6" x14ac:dyDescent="0.2">
      <c r="F16725"/>
    </row>
    <row r="16726" spans="6:6" x14ac:dyDescent="0.2">
      <c r="F16726"/>
    </row>
    <row r="16727" spans="6:6" x14ac:dyDescent="0.2">
      <c r="F16727"/>
    </row>
    <row r="16728" spans="6:6" x14ac:dyDescent="0.2">
      <c r="F16728"/>
    </row>
    <row r="16729" spans="6:6" x14ac:dyDescent="0.2">
      <c r="F16729"/>
    </row>
    <row r="16730" spans="6:6" x14ac:dyDescent="0.2">
      <c r="F16730"/>
    </row>
    <row r="16731" spans="6:6" x14ac:dyDescent="0.2">
      <c r="F16731"/>
    </row>
    <row r="16732" spans="6:6" x14ac:dyDescent="0.2">
      <c r="F16732"/>
    </row>
    <row r="16733" spans="6:6" x14ac:dyDescent="0.2">
      <c r="F16733"/>
    </row>
    <row r="16734" spans="6:6" x14ac:dyDescent="0.2">
      <c r="F16734"/>
    </row>
    <row r="16735" spans="6:6" x14ac:dyDescent="0.2">
      <c r="F16735"/>
    </row>
    <row r="16736" spans="6:6" x14ac:dyDescent="0.2">
      <c r="F16736"/>
    </row>
    <row r="16737" spans="6:6" x14ac:dyDescent="0.2">
      <c r="F16737"/>
    </row>
    <row r="16738" spans="6:6" x14ac:dyDescent="0.2">
      <c r="F16738"/>
    </row>
    <row r="16739" spans="6:6" x14ac:dyDescent="0.2">
      <c r="F16739"/>
    </row>
    <row r="16740" spans="6:6" x14ac:dyDescent="0.2">
      <c r="F16740"/>
    </row>
    <row r="16741" spans="6:6" x14ac:dyDescent="0.2">
      <c r="F16741"/>
    </row>
    <row r="16742" spans="6:6" x14ac:dyDescent="0.2">
      <c r="F16742"/>
    </row>
    <row r="16743" spans="6:6" x14ac:dyDescent="0.2">
      <c r="F16743"/>
    </row>
    <row r="16744" spans="6:6" x14ac:dyDescent="0.2">
      <c r="F16744"/>
    </row>
    <row r="16745" spans="6:6" x14ac:dyDescent="0.2">
      <c r="F16745"/>
    </row>
    <row r="16746" spans="6:6" x14ac:dyDescent="0.2">
      <c r="F16746"/>
    </row>
    <row r="16747" spans="6:6" x14ac:dyDescent="0.2">
      <c r="F16747"/>
    </row>
    <row r="16748" spans="6:6" x14ac:dyDescent="0.2">
      <c r="F16748"/>
    </row>
    <row r="16749" spans="6:6" x14ac:dyDescent="0.2">
      <c r="F16749"/>
    </row>
    <row r="16750" spans="6:6" x14ac:dyDescent="0.2">
      <c r="F16750"/>
    </row>
    <row r="16751" spans="6:6" x14ac:dyDescent="0.2">
      <c r="F16751"/>
    </row>
    <row r="16752" spans="6:6" x14ac:dyDescent="0.2">
      <c r="F16752"/>
    </row>
    <row r="16753" spans="6:6" x14ac:dyDescent="0.2">
      <c r="F16753"/>
    </row>
    <row r="16754" spans="6:6" x14ac:dyDescent="0.2">
      <c r="F16754"/>
    </row>
    <row r="16755" spans="6:6" x14ac:dyDescent="0.2">
      <c r="F16755"/>
    </row>
    <row r="16756" spans="6:6" x14ac:dyDescent="0.2">
      <c r="F16756"/>
    </row>
    <row r="16757" spans="6:6" x14ac:dyDescent="0.2">
      <c r="F16757"/>
    </row>
    <row r="16758" spans="6:6" x14ac:dyDescent="0.2">
      <c r="F16758"/>
    </row>
    <row r="16759" spans="6:6" x14ac:dyDescent="0.2">
      <c r="F16759"/>
    </row>
    <row r="16760" spans="6:6" x14ac:dyDescent="0.2">
      <c r="F16760"/>
    </row>
    <row r="16761" spans="6:6" x14ac:dyDescent="0.2">
      <c r="F16761"/>
    </row>
    <row r="16762" spans="6:6" x14ac:dyDescent="0.2">
      <c r="F16762"/>
    </row>
    <row r="16763" spans="6:6" x14ac:dyDescent="0.2">
      <c r="F16763"/>
    </row>
    <row r="16764" spans="6:6" x14ac:dyDescent="0.2">
      <c r="F16764"/>
    </row>
    <row r="16765" spans="6:6" x14ac:dyDescent="0.2">
      <c r="F16765"/>
    </row>
    <row r="16766" spans="6:6" x14ac:dyDescent="0.2">
      <c r="F16766"/>
    </row>
    <row r="16767" spans="6:6" x14ac:dyDescent="0.2">
      <c r="F16767"/>
    </row>
    <row r="16768" spans="6:6" x14ac:dyDescent="0.2">
      <c r="F16768"/>
    </row>
    <row r="16769" spans="6:6" x14ac:dyDescent="0.2">
      <c r="F16769"/>
    </row>
    <row r="16770" spans="6:6" x14ac:dyDescent="0.2">
      <c r="F16770"/>
    </row>
    <row r="16771" spans="6:6" x14ac:dyDescent="0.2">
      <c r="F16771"/>
    </row>
    <row r="16772" spans="6:6" x14ac:dyDescent="0.2">
      <c r="F16772"/>
    </row>
    <row r="16773" spans="6:6" x14ac:dyDescent="0.2">
      <c r="F16773"/>
    </row>
    <row r="16774" spans="6:6" x14ac:dyDescent="0.2">
      <c r="F16774"/>
    </row>
    <row r="16775" spans="6:6" x14ac:dyDescent="0.2">
      <c r="F16775"/>
    </row>
    <row r="16776" spans="6:6" x14ac:dyDescent="0.2">
      <c r="F16776"/>
    </row>
    <row r="16777" spans="6:6" x14ac:dyDescent="0.2">
      <c r="F16777"/>
    </row>
    <row r="16778" spans="6:6" x14ac:dyDescent="0.2">
      <c r="F16778"/>
    </row>
    <row r="16779" spans="6:6" x14ac:dyDescent="0.2">
      <c r="F16779"/>
    </row>
    <row r="16780" spans="6:6" x14ac:dyDescent="0.2">
      <c r="F16780"/>
    </row>
    <row r="16781" spans="6:6" x14ac:dyDescent="0.2">
      <c r="F16781"/>
    </row>
    <row r="16782" spans="6:6" x14ac:dyDescent="0.2">
      <c r="F16782"/>
    </row>
    <row r="16783" spans="6:6" x14ac:dyDescent="0.2">
      <c r="F16783"/>
    </row>
    <row r="16784" spans="6:6" x14ac:dyDescent="0.2">
      <c r="F16784"/>
    </row>
    <row r="16785" spans="6:6" x14ac:dyDescent="0.2">
      <c r="F16785"/>
    </row>
    <row r="16786" spans="6:6" x14ac:dyDescent="0.2">
      <c r="F16786"/>
    </row>
    <row r="16787" spans="6:6" x14ac:dyDescent="0.2">
      <c r="F16787"/>
    </row>
    <row r="16788" spans="6:6" x14ac:dyDescent="0.2">
      <c r="F16788"/>
    </row>
    <row r="16789" spans="6:6" x14ac:dyDescent="0.2">
      <c r="F16789"/>
    </row>
    <row r="16790" spans="6:6" x14ac:dyDescent="0.2">
      <c r="F16790"/>
    </row>
    <row r="16791" spans="6:6" x14ac:dyDescent="0.2">
      <c r="F16791"/>
    </row>
    <row r="16792" spans="6:6" x14ac:dyDescent="0.2">
      <c r="F16792"/>
    </row>
    <row r="16793" spans="6:6" x14ac:dyDescent="0.2">
      <c r="F16793"/>
    </row>
    <row r="16794" spans="6:6" x14ac:dyDescent="0.2">
      <c r="F16794"/>
    </row>
    <row r="16795" spans="6:6" x14ac:dyDescent="0.2">
      <c r="F16795"/>
    </row>
    <row r="16796" spans="6:6" x14ac:dyDescent="0.2">
      <c r="F16796"/>
    </row>
    <row r="16797" spans="6:6" x14ac:dyDescent="0.2">
      <c r="F16797"/>
    </row>
    <row r="16798" spans="6:6" x14ac:dyDescent="0.2">
      <c r="F16798"/>
    </row>
    <row r="16799" spans="6:6" x14ac:dyDescent="0.2">
      <c r="F16799"/>
    </row>
    <row r="16800" spans="6:6" x14ac:dyDescent="0.2">
      <c r="F16800"/>
    </row>
    <row r="16801" spans="6:6" x14ac:dyDescent="0.2">
      <c r="F16801"/>
    </row>
    <row r="16802" spans="6:6" x14ac:dyDescent="0.2">
      <c r="F16802"/>
    </row>
    <row r="16803" spans="6:6" x14ac:dyDescent="0.2">
      <c r="F16803"/>
    </row>
    <row r="16804" spans="6:6" x14ac:dyDescent="0.2">
      <c r="F16804"/>
    </row>
    <row r="16805" spans="6:6" x14ac:dyDescent="0.2">
      <c r="F16805"/>
    </row>
    <row r="16806" spans="6:6" x14ac:dyDescent="0.2">
      <c r="F16806"/>
    </row>
    <row r="16807" spans="6:6" x14ac:dyDescent="0.2">
      <c r="F16807"/>
    </row>
    <row r="16808" spans="6:6" x14ac:dyDescent="0.2">
      <c r="F16808"/>
    </row>
    <row r="16809" spans="6:6" x14ac:dyDescent="0.2">
      <c r="F16809"/>
    </row>
    <row r="16810" spans="6:6" x14ac:dyDescent="0.2">
      <c r="F16810"/>
    </row>
    <row r="16811" spans="6:6" x14ac:dyDescent="0.2">
      <c r="F16811"/>
    </row>
    <row r="16812" spans="6:6" x14ac:dyDescent="0.2">
      <c r="F16812"/>
    </row>
    <row r="16813" spans="6:6" x14ac:dyDescent="0.2">
      <c r="F16813"/>
    </row>
    <row r="16814" spans="6:6" x14ac:dyDescent="0.2">
      <c r="F16814"/>
    </row>
    <row r="16815" spans="6:6" x14ac:dyDescent="0.2">
      <c r="F16815"/>
    </row>
    <row r="16816" spans="6:6" x14ac:dyDescent="0.2">
      <c r="F16816"/>
    </row>
    <row r="16817" spans="6:6" x14ac:dyDescent="0.2">
      <c r="F16817"/>
    </row>
    <row r="16818" spans="6:6" x14ac:dyDescent="0.2">
      <c r="F16818"/>
    </row>
    <row r="16819" spans="6:6" x14ac:dyDescent="0.2">
      <c r="F16819"/>
    </row>
    <row r="16820" spans="6:6" x14ac:dyDescent="0.2">
      <c r="F16820"/>
    </row>
    <row r="16821" spans="6:6" x14ac:dyDescent="0.2">
      <c r="F16821"/>
    </row>
    <row r="16822" spans="6:6" x14ac:dyDescent="0.2">
      <c r="F16822"/>
    </row>
    <row r="16823" spans="6:6" x14ac:dyDescent="0.2">
      <c r="F16823"/>
    </row>
    <row r="16824" spans="6:6" x14ac:dyDescent="0.2">
      <c r="F16824"/>
    </row>
    <row r="16825" spans="6:6" x14ac:dyDescent="0.2">
      <c r="F16825"/>
    </row>
    <row r="16826" spans="6:6" x14ac:dyDescent="0.2">
      <c r="F16826"/>
    </row>
    <row r="16827" spans="6:6" x14ac:dyDescent="0.2">
      <c r="F16827"/>
    </row>
    <row r="16828" spans="6:6" x14ac:dyDescent="0.2">
      <c r="F16828"/>
    </row>
    <row r="16829" spans="6:6" x14ac:dyDescent="0.2">
      <c r="F16829"/>
    </row>
    <row r="16830" spans="6:6" x14ac:dyDescent="0.2">
      <c r="F16830"/>
    </row>
    <row r="16831" spans="6:6" x14ac:dyDescent="0.2">
      <c r="F16831"/>
    </row>
    <row r="16832" spans="6:6" x14ac:dyDescent="0.2">
      <c r="F16832"/>
    </row>
    <row r="16833" spans="6:6" x14ac:dyDescent="0.2">
      <c r="F16833"/>
    </row>
    <row r="16834" spans="6:6" x14ac:dyDescent="0.2">
      <c r="F16834"/>
    </row>
    <row r="16835" spans="6:6" x14ac:dyDescent="0.2">
      <c r="F16835"/>
    </row>
    <row r="16836" spans="6:6" x14ac:dyDescent="0.2">
      <c r="F16836"/>
    </row>
    <row r="16837" spans="6:6" x14ac:dyDescent="0.2">
      <c r="F16837"/>
    </row>
    <row r="16838" spans="6:6" x14ac:dyDescent="0.2">
      <c r="F16838"/>
    </row>
    <row r="16839" spans="6:6" x14ac:dyDescent="0.2">
      <c r="F16839"/>
    </row>
    <row r="16840" spans="6:6" x14ac:dyDescent="0.2">
      <c r="F16840"/>
    </row>
    <row r="16841" spans="6:6" x14ac:dyDescent="0.2">
      <c r="F16841"/>
    </row>
    <row r="16842" spans="6:6" x14ac:dyDescent="0.2">
      <c r="F16842"/>
    </row>
    <row r="16843" spans="6:6" x14ac:dyDescent="0.2">
      <c r="F16843"/>
    </row>
    <row r="16844" spans="6:6" x14ac:dyDescent="0.2">
      <c r="F16844"/>
    </row>
    <row r="16845" spans="6:6" x14ac:dyDescent="0.2">
      <c r="F16845"/>
    </row>
    <row r="16846" spans="6:6" x14ac:dyDescent="0.2">
      <c r="F16846"/>
    </row>
    <row r="16847" spans="6:6" x14ac:dyDescent="0.2">
      <c r="F16847"/>
    </row>
    <row r="16848" spans="6:6" x14ac:dyDescent="0.2">
      <c r="F16848"/>
    </row>
    <row r="16849" spans="6:6" x14ac:dyDescent="0.2">
      <c r="F16849"/>
    </row>
    <row r="16850" spans="6:6" x14ac:dyDescent="0.2">
      <c r="F16850"/>
    </row>
    <row r="16851" spans="6:6" x14ac:dyDescent="0.2">
      <c r="F16851"/>
    </row>
    <row r="16852" spans="6:6" x14ac:dyDescent="0.2">
      <c r="F16852"/>
    </row>
    <row r="16853" spans="6:6" x14ac:dyDescent="0.2">
      <c r="F16853"/>
    </row>
    <row r="16854" spans="6:6" x14ac:dyDescent="0.2">
      <c r="F16854"/>
    </row>
    <row r="16855" spans="6:6" x14ac:dyDescent="0.2">
      <c r="F16855"/>
    </row>
    <row r="16856" spans="6:6" x14ac:dyDescent="0.2">
      <c r="F16856"/>
    </row>
    <row r="16857" spans="6:6" x14ac:dyDescent="0.2">
      <c r="F16857"/>
    </row>
    <row r="16858" spans="6:6" x14ac:dyDescent="0.2">
      <c r="F16858"/>
    </row>
    <row r="16859" spans="6:6" x14ac:dyDescent="0.2">
      <c r="F16859"/>
    </row>
    <row r="16860" spans="6:6" x14ac:dyDescent="0.2">
      <c r="F16860"/>
    </row>
    <row r="16861" spans="6:6" x14ac:dyDescent="0.2">
      <c r="F16861"/>
    </row>
    <row r="16862" spans="6:6" x14ac:dyDescent="0.2">
      <c r="F16862"/>
    </row>
    <row r="16863" spans="6:6" x14ac:dyDescent="0.2">
      <c r="F16863"/>
    </row>
    <row r="16864" spans="6:6" x14ac:dyDescent="0.2">
      <c r="F16864"/>
    </row>
    <row r="16865" spans="6:6" x14ac:dyDescent="0.2">
      <c r="F16865"/>
    </row>
    <row r="16866" spans="6:6" x14ac:dyDescent="0.2">
      <c r="F16866"/>
    </row>
    <row r="16867" spans="6:6" x14ac:dyDescent="0.2">
      <c r="F16867"/>
    </row>
    <row r="16868" spans="6:6" x14ac:dyDescent="0.2">
      <c r="F16868"/>
    </row>
    <row r="16869" spans="6:6" x14ac:dyDescent="0.2">
      <c r="F16869"/>
    </row>
    <row r="16870" spans="6:6" x14ac:dyDescent="0.2">
      <c r="F16870"/>
    </row>
    <row r="16871" spans="6:6" x14ac:dyDescent="0.2">
      <c r="F16871"/>
    </row>
    <row r="16872" spans="6:6" x14ac:dyDescent="0.2">
      <c r="F16872"/>
    </row>
    <row r="16873" spans="6:6" x14ac:dyDescent="0.2">
      <c r="F16873"/>
    </row>
    <row r="16874" spans="6:6" x14ac:dyDescent="0.2">
      <c r="F16874"/>
    </row>
    <row r="16875" spans="6:6" x14ac:dyDescent="0.2">
      <c r="F16875"/>
    </row>
    <row r="16876" spans="6:6" x14ac:dyDescent="0.2">
      <c r="F16876"/>
    </row>
    <row r="16877" spans="6:6" x14ac:dyDescent="0.2">
      <c r="F16877"/>
    </row>
    <row r="16878" spans="6:6" x14ac:dyDescent="0.2">
      <c r="F16878"/>
    </row>
    <row r="16879" spans="6:6" x14ac:dyDescent="0.2">
      <c r="F16879"/>
    </row>
    <row r="16880" spans="6:6" x14ac:dyDescent="0.2">
      <c r="F16880"/>
    </row>
    <row r="16881" spans="6:6" x14ac:dyDescent="0.2">
      <c r="F16881"/>
    </row>
    <row r="16882" spans="6:6" x14ac:dyDescent="0.2">
      <c r="F16882"/>
    </row>
    <row r="16883" spans="6:6" x14ac:dyDescent="0.2">
      <c r="F16883"/>
    </row>
    <row r="16884" spans="6:6" x14ac:dyDescent="0.2">
      <c r="F16884"/>
    </row>
    <row r="16885" spans="6:6" x14ac:dyDescent="0.2">
      <c r="F16885"/>
    </row>
    <row r="16886" spans="6:6" x14ac:dyDescent="0.2">
      <c r="F16886"/>
    </row>
    <row r="16887" spans="6:6" x14ac:dyDescent="0.2">
      <c r="F16887"/>
    </row>
    <row r="16888" spans="6:6" x14ac:dyDescent="0.2">
      <c r="F16888"/>
    </row>
    <row r="16889" spans="6:6" x14ac:dyDescent="0.2">
      <c r="F16889"/>
    </row>
    <row r="16890" spans="6:6" x14ac:dyDescent="0.2">
      <c r="F16890"/>
    </row>
    <row r="16891" spans="6:6" x14ac:dyDescent="0.2">
      <c r="F16891"/>
    </row>
    <row r="16892" spans="6:6" x14ac:dyDescent="0.2">
      <c r="F16892"/>
    </row>
    <row r="16893" spans="6:6" x14ac:dyDescent="0.2">
      <c r="F16893"/>
    </row>
    <row r="16894" spans="6:6" x14ac:dyDescent="0.2">
      <c r="F16894"/>
    </row>
    <row r="16895" spans="6:6" x14ac:dyDescent="0.2">
      <c r="F16895"/>
    </row>
    <row r="16896" spans="6:6" x14ac:dyDescent="0.2">
      <c r="F16896"/>
    </row>
    <row r="16897" spans="6:6" x14ac:dyDescent="0.2">
      <c r="F16897"/>
    </row>
    <row r="16898" spans="6:6" x14ac:dyDescent="0.2">
      <c r="F16898"/>
    </row>
    <row r="16899" spans="6:6" x14ac:dyDescent="0.2">
      <c r="F16899"/>
    </row>
    <row r="16900" spans="6:6" x14ac:dyDescent="0.2">
      <c r="F16900"/>
    </row>
    <row r="16901" spans="6:6" x14ac:dyDescent="0.2">
      <c r="F16901"/>
    </row>
    <row r="16902" spans="6:6" x14ac:dyDescent="0.2">
      <c r="F16902"/>
    </row>
    <row r="16903" spans="6:6" x14ac:dyDescent="0.2">
      <c r="F16903"/>
    </row>
    <row r="16904" spans="6:6" x14ac:dyDescent="0.2">
      <c r="F16904"/>
    </row>
    <row r="16905" spans="6:6" x14ac:dyDescent="0.2">
      <c r="F16905"/>
    </row>
    <row r="16906" spans="6:6" x14ac:dyDescent="0.2">
      <c r="F16906"/>
    </row>
    <row r="16907" spans="6:6" x14ac:dyDescent="0.2">
      <c r="F16907"/>
    </row>
    <row r="16908" spans="6:6" x14ac:dyDescent="0.2">
      <c r="F16908"/>
    </row>
    <row r="16909" spans="6:6" x14ac:dyDescent="0.2">
      <c r="F16909"/>
    </row>
    <row r="16910" spans="6:6" x14ac:dyDescent="0.2">
      <c r="F16910"/>
    </row>
    <row r="16911" spans="6:6" x14ac:dyDescent="0.2">
      <c r="F16911"/>
    </row>
    <row r="16912" spans="6:6" x14ac:dyDescent="0.2">
      <c r="F16912"/>
    </row>
    <row r="16913" spans="6:6" x14ac:dyDescent="0.2">
      <c r="F16913"/>
    </row>
    <row r="16914" spans="6:6" x14ac:dyDescent="0.2">
      <c r="F16914"/>
    </row>
    <row r="16915" spans="6:6" x14ac:dyDescent="0.2">
      <c r="F16915"/>
    </row>
    <row r="16916" spans="6:6" x14ac:dyDescent="0.2">
      <c r="F16916"/>
    </row>
    <row r="16917" spans="6:6" x14ac:dyDescent="0.2">
      <c r="F16917"/>
    </row>
    <row r="16918" spans="6:6" x14ac:dyDescent="0.2">
      <c r="F16918"/>
    </row>
    <row r="16919" spans="6:6" x14ac:dyDescent="0.2">
      <c r="F16919"/>
    </row>
    <row r="16920" spans="6:6" x14ac:dyDescent="0.2">
      <c r="F16920"/>
    </row>
    <row r="16921" spans="6:6" x14ac:dyDescent="0.2">
      <c r="F16921"/>
    </row>
    <row r="16922" spans="6:6" x14ac:dyDescent="0.2">
      <c r="F16922"/>
    </row>
    <row r="16923" spans="6:6" x14ac:dyDescent="0.2">
      <c r="F16923"/>
    </row>
    <row r="16924" spans="6:6" x14ac:dyDescent="0.2">
      <c r="F16924"/>
    </row>
    <row r="16925" spans="6:6" x14ac:dyDescent="0.2">
      <c r="F16925"/>
    </row>
    <row r="16926" spans="6:6" x14ac:dyDescent="0.2">
      <c r="F16926"/>
    </row>
    <row r="16927" spans="6:6" x14ac:dyDescent="0.2">
      <c r="F16927"/>
    </row>
    <row r="16928" spans="6:6" x14ac:dyDescent="0.2">
      <c r="F16928"/>
    </row>
    <row r="16929" spans="6:6" x14ac:dyDescent="0.2">
      <c r="F16929"/>
    </row>
    <row r="16930" spans="6:6" x14ac:dyDescent="0.2">
      <c r="F16930"/>
    </row>
    <row r="16931" spans="6:6" x14ac:dyDescent="0.2">
      <c r="F16931"/>
    </row>
    <row r="16932" spans="6:6" x14ac:dyDescent="0.2">
      <c r="F16932"/>
    </row>
    <row r="16933" spans="6:6" x14ac:dyDescent="0.2">
      <c r="F16933"/>
    </row>
    <row r="16934" spans="6:6" x14ac:dyDescent="0.2">
      <c r="F16934"/>
    </row>
    <row r="16935" spans="6:6" x14ac:dyDescent="0.2">
      <c r="F16935"/>
    </row>
    <row r="16936" spans="6:6" x14ac:dyDescent="0.2">
      <c r="F16936"/>
    </row>
    <row r="16937" spans="6:6" x14ac:dyDescent="0.2">
      <c r="F16937"/>
    </row>
    <row r="16938" spans="6:6" x14ac:dyDescent="0.2">
      <c r="F16938"/>
    </row>
    <row r="16939" spans="6:6" x14ac:dyDescent="0.2">
      <c r="F16939"/>
    </row>
    <row r="16940" spans="6:6" x14ac:dyDescent="0.2">
      <c r="F16940"/>
    </row>
    <row r="16941" spans="6:6" x14ac:dyDescent="0.2">
      <c r="F16941"/>
    </row>
    <row r="16942" spans="6:6" x14ac:dyDescent="0.2">
      <c r="F16942"/>
    </row>
    <row r="16943" spans="6:6" x14ac:dyDescent="0.2">
      <c r="F16943"/>
    </row>
    <row r="16944" spans="6:6" x14ac:dyDescent="0.2">
      <c r="F16944"/>
    </row>
    <row r="16945" spans="6:6" x14ac:dyDescent="0.2">
      <c r="F16945"/>
    </row>
    <row r="16946" spans="6:6" x14ac:dyDescent="0.2">
      <c r="F16946"/>
    </row>
    <row r="16947" spans="6:6" x14ac:dyDescent="0.2">
      <c r="F16947"/>
    </row>
    <row r="16948" spans="6:6" x14ac:dyDescent="0.2">
      <c r="F16948"/>
    </row>
    <row r="16949" spans="6:6" x14ac:dyDescent="0.2">
      <c r="F16949"/>
    </row>
    <row r="16950" spans="6:6" x14ac:dyDescent="0.2">
      <c r="F16950"/>
    </row>
    <row r="16951" spans="6:6" x14ac:dyDescent="0.2">
      <c r="F16951"/>
    </row>
    <row r="16952" spans="6:6" x14ac:dyDescent="0.2">
      <c r="F16952"/>
    </row>
    <row r="16953" spans="6:6" x14ac:dyDescent="0.2">
      <c r="F16953"/>
    </row>
    <row r="16954" spans="6:6" x14ac:dyDescent="0.2">
      <c r="F16954"/>
    </row>
    <row r="16955" spans="6:6" x14ac:dyDescent="0.2">
      <c r="F16955"/>
    </row>
    <row r="16956" spans="6:6" x14ac:dyDescent="0.2">
      <c r="F16956"/>
    </row>
    <row r="16957" spans="6:6" x14ac:dyDescent="0.2">
      <c r="F16957"/>
    </row>
    <row r="16958" spans="6:6" x14ac:dyDescent="0.2">
      <c r="F16958"/>
    </row>
    <row r="16959" spans="6:6" x14ac:dyDescent="0.2">
      <c r="F16959"/>
    </row>
    <row r="16960" spans="6:6" x14ac:dyDescent="0.2">
      <c r="F16960"/>
    </row>
    <row r="16961" spans="6:6" x14ac:dyDescent="0.2">
      <c r="F16961"/>
    </row>
    <row r="16962" spans="6:6" x14ac:dyDescent="0.2">
      <c r="F16962"/>
    </row>
    <row r="16963" spans="6:6" x14ac:dyDescent="0.2">
      <c r="F16963"/>
    </row>
    <row r="16964" spans="6:6" x14ac:dyDescent="0.2">
      <c r="F16964"/>
    </row>
    <row r="16965" spans="6:6" x14ac:dyDescent="0.2">
      <c r="F16965"/>
    </row>
    <row r="16966" spans="6:6" x14ac:dyDescent="0.2">
      <c r="F16966"/>
    </row>
    <row r="16967" spans="6:6" x14ac:dyDescent="0.2">
      <c r="F16967"/>
    </row>
    <row r="16968" spans="6:6" x14ac:dyDescent="0.2">
      <c r="F16968"/>
    </row>
    <row r="16969" spans="6:6" x14ac:dyDescent="0.2">
      <c r="F16969"/>
    </row>
    <row r="16970" spans="6:6" x14ac:dyDescent="0.2">
      <c r="F16970"/>
    </row>
    <row r="16971" spans="6:6" x14ac:dyDescent="0.2">
      <c r="F16971"/>
    </row>
    <row r="16972" spans="6:6" x14ac:dyDescent="0.2">
      <c r="F16972"/>
    </row>
    <row r="16973" spans="6:6" x14ac:dyDescent="0.2">
      <c r="F16973"/>
    </row>
    <row r="16974" spans="6:6" x14ac:dyDescent="0.2">
      <c r="F16974"/>
    </row>
    <row r="16975" spans="6:6" x14ac:dyDescent="0.2">
      <c r="F16975"/>
    </row>
    <row r="16976" spans="6:6" x14ac:dyDescent="0.2">
      <c r="F16976"/>
    </row>
    <row r="16977" spans="6:6" x14ac:dyDescent="0.2">
      <c r="F16977"/>
    </row>
    <row r="16978" spans="6:6" x14ac:dyDescent="0.2">
      <c r="F16978"/>
    </row>
    <row r="16979" spans="6:6" x14ac:dyDescent="0.2">
      <c r="F16979"/>
    </row>
    <row r="16980" spans="6:6" x14ac:dyDescent="0.2">
      <c r="F16980"/>
    </row>
    <row r="16981" spans="6:6" x14ac:dyDescent="0.2">
      <c r="F16981"/>
    </row>
    <row r="16982" spans="6:6" x14ac:dyDescent="0.2">
      <c r="F16982"/>
    </row>
    <row r="16983" spans="6:6" x14ac:dyDescent="0.2">
      <c r="F16983"/>
    </row>
    <row r="16984" spans="6:6" x14ac:dyDescent="0.2">
      <c r="F16984"/>
    </row>
    <row r="16985" spans="6:6" x14ac:dyDescent="0.2">
      <c r="F16985"/>
    </row>
    <row r="16986" spans="6:6" x14ac:dyDescent="0.2">
      <c r="F16986"/>
    </row>
    <row r="16987" spans="6:6" x14ac:dyDescent="0.2">
      <c r="F16987"/>
    </row>
    <row r="16988" spans="6:6" x14ac:dyDescent="0.2">
      <c r="F16988"/>
    </row>
    <row r="16989" spans="6:6" x14ac:dyDescent="0.2">
      <c r="F16989"/>
    </row>
    <row r="16990" spans="6:6" x14ac:dyDescent="0.2">
      <c r="F16990"/>
    </row>
    <row r="16991" spans="6:6" x14ac:dyDescent="0.2">
      <c r="F16991"/>
    </row>
    <row r="16992" spans="6:6" x14ac:dyDescent="0.2">
      <c r="F16992"/>
    </row>
    <row r="16993" spans="6:6" x14ac:dyDescent="0.2">
      <c r="F16993"/>
    </row>
    <row r="16994" spans="6:6" x14ac:dyDescent="0.2">
      <c r="F16994"/>
    </row>
    <row r="16995" spans="6:6" x14ac:dyDescent="0.2">
      <c r="F16995"/>
    </row>
    <row r="16996" spans="6:6" x14ac:dyDescent="0.2">
      <c r="F16996"/>
    </row>
    <row r="16997" spans="6:6" x14ac:dyDescent="0.2">
      <c r="F16997"/>
    </row>
    <row r="16998" spans="6:6" x14ac:dyDescent="0.2">
      <c r="F16998"/>
    </row>
    <row r="16999" spans="6:6" x14ac:dyDescent="0.2">
      <c r="F16999"/>
    </row>
    <row r="17000" spans="6:6" x14ac:dyDescent="0.2">
      <c r="F17000"/>
    </row>
    <row r="17001" spans="6:6" x14ac:dyDescent="0.2">
      <c r="F17001"/>
    </row>
    <row r="17002" spans="6:6" x14ac:dyDescent="0.2">
      <c r="F17002"/>
    </row>
    <row r="17003" spans="6:6" x14ac:dyDescent="0.2">
      <c r="F17003"/>
    </row>
    <row r="17004" spans="6:6" x14ac:dyDescent="0.2">
      <c r="F17004"/>
    </row>
    <row r="17005" spans="6:6" x14ac:dyDescent="0.2">
      <c r="F17005"/>
    </row>
    <row r="17006" spans="6:6" x14ac:dyDescent="0.2">
      <c r="F17006"/>
    </row>
    <row r="17007" spans="6:6" x14ac:dyDescent="0.2">
      <c r="F17007"/>
    </row>
    <row r="17008" spans="6:6" x14ac:dyDescent="0.2">
      <c r="F17008"/>
    </row>
    <row r="17009" spans="6:6" x14ac:dyDescent="0.2">
      <c r="F17009"/>
    </row>
    <row r="17010" spans="6:6" x14ac:dyDescent="0.2">
      <c r="F17010"/>
    </row>
    <row r="17011" spans="6:6" x14ac:dyDescent="0.2">
      <c r="F17011"/>
    </row>
    <row r="17012" spans="6:6" x14ac:dyDescent="0.2">
      <c r="F17012"/>
    </row>
    <row r="17013" spans="6:6" x14ac:dyDescent="0.2">
      <c r="F17013"/>
    </row>
    <row r="17014" spans="6:6" x14ac:dyDescent="0.2">
      <c r="F17014"/>
    </row>
    <row r="17015" spans="6:6" x14ac:dyDescent="0.2">
      <c r="F17015"/>
    </row>
    <row r="17016" spans="6:6" x14ac:dyDescent="0.2">
      <c r="F17016"/>
    </row>
    <row r="17017" spans="6:6" x14ac:dyDescent="0.2">
      <c r="F17017"/>
    </row>
    <row r="17018" spans="6:6" x14ac:dyDescent="0.2">
      <c r="F17018"/>
    </row>
    <row r="17019" spans="6:6" x14ac:dyDescent="0.2">
      <c r="F17019"/>
    </row>
    <row r="17020" spans="6:6" x14ac:dyDescent="0.2">
      <c r="F17020"/>
    </row>
    <row r="17021" spans="6:6" x14ac:dyDescent="0.2">
      <c r="F17021"/>
    </row>
    <row r="17022" spans="6:6" x14ac:dyDescent="0.2">
      <c r="F17022"/>
    </row>
    <row r="17023" spans="6:6" x14ac:dyDescent="0.2">
      <c r="F17023"/>
    </row>
    <row r="17024" spans="6:6" x14ac:dyDescent="0.2">
      <c r="F17024"/>
    </row>
    <row r="17025" spans="6:6" x14ac:dyDescent="0.2">
      <c r="F17025"/>
    </row>
    <row r="17026" spans="6:6" x14ac:dyDescent="0.2">
      <c r="F17026"/>
    </row>
    <row r="17027" spans="6:6" x14ac:dyDescent="0.2">
      <c r="F17027"/>
    </row>
    <row r="17028" spans="6:6" x14ac:dyDescent="0.2">
      <c r="F17028"/>
    </row>
    <row r="17029" spans="6:6" x14ac:dyDescent="0.2">
      <c r="F17029"/>
    </row>
    <row r="17030" spans="6:6" x14ac:dyDescent="0.2">
      <c r="F17030"/>
    </row>
    <row r="17031" spans="6:6" x14ac:dyDescent="0.2">
      <c r="F17031"/>
    </row>
    <row r="17032" spans="6:6" x14ac:dyDescent="0.2">
      <c r="F17032"/>
    </row>
    <row r="17033" spans="6:6" x14ac:dyDescent="0.2">
      <c r="F17033"/>
    </row>
    <row r="17034" spans="6:6" x14ac:dyDescent="0.2">
      <c r="F17034"/>
    </row>
    <row r="17035" spans="6:6" x14ac:dyDescent="0.2">
      <c r="F17035"/>
    </row>
    <row r="17036" spans="6:6" x14ac:dyDescent="0.2">
      <c r="F17036"/>
    </row>
    <row r="17037" spans="6:6" x14ac:dyDescent="0.2">
      <c r="F17037"/>
    </row>
    <row r="17038" spans="6:6" x14ac:dyDescent="0.2">
      <c r="F17038"/>
    </row>
    <row r="17039" spans="6:6" x14ac:dyDescent="0.2">
      <c r="F17039"/>
    </row>
    <row r="17040" spans="6:6" x14ac:dyDescent="0.2">
      <c r="F17040"/>
    </row>
    <row r="17041" spans="6:6" x14ac:dyDescent="0.2">
      <c r="F17041"/>
    </row>
    <row r="17042" spans="6:6" x14ac:dyDescent="0.2">
      <c r="F17042"/>
    </row>
    <row r="17043" spans="6:6" x14ac:dyDescent="0.2">
      <c r="F17043"/>
    </row>
    <row r="17044" spans="6:6" x14ac:dyDescent="0.2">
      <c r="F17044"/>
    </row>
    <row r="17045" spans="6:6" x14ac:dyDescent="0.2">
      <c r="F17045"/>
    </row>
    <row r="17046" spans="6:6" x14ac:dyDescent="0.2">
      <c r="F17046"/>
    </row>
    <row r="17047" spans="6:6" x14ac:dyDescent="0.2">
      <c r="F17047"/>
    </row>
    <row r="17048" spans="6:6" x14ac:dyDescent="0.2">
      <c r="F17048"/>
    </row>
    <row r="17049" spans="6:6" x14ac:dyDescent="0.2">
      <c r="F17049"/>
    </row>
    <row r="17050" spans="6:6" x14ac:dyDescent="0.2">
      <c r="F17050"/>
    </row>
    <row r="17051" spans="6:6" x14ac:dyDescent="0.2">
      <c r="F17051"/>
    </row>
    <row r="17052" spans="6:6" x14ac:dyDescent="0.2">
      <c r="F17052"/>
    </row>
    <row r="17053" spans="6:6" x14ac:dyDescent="0.2">
      <c r="F17053"/>
    </row>
    <row r="17054" spans="6:6" x14ac:dyDescent="0.2">
      <c r="F17054"/>
    </row>
    <row r="17055" spans="6:6" x14ac:dyDescent="0.2">
      <c r="F17055"/>
    </row>
    <row r="17056" spans="6:6" x14ac:dyDescent="0.2">
      <c r="F17056"/>
    </row>
    <row r="17057" spans="6:6" x14ac:dyDescent="0.2">
      <c r="F17057"/>
    </row>
    <row r="17058" spans="6:6" x14ac:dyDescent="0.2">
      <c r="F17058"/>
    </row>
    <row r="17059" spans="6:6" x14ac:dyDescent="0.2">
      <c r="F17059"/>
    </row>
    <row r="17060" spans="6:6" x14ac:dyDescent="0.2">
      <c r="F17060"/>
    </row>
    <row r="17061" spans="6:6" x14ac:dyDescent="0.2">
      <c r="F17061"/>
    </row>
    <row r="17062" spans="6:6" x14ac:dyDescent="0.2">
      <c r="F17062"/>
    </row>
    <row r="17063" spans="6:6" x14ac:dyDescent="0.2">
      <c r="F17063"/>
    </row>
    <row r="17064" spans="6:6" x14ac:dyDescent="0.2">
      <c r="F17064"/>
    </row>
    <row r="17065" spans="6:6" x14ac:dyDescent="0.2">
      <c r="F17065"/>
    </row>
    <row r="17066" spans="6:6" x14ac:dyDescent="0.2">
      <c r="F17066"/>
    </row>
    <row r="17067" spans="6:6" x14ac:dyDescent="0.2">
      <c r="F17067"/>
    </row>
    <row r="17068" spans="6:6" x14ac:dyDescent="0.2">
      <c r="F17068"/>
    </row>
    <row r="17069" spans="6:6" x14ac:dyDescent="0.2">
      <c r="F17069"/>
    </row>
    <row r="17070" spans="6:6" x14ac:dyDescent="0.2">
      <c r="F17070"/>
    </row>
    <row r="17071" spans="6:6" x14ac:dyDescent="0.2">
      <c r="F17071"/>
    </row>
    <row r="17072" spans="6:6" x14ac:dyDescent="0.2">
      <c r="F17072"/>
    </row>
    <row r="17073" spans="6:6" x14ac:dyDescent="0.2">
      <c r="F17073"/>
    </row>
    <row r="17074" spans="6:6" x14ac:dyDescent="0.2">
      <c r="F17074"/>
    </row>
    <row r="17075" spans="6:6" x14ac:dyDescent="0.2">
      <c r="F17075"/>
    </row>
    <row r="17076" spans="6:6" x14ac:dyDescent="0.2">
      <c r="F17076"/>
    </row>
    <row r="17077" spans="6:6" x14ac:dyDescent="0.2">
      <c r="F17077"/>
    </row>
    <row r="17078" spans="6:6" x14ac:dyDescent="0.2">
      <c r="F17078"/>
    </row>
    <row r="17079" spans="6:6" x14ac:dyDescent="0.2">
      <c r="F17079"/>
    </row>
    <row r="17080" spans="6:6" x14ac:dyDescent="0.2">
      <c r="F17080"/>
    </row>
    <row r="17081" spans="6:6" x14ac:dyDescent="0.2">
      <c r="F17081"/>
    </row>
    <row r="17082" spans="6:6" x14ac:dyDescent="0.2">
      <c r="F17082"/>
    </row>
    <row r="17083" spans="6:6" x14ac:dyDescent="0.2">
      <c r="F17083"/>
    </row>
    <row r="17084" spans="6:6" x14ac:dyDescent="0.2">
      <c r="F17084"/>
    </row>
    <row r="17085" spans="6:6" x14ac:dyDescent="0.2">
      <c r="F17085"/>
    </row>
    <row r="17086" spans="6:6" x14ac:dyDescent="0.2">
      <c r="F17086"/>
    </row>
    <row r="17087" spans="6:6" x14ac:dyDescent="0.2">
      <c r="F17087"/>
    </row>
    <row r="17088" spans="6:6" x14ac:dyDescent="0.2">
      <c r="F17088"/>
    </row>
    <row r="17089" spans="6:6" x14ac:dyDescent="0.2">
      <c r="F17089"/>
    </row>
    <row r="17090" spans="6:6" x14ac:dyDescent="0.2">
      <c r="F17090"/>
    </row>
    <row r="17091" spans="6:6" x14ac:dyDescent="0.2">
      <c r="F17091"/>
    </row>
    <row r="17092" spans="6:6" x14ac:dyDescent="0.2">
      <c r="F17092"/>
    </row>
    <row r="17093" spans="6:6" x14ac:dyDescent="0.2">
      <c r="F17093"/>
    </row>
    <row r="17094" spans="6:6" x14ac:dyDescent="0.2">
      <c r="F17094"/>
    </row>
    <row r="17095" spans="6:6" x14ac:dyDescent="0.2">
      <c r="F17095"/>
    </row>
    <row r="17096" spans="6:6" x14ac:dyDescent="0.2">
      <c r="F17096"/>
    </row>
    <row r="17097" spans="6:6" x14ac:dyDescent="0.2">
      <c r="F17097"/>
    </row>
    <row r="17098" spans="6:6" x14ac:dyDescent="0.2">
      <c r="F17098"/>
    </row>
    <row r="17099" spans="6:6" x14ac:dyDescent="0.2">
      <c r="F17099"/>
    </row>
    <row r="17100" spans="6:6" x14ac:dyDescent="0.2">
      <c r="F17100"/>
    </row>
    <row r="17101" spans="6:6" x14ac:dyDescent="0.2">
      <c r="F17101"/>
    </row>
    <row r="17102" spans="6:6" x14ac:dyDescent="0.2">
      <c r="F17102"/>
    </row>
    <row r="17103" spans="6:6" x14ac:dyDescent="0.2">
      <c r="F17103"/>
    </row>
    <row r="17104" spans="6:6" x14ac:dyDescent="0.2">
      <c r="F17104"/>
    </row>
    <row r="17105" spans="6:6" x14ac:dyDescent="0.2">
      <c r="F17105"/>
    </row>
    <row r="17106" spans="6:6" x14ac:dyDescent="0.2">
      <c r="F17106"/>
    </row>
    <row r="17107" spans="6:6" x14ac:dyDescent="0.2">
      <c r="F17107"/>
    </row>
    <row r="17108" spans="6:6" x14ac:dyDescent="0.2">
      <c r="F17108"/>
    </row>
    <row r="17109" spans="6:6" x14ac:dyDescent="0.2">
      <c r="F17109"/>
    </row>
    <row r="17110" spans="6:6" x14ac:dyDescent="0.2">
      <c r="F17110"/>
    </row>
    <row r="17111" spans="6:6" x14ac:dyDescent="0.2">
      <c r="F17111"/>
    </row>
    <row r="17112" spans="6:6" x14ac:dyDescent="0.2">
      <c r="F17112"/>
    </row>
    <row r="17113" spans="6:6" x14ac:dyDescent="0.2">
      <c r="F17113"/>
    </row>
    <row r="17114" spans="6:6" x14ac:dyDescent="0.2">
      <c r="F17114"/>
    </row>
    <row r="17115" spans="6:6" x14ac:dyDescent="0.2">
      <c r="F17115"/>
    </row>
    <row r="17116" spans="6:6" x14ac:dyDescent="0.2">
      <c r="F17116"/>
    </row>
    <row r="17117" spans="6:6" x14ac:dyDescent="0.2">
      <c r="F17117"/>
    </row>
    <row r="17118" spans="6:6" x14ac:dyDescent="0.2">
      <c r="F17118"/>
    </row>
    <row r="17119" spans="6:6" x14ac:dyDescent="0.2">
      <c r="F17119"/>
    </row>
    <row r="17120" spans="6:6" x14ac:dyDescent="0.2">
      <c r="F17120"/>
    </row>
    <row r="17121" spans="6:6" x14ac:dyDescent="0.2">
      <c r="F17121"/>
    </row>
    <row r="17122" spans="6:6" x14ac:dyDescent="0.2">
      <c r="F17122"/>
    </row>
    <row r="17123" spans="6:6" x14ac:dyDescent="0.2">
      <c r="F17123"/>
    </row>
    <row r="17124" spans="6:6" x14ac:dyDescent="0.2">
      <c r="F17124"/>
    </row>
    <row r="17125" spans="6:6" x14ac:dyDescent="0.2">
      <c r="F17125"/>
    </row>
    <row r="17126" spans="6:6" x14ac:dyDescent="0.2">
      <c r="F17126"/>
    </row>
    <row r="17127" spans="6:6" x14ac:dyDescent="0.2">
      <c r="F17127"/>
    </row>
    <row r="17128" spans="6:6" x14ac:dyDescent="0.2">
      <c r="F17128"/>
    </row>
    <row r="17129" spans="6:6" x14ac:dyDescent="0.2">
      <c r="F17129"/>
    </row>
    <row r="17130" spans="6:6" x14ac:dyDescent="0.2">
      <c r="F17130"/>
    </row>
    <row r="17131" spans="6:6" x14ac:dyDescent="0.2">
      <c r="F17131"/>
    </row>
    <row r="17132" spans="6:6" x14ac:dyDescent="0.2">
      <c r="F17132"/>
    </row>
    <row r="17133" spans="6:6" x14ac:dyDescent="0.2">
      <c r="F17133"/>
    </row>
    <row r="17134" spans="6:6" x14ac:dyDescent="0.2">
      <c r="F17134"/>
    </row>
    <row r="17135" spans="6:6" x14ac:dyDescent="0.2">
      <c r="F17135"/>
    </row>
    <row r="17136" spans="6:6" x14ac:dyDescent="0.2">
      <c r="F17136"/>
    </row>
    <row r="17137" spans="6:6" x14ac:dyDescent="0.2">
      <c r="F17137"/>
    </row>
    <row r="17138" spans="6:6" x14ac:dyDescent="0.2">
      <c r="F17138"/>
    </row>
    <row r="17139" spans="6:6" x14ac:dyDescent="0.2">
      <c r="F17139"/>
    </row>
    <row r="17140" spans="6:6" x14ac:dyDescent="0.2">
      <c r="F17140"/>
    </row>
    <row r="17141" spans="6:6" x14ac:dyDescent="0.2">
      <c r="F17141"/>
    </row>
    <row r="17142" spans="6:6" x14ac:dyDescent="0.2">
      <c r="F17142"/>
    </row>
    <row r="17143" spans="6:6" x14ac:dyDescent="0.2">
      <c r="F17143"/>
    </row>
    <row r="17144" spans="6:6" x14ac:dyDescent="0.2">
      <c r="F17144"/>
    </row>
    <row r="17145" spans="6:6" x14ac:dyDescent="0.2">
      <c r="F17145"/>
    </row>
    <row r="17146" spans="6:6" x14ac:dyDescent="0.2">
      <c r="F17146"/>
    </row>
    <row r="17147" spans="6:6" x14ac:dyDescent="0.2">
      <c r="F17147"/>
    </row>
    <row r="17148" spans="6:6" x14ac:dyDescent="0.2">
      <c r="F17148"/>
    </row>
    <row r="17149" spans="6:6" x14ac:dyDescent="0.2">
      <c r="F17149"/>
    </row>
    <row r="17150" spans="6:6" x14ac:dyDescent="0.2">
      <c r="F17150"/>
    </row>
    <row r="17151" spans="6:6" x14ac:dyDescent="0.2">
      <c r="F17151"/>
    </row>
    <row r="17152" spans="6:6" x14ac:dyDescent="0.2">
      <c r="F17152"/>
    </row>
    <row r="17153" spans="6:6" x14ac:dyDescent="0.2">
      <c r="F17153"/>
    </row>
    <row r="17154" spans="6:6" x14ac:dyDescent="0.2">
      <c r="F17154"/>
    </row>
    <row r="17155" spans="6:6" x14ac:dyDescent="0.2">
      <c r="F17155"/>
    </row>
    <row r="17156" spans="6:6" x14ac:dyDescent="0.2">
      <c r="F17156"/>
    </row>
    <row r="17157" spans="6:6" x14ac:dyDescent="0.2">
      <c r="F17157"/>
    </row>
    <row r="17158" spans="6:6" x14ac:dyDescent="0.2">
      <c r="F17158"/>
    </row>
    <row r="17159" spans="6:6" x14ac:dyDescent="0.2">
      <c r="F17159"/>
    </row>
    <row r="17160" spans="6:6" x14ac:dyDescent="0.2">
      <c r="F17160"/>
    </row>
    <row r="17161" spans="6:6" x14ac:dyDescent="0.2">
      <c r="F17161"/>
    </row>
    <row r="17162" spans="6:6" x14ac:dyDescent="0.2">
      <c r="F17162"/>
    </row>
    <row r="17163" spans="6:6" x14ac:dyDescent="0.2">
      <c r="F17163"/>
    </row>
    <row r="17164" spans="6:6" x14ac:dyDescent="0.2">
      <c r="F17164"/>
    </row>
    <row r="17165" spans="6:6" x14ac:dyDescent="0.2">
      <c r="F17165"/>
    </row>
    <row r="17166" spans="6:6" x14ac:dyDescent="0.2">
      <c r="F17166"/>
    </row>
    <row r="17167" spans="6:6" x14ac:dyDescent="0.2">
      <c r="F17167"/>
    </row>
    <row r="17168" spans="6:6" x14ac:dyDescent="0.2">
      <c r="F17168"/>
    </row>
    <row r="17169" spans="6:6" x14ac:dyDescent="0.2">
      <c r="F17169"/>
    </row>
    <row r="17170" spans="6:6" x14ac:dyDescent="0.2">
      <c r="F17170"/>
    </row>
    <row r="17171" spans="6:6" x14ac:dyDescent="0.2">
      <c r="F17171"/>
    </row>
    <row r="17172" spans="6:6" x14ac:dyDescent="0.2">
      <c r="F17172"/>
    </row>
    <row r="17173" spans="6:6" x14ac:dyDescent="0.2">
      <c r="F17173"/>
    </row>
    <row r="17174" spans="6:6" x14ac:dyDescent="0.2">
      <c r="F17174"/>
    </row>
    <row r="17175" spans="6:6" x14ac:dyDescent="0.2">
      <c r="F17175"/>
    </row>
    <row r="17176" spans="6:6" x14ac:dyDescent="0.2">
      <c r="F17176"/>
    </row>
    <row r="17177" spans="6:6" x14ac:dyDescent="0.2">
      <c r="F17177"/>
    </row>
    <row r="17178" spans="6:6" x14ac:dyDescent="0.2">
      <c r="F17178"/>
    </row>
    <row r="17179" spans="6:6" x14ac:dyDescent="0.2">
      <c r="F17179"/>
    </row>
    <row r="17180" spans="6:6" x14ac:dyDescent="0.2">
      <c r="F17180"/>
    </row>
    <row r="17181" spans="6:6" x14ac:dyDescent="0.2">
      <c r="F17181"/>
    </row>
    <row r="17182" spans="6:6" x14ac:dyDescent="0.2">
      <c r="F17182"/>
    </row>
    <row r="17183" spans="6:6" x14ac:dyDescent="0.2">
      <c r="F17183"/>
    </row>
    <row r="17184" spans="6:6" x14ac:dyDescent="0.2">
      <c r="F17184"/>
    </row>
    <row r="17185" spans="6:6" x14ac:dyDescent="0.2">
      <c r="F17185"/>
    </row>
    <row r="17186" spans="6:6" x14ac:dyDescent="0.2">
      <c r="F17186"/>
    </row>
    <row r="17187" spans="6:6" x14ac:dyDescent="0.2">
      <c r="F17187"/>
    </row>
    <row r="17188" spans="6:6" x14ac:dyDescent="0.2">
      <c r="F17188"/>
    </row>
    <row r="17189" spans="6:6" x14ac:dyDescent="0.2">
      <c r="F17189"/>
    </row>
    <row r="17190" spans="6:6" x14ac:dyDescent="0.2">
      <c r="F17190"/>
    </row>
    <row r="17191" spans="6:6" x14ac:dyDescent="0.2">
      <c r="F17191"/>
    </row>
    <row r="17192" spans="6:6" x14ac:dyDescent="0.2">
      <c r="F17192"/>
    </row>
    <row r="17193" spans="6:6" x14ac:dyDescent="0.2">
      <c r="F17193"/>
    </row>
    <row r="17194" spans="6:6" x14ac:dyDescent="0.2">
      <c r="F17194"/>
    </row>
    <row r="17195" spans="6:6" x14ac:dyDescent="0.2">
      <c r="F17195"/>
    </row>
    <row r="17196" spans="6:6" x14ac:dyDescent="0.2">
      <c r="F17196"/>
    </row>
    <row r="17197" spans="6:6" x14ac:dyDescent="0.2">
      <c r="F17197"/>
    </row>
    <row r="17198" spans="6:6" x14ac:dyDescent="0.2">
      <c r="F17198"/>
    </row>
    <row r="17199" spans="6:6" x14ac:dyDescent="0.2">
      <c r="F17199"/>
    </row>
    <row r="17200" spans="6:6" x14ac:dyDescent="0.2">
      <c r="F17200"/>
    </row>
    <row r="17201" spans="6:6" x14ac:dyDescent="0.2">
      <c r="F17201"/>
    </row>
    <row r="17202" spans="6:6" x14ac:dyDescent="0.2">
      <c r="F17202"/>
    </row>
    <row r="17203" spans="6:6" x14ac:dyDescent="0.2">
      <c r="F17203"/>
    </row>
    <row r="17204" spans="6:6" x14ac:dyDescent="0.2">
      <c r="F17204"/>
    </row>
    <row r="17205" spans="6:6" x14ac:dyDescent="0.2">
      <c r="F17205"/>
    </row>
    <row r="17206" spans="6:6" x14ac:dyDescent="0.2">
      <c r="F17206"/>
    </row>
    <row r="17207" spans="6:6" x14ac:dyDescent="0.2">
      <c r="F17207"/>
    </row>
    <row r="17208" spans="6:6" x14ac:dyDescent="0.2">
      <c r="F17208"/>
    </row>
    <row r="17209" spans="6:6" x14ac:dyDescent="0.2">
      <c r="F17209"/>
    </row>
    <row r="17210" spans="6:6" x14ac:dyDescent="0.2">
      <c r="F17210"/>
    </row>
    <row r="17211" spans="6:6" x14ac:dyDescent="0.2">
      <c r="F17211"/>
    </row>
    <row r="17212" spans="6:6" x14ac:dyDescent="0.2">
      <c r="F17212"/>
    </row>
    <row r="17213" spans="6:6" x14ac:dyDescent="0.2">
      <c r="F17213"/>
    </row>
    <row r="17214" spans="6:6" x14ac:dyDescent="0.2">
      <c r="F17214"/>
    </row>
    <row r="17215" spans="6:6" x14ac:dyDescent="0.2">
      <c r="F17215"/>
    </row>
    <row r="17216" spans="6:6" x14ac:dyDescent="0.2">
      <c r="F17216"/>
    </row>
    <row r="17217" spans="6:6" x14ac:dyDescent="0.2">
      <c r="F17217"/>
    </row>
    <row r="17218" spans="6:6" x14ac:dyDescent="0.2">
      <c r="F17218"/>
    </row>
    <row r="17219" spans="6:6" x14ac:dyDescent="0.2">
      <c r="F17219"/>
    </row>
    <row r="17220" spans="6:6" x14ac:dyDescent="0.2">
      <c r="F17220"/>
    </row>
    <row r="17221" spans="6:6" x14ac:dyDescent="0.2">
      <c r="F17221"/>
    </row>
    <row r="17222" spans="6:6" x14ac:dyDescent="0.2">
      <c r="F17222"/>
    </row>
    <row r="17223" spans="6:6" x14ac:dyDescent="0.2">
      <c r="F17223"/>
    </row>
    <row r="17224" spans="6:6" x14ac:dyDescent="0.2">
      <c r="F17224"/>
    </row>
    <row r="17225" spans="6:6" x14ac:dyDescent="0.2">
      <c r="F17225"/>
    </row>
    <row r="17226" spans="6:6" x14ac:dyDescent="0.2">
      <c r="F17226"/>
    </row>
    <row r="17227" spans="6:6" x14ac:dyDescent="0.2">
      <c r="F17227"/>
    </row>
    <row r="17228" spans="6:6" x14ac:dyDescent="0.2">
      <c r="F17228"/>
    </row>
    <row r="17229" spans="6:6" x14ac:dyDescent="0.2">
      <c r="F17229"/>
    </row>
    <row r="17230" spans="6:6" x14ac:dyDescent="0.2">
      <c r="F17230"/>
    </row>
    <row r="17231" spans="6:6" x14ac:dyDescent="0.2">
      <c r="F17231"/>
    </row>
    <row r="17232" spans="6:6" x14ac:dyDescent="0.2">
      <c r="F17232"/>
    </row>
    <row r="17233" spans="6:6" x14ac:dyDescent="0.2">
      <c r="F17233"/>
    </row>
    <row r="17234" spans="6:6" x14ac:dyDescent="0.2">
      <c r="F17234"/>
    </row>
    <row r="17235" spans="6:6" x14ac:dyDescent="0.2">
      <c r="F17235"/>
    </row>
    <row r="17236" spans="6:6" x14ac:dyDescent="0.2">
      <c r="F17236"/>
    </row>
    <row r="17237" spans="6:6" x14ac:dyDescent="0.2">
      <c r="F17237"/>
    </row>
    <row r="17238" spans="6:6" x14ac:dyDescent="0.2">
      <c r="F17238"/>
    </row>
    <row r="17239" spans="6:6" x14ac:dyDescent="0.2">
      <c r="F17239"/>
    </row>
    <row r="17240" spans="6:6" x14ac:dyDescent="0.2">
      <c r="F17240"/>
    </row>
    <row r="17241" spans="6:6" x14ac:dyDescent="0.2">
      <c r="F17241"/>
    </row>
    <row r="17242" spans="6:6" x14ac:dyDescent="0.2">
      <c r="F17242"/>
    </row>
    <row r="17243" spans="6:6" x14ac:dyDescent="0.2">
      <c r="F17243"/>
    </row>
    <row r="17244" spans="6:6" x14ac:dyDescent="0.2">
      <c r="F17244"/>
    </row>
    <row r="17245" spans="6:6" x14ac:dyDescent="0.2">
      <c r="F17245"/>
    </row>
    <row r="17246" spans="6:6" x14ac:dyDescent="0.2">
      <c r="F17246"/>
    </row>
    <row r="17247" spans="6:6" x14ac:dyDescent="0.2">
      <c r="F17247"/>
    </row>
    <row r="17248" spans="6:6" x14ac:dyDescent="0.2">
      <c r="F17248"/>
    </row>
    <row r="17249" spans="6:6" x14ac:dyDescent="0.2">
      <c r="F17249"/>
    </row>
    <row r="17250" spans="6:6" x14ac:dyDescent="0.2">
      <c r="F17250"/>
    </row>
    <row r="17251" spans="6:6" x14ac:dyDescent="0.2">
      <c r="F17251"/>
    </row>
    <row r="17252" spans="6:6" x14ac:dyDescent="0.2">
      <c r="F17252"/>
    </row>
    <row r="17253" spans="6:6" x14ac:dyDescent="0.2">
      <c r="F17253"/>
    </row>
    <row r="17254" spans="6:6" x14ac:dyDescent="0.2">
      <c r="F17254"/>
    </row>
    <row r="17255" spans="6:6" x14ac:dyDescent="0.2">
      <c r="F17255"/>
    </row>
    <row r="17256" spans="6:6" x14ac:dyDescent="0.2">
      <c r="F17256"/>
    </row>
    <row r="17257" spans="6:6" x14ac:dyDescent="0.2">
      <c r="F17257"/>
    </row>
    <row r="17258" spans="6:6" x14ac:dyDescent="0.2">
      <c r="F17258"/>
    </row>
    <row r="17259" spans="6:6" x14ac:dyDescent="0.2">
      <c r="F17259"/>
    </row>
    <row r="17260" spans="6:6" x14ac:dyDescent="0.2">
      <c r="F17260"/>
    </row>
    <row r="17261" spans="6:6" x14ac:dyDescent="0.2">
      <c r="F17261"/>
    </row>
    <row r="17262" spans="6:6" x14ac:dyDescent="0.2">
      <c r="F17262"/>
    </row>
    <row r="17263" spans="6:6" x14ac:dyDescent="0.2">
      <c r="F17263"/>
    </row>
    <row r="17264" spans="6:6" x14ac:dyDescent="0.2">
      <c r="F17264"/>
    </row>
    <row r="17265" spans="6:6" x14ac:dyDescent="0.2">
      <c r="F17265"/>
    </row>
    <row r="17266" spans="6:6" x14ac:dyDescent="0.2">
      <c r="F17266"/>
    </row>
    <row r="17267" spans="6:6" x14ac:dyDescent="0.2">
      <c r="F17267"/>
    </row>
    <row r="17268" spans="6:6" x14ac:dyDescent="0.2">
      <c r="F17268"/>
    </row>
    <row r="17269" spans="6:6" x14ac:dyDescent="0.2">
      <c r="F17269"/>
    </row>
    <row r="17270" spans="6:6" x14ac:dyDescent="0.2">
      <c r="F17270"/>
    </row>
    <row r="17271" spans="6:6" x14ac:dyDescent="0.2">
      <c r="F17271"/>
    </row>
    <row r="17272" spans="6:6" x14ac:dyDescent="0.2">
      <c r="F17272"/>
    </row>
    <row r="17273" spans="6:6" x14ac:dyDescent="0.2">
      <c r="F17273"/>
    </row>
    <row r="17274" spans="6:6" x14ac:dyDescent="0.2">
      <c r="F17274"/>
    </row>
    <row r="17275" spans="6:6" x14ac:dyDescent="0.2">
      <c r="F17275"/>
    </row>
    <row r="17276" spans="6:6" x14ac:dyDescent="0.2">
      <c r="F17276"/>
    </row>
    <row r="17277" spans="6:6" x14ac:dyDescent="0.2">
      <c r="F17277"/>
    </row>
    <row r="17278" spans="6:6" x14ac:dyDescent="0.2">
      <c r="F17278"/>
    </row>
    <row r="17279" spans="6:6" x14ac:dyDescent="0.2">
      <c r="F17279"/>
    </row>
    <row r="17280" spans="6:6" x14ac:dyDescent="0.2">
      <c r="F17280"/>
    </row>
    <row r="17281" spans="6:6" x14ac:dyDescent="0.2">
      <c r="F17281"/>
    </row>
    <row r="17282" spans="6:6" x14ac:dyDescent="0.2">
      <c r="F17282"/>
    </row>
    <row r="17283" spans="6:6" x14ac:dyDescent="0.2">
      <c r="F17283"/>
    </row>
    <row r="17284" spans="6:6" x14ac:dyDescent="0.2">
      <c r="F17284"/>
    </row>
    <row r="17285" spans="6:6" x14ac:dyDescent="0.2">
      <c r="F17285"/>
    </row>
    <row r="17286" spans="6:6" x14ac:dyDescent="0.2">
      <c r="F17286"/>
    </row>
    <row r="17287" spans="6:6" x14ac:dyDescent="0.2">
      <c r="F17287"/>
    </row>
    <row r="17288" spans="6:6" x14ac:dyDescent="0.2">
      <c r="F17288"/>
    </row>
    <row r="17289" spans="6:6" x14ac:dyDescent="0.2">
      <c r="F17289"/>
    </row>
    <row r="17290" spans="6:6" x14ac:dyDescent="0.2">
      <c r="F17290"/>
    </row>
    <row r="17291" spans="6:6" x14ac:dyDescent="0.2">
      <c r="F17291"/>
    </row>
    <row r="17292" spans="6:6" x14ac:dyDescent="0.2">
      <c r="F17292"/>
    </row>
    <row r="17293" spans="6:6" x14ac:dyDescent="0.2">
      <c r="F17293"/>
    </row>
    <row r="17294" spans="6:6" x14ac:dyDescent="0.2">
      <c r="F17294"/>
    </row>
    <row r="17295" spans="6:6" x14ac:dyDescent="0.2">
      <c r="F17295"/>
    </row>
    <row r="17296" spans="6:6" x14ac:dyDescent="0.2">
      <c r="F17296"/>
    </row>
    <row r="17297" spans="6:6" x14ac:dyDescent="0.2">
      <c r="F17297"/>
    </row>
    <row r="17298" spans="6:6" x14ac:dyDescent="0.2">
      <c r="F17298"/>
    </row>
    <row r="17299" spans="6:6" x14ac:dyDescent="0.2">
      <c r="F17299"/>
    </row>
    <row r="17300" spans="6:6" x14ac:dyDescent="0.2">
      <c r="F17300"/>
    </row>
    <row r="17301" spans="6:6" x14ac:dyDescent="0.2">
      <c r="F17301"/>
    </row>
    <row r="17302" spans="6:6" x14ac:dyDescent="0.2">
      <c r="F17302"/>
    </row>
    <row r="17303" spans="6:6" x14ac:dyDescent="0.2">
      <c r="F17303"/>
    </row>
    <row r="17304" spans="6:6" x14ac:dyDescent="0.2">
      <c r="F17304"/>
    </row>
    <row r="17305" spans="6:6" x14ac:dyDescent="0.2">
      <c r="F17305"/>
    </row>
    <row r="17306" spans="6:6" x14ac:dyDescent="0.2">
      <c r="F17306"/>
    </row>
    <row r="17307" spans="6:6" x14ac:dyDescent="0.2">
      <c r="F17307"/>
    </row>
    <row r="17308" spans="6:6" x14ac:dyDescent="0.2">
      <c r="F17308"/>
    </row>
    <row r="17309" spans="6:6" x14ac:dyDescent="0.2">
      <c r="F17309"/>
    </row>
    <row r="17310" spans="6:6" x14ac:dyDescent="0.2">
      <c r="F17310"/>
    </row>
    <row r="17311" spans="6:6" x14ac:dyDescent="0.2">
      <c r="F17311"/>
    </row>
    <row r="17312" spans="6:6" x14ac:dyDescent="0.2">
      <c r="F17312"/>
    </row>
    <row r="17313" spans="6:6" x14ac:dyDescent="0.2">
      <c r="F17313"/>
    </row>
    <row r="17314" spans="6:6" x14ac:dyDescent="0.2">
      <c r="F17314"/>
    </row>
    <row r="17315" spans="6:6" x14ac:dyDescent="0.2">
      <c r="F17315"/>
    </row>
    <row r="17316" spans="6:6" x14ac:dyDescent="0.2">
      <c r="F17316"/>
    </row>
    <row r="17317" spans="6:6" x14ac:dyDescent="0.2">
      <c r="F17317"/>
    </row>
    <row r="17318" spans="6:6" x14ac:dyDescent="0.2">
      <c r="F17318"/>
    </row>
    <row r="17319" spans="6:6" x14ac:dyDescent="0.2">
      <c r="F17319"/>
    </row>
    <row r="17320" spans="6:6" x14ac:dyDescent="0.2">
      <c r="F17320"/>
    </row>
    <row r="17321" spans="6:6" x14ac:dyDescent="0.2">
      <c r="F17321"/>
    </row>
    <row r="17322" spans="6:6" x14ac:dyDescent="0.2">
      <c r="F17322"/>
    </row>
    <row r="17323" spans="6:6" x14ac:dyDescent="0.2">
      <c r="F17323"/>
    </row>
    <row r="17324" spans="6:6" x14ac:dyDescent="0.2">
      <c r="F17324"/>
    </row>
    <row r="17325" spans="6:6" x14ac:dyDescent="0.2">
      <c r="F17325"/>
    </row>
    <row r="17326" spans="6:6" x14ac:dyDescent="0.2">
      <c r="F17326"/>
    </row>
    <row r="17327" spans="6:6" x14ac:dyDescent="0.2">
      <c r="F17327"/>
    </row>
    <row r="17328" spans="6:6" x14ac:dyDescent="0.2">
      <c r="F17328"/>
    </row>
    <row r="17329" spans="6:6" x14ac:dyDescent="0.2">
      <c r="F17329"/>
    </row>
    <row r="17330" spans="6:6" x14ac:dyDescent="0.2">
      <c r="F17330"/>
    </row>
    <row r="17331" spans="6:6" x14ac:dyDescent="0.2">
      <c r="F17331"/>
    </row>
    <row r="17332" spans="6:6" x14ac:dyDescent="0.2">
      <c r="F17332"/>
    </row>
    <row r="17333" spans="6:6" x14ac:dyDescent="0.2">
      <c r="F17333"/>
    </row>
    <row r="17334" spans="6:6" x14ac:dyDescent="0.2">
      <c r="F17334"/>
    </row>
    <row r="17335" spans="6:6" x14ac:dyDescent="0.2">
      <c r="F17335"/>
    </row>
    <row r="17336" spans="6:6" x14ac:dyDescent="0.2">
      <c r="F17336"/>
    </row>
    <row r="17337" spans="6:6" x14ac:dyDescent="0.2">
      <c r="F17337"/>
    </row>
    <row r="17338" spans="6:6" x14ac:dyDescent="0.2">
      <c r="F17338"/>
    </row>
    <row r="17339" spans="6:6" x14ac:dyDescent="0.2">
      <c r="F17339"/>
    </row>
    <row r="17340" spans="6:6" x14ac:dyDescent="0.2">
      <c r="F17340"/>
    </row>
    <row r="17341" spans="6:6" x14ac:dyDescent="0.2">
      <c r="F17341"/>
    </row>
    <row r="17342" spans="6:6" x14ac:dyDescent="0.2">
      <c r="F17342"/>
    </row>
    <row r="17343" spans="6:6" x14ac:dyDescent="0.2">
      <c r="F17343"/>
    </row>
    <row r="17344" spans="6:6" x14ac:dyDescent="0.2">
      <c r="F17344"/>
    </row>
    <row r="17345" spans="6:6" x14ac:dyDescent="0.2">
      <c r="F17345"/>
    </row>
    <row r="17346" spans="6:6" x14ac:dyDescent="0.2">
      <c r="F17346"/>
    </row>
    <row r="17347" spans="6:6" x14ac:dyDescent="0.2">
      <c r="F17347"/>
    </row>
    <row r="17348" spans="6:6" x14ac:dyDescent="0.2">
      <c r="F17348"/>
    </row>
    <row r="17349" spans="6:6" x14ac:dyDescent="0.2">
      <c r="F17349"/>
    </row>
    <row r="17350" spans="6:6" x14ac:dyDescent="0.2">
      <c r="F17350"/>
    </row>
    <row r="17351" spans="6:6" x14ac:dyDescent="0.2">
      <c r="F17351"/>
    </row>
    <row r="17352" spans="6:6" x14ac:dyDescent="0.2">
      <c r="F17352"/>
    </row>
    <row r="17353" spans="6:6" x14ac:dyDescent="0.2">
      <c r="F17353"/>
    </row>
    <row r="17354" spans="6:6" x14ac:dyDescent="0.2">
      <c r="F17354"/>
    </row>
    <row r="17355" spans="6:6" x14ac:dyDescent="0.2">
      <c r="F17355"/>
    </row>
    <row r="17356" spans="6:6" x14ac:dyDescent="0.2">
      <c r="F17356"/>
    </row>
    <row r="17357" spans="6:6" x14ac:dyDescent="0.2">
      <c r="F17357"/>
    </row>
    <row r="17358" spans="6:6" x14ac:dyDescent="0.2">
      <c r="F17358"/>
    </row>
    <row r="17359" spans="6:6" x14ac:dyDescent="0.2">
      <c r="F17359"/>
    </row>
    <row r="17360" spans="6:6" x14ac:dyDescent="0.2">
      <c r="F17360"/>
    </row>
    <row r="17361" spans="6:6" x14ac:dyDescent="0.2">
      <c r="F17361"/>
    </row>
    <row r="17362" spans="6:6" x14ac:dyDescent="0.2">
      <c r="F17362"/>
    </row>
    <row r="17363" spans="6:6" x14ac:dyDescent="0.2">
      <c r="F17363"/>
    </row>
    <row r="17364" spans="6:6" x14ac:dyDescent="0.2">
      <c r="F17364"/>
    </row>
    <row r="17365" spans="6:6" x14ac:dyDescent="0.2">
      <c r="F17365"/>
    </row>
    <row r="17366" spans="6:6" x14ac:dyDescent="0.2">
      <c r="F17366"/>
    </row>
    <row r="17367" spans="6:6" x14ac:dyDescent="0.2">
      <c r="F17367"/>
    </row>
    <row r="17368" spans="6:6" x14ac:dyDescent="0.2">
      <c r="F17368"/>
    </row>
    <row r="17369" spans="6:6" x14ac:dyDescent="0.2">
      <c r="F17369"/>
    </row>
    <row r="17370" spans="6:6" x14ac:dyDescent="0.2">
      <c r="F17370"/>
    </row>
    <row r="17371" spans="6:6" x14ac:dyDescent="0.2">
      <c r="F17371"/>
    </row>
    <row r="17372" spans="6:6" x14ac:dyDescent="0.2">
      <c r="F17372"/>
    </row>
    <row r="17373" spans="6:6" x14ac:dyDescent="0.2">
      <c r="F17373"/>
    </row>
    <row r="17374" spans="6:6" x14ac:dyDescent="0.2">
      <c r="F17374"/>
    </row>
    <row r="17375" spans="6:6" x14ac:dyDescent="0.2">
      <c r="F17375"/>
    </row>
    <row r="17376" spans="6:6" x14ac:dyDescent="0.2">
      <c r="F17376"/>
    </row>
    <row r="17377" spans="6:6" x14ac:dyDescent="0.2">
      <c r="F17377"/>
    </row>
    <row r="17378" spans="6:6" x14ac:dyDescent="0.2">
      <c r="F17378"/>
    </row>
    <row r="17379" spans="6:6" x14ac:dyDescent="0.2">
      <c r="F17379"/>
    </row>
    <row r="17380" spans="6:6" x14ac:dyDescent="0.2">
      <c r="F17380"/>
    </row>
    <row r="17381" spans="6:6" x14ac:dyDescent="0.2">
      <c r="F17381"/>
    </row>
    <row r="17382" spans="6:6" x14ac:dyDescent="0.2">
      <c r="F17382"/>
    </row>
    <row r="17383" spans="6:6" x14ac:dyDescent="0.2">
      <c r="F17383"/>
    </row>
    <row r="17384" spans="6:6" x14ac:dyDescent="0.2">
      <c r="F17384"/>
    </row>
    <row r="17385" spans="6:6" x14ac:dyDescent="0.2">
      <c r="F17385"/>
    </row>
    <row r="17386" spans="6:6" x14ac:dyDescent="0.2">
      <c r="F17386"/>
    </row>
    <row r="17387" spans="6:6" x14ac:dyDescent="0.2">
      <c r="F17387"/>
    </row>
    <row r="17388" spans="6:6" x14ac:dyDescent="0.2">
      <c r="F17388"/>
    </row>
    <row r="17389" spans="6:6" x14ac:dyDescent="0.2">
      <c r="F17389"/>
    </row>
    <row r="17390" spans="6:6" x14ac:dyDescent="0.2">
      <c r="F17390"/>
    </row>
    <row r="17391" spans="6:6" x14ac:dyDescent="0.2">
      <c r="F17391"/>
    </row>
    <row r="17392" spans="6:6" x14ac:dyDescent="0.2">
      <c r="F17392"/>
    </row>
    <row r="17393" spans="6:6" x14ac:dyDescent="0.2">
      <c r="F17393"/>
    </row>
    <row r="17394" spans="6:6" x14ac:dyDescent="0.2">
      <c r="F17394"/>
    </row>
    <row r="17395" spans="6:6" x14ac:dyDescent="0.2">
      <c r="F17395"/>
    </row>
    <row r="17396" spans="6:6" x14ac:dyDescent="0.2">
      <c r="F17396"/>
    </row>
    <row r="17397" spans="6:6" x14ac:dyDescent="0.2">
      <c r="F17397"/>
    </row>
    <row r="17398" spans="6:6" x14ac:dyDescent="0.2">
      <c r="F17398"/>
    </row>
    <row r="17399" spans="6:6" x14ac:dyDescent="0.2">
      <c r="F17399"/>
    </row>
    <row r="17400" spans="6:6" x14ac:dyDescent="0.2">
      <c r="F17400"/>
    </row>
    <row r="17401" spans="6:6" x14ac:dyDescent="0.2">
      <c r="F17401"/>
    </row>
    <row r="17402" spans="6:6" x14ac:dyDescent="0.2">
      <c r="F17402"/>
    </row>
    <row r="17403" spans="6:6" x14ac:dyDescent="0.2">
      <c r="F17403"/>
    </row>
    <row r="17404" spans="6:6" x14ac:dyDescent="0.2">
      <c r="F17404"/>
    </row>
    <row r="17405" spans="6:6" x14ac:dyDescent="0.2">
      <c r="F17405"/>
    </row>
    <row r="17406" spans="6:6" x14ac:dyDescent="0.2">
      <c r="F17406"/>
    </row>
    <row r="17407" spans="6:6" x14ac:dyDescent="0.2">
      <c r="F17407"/>
    </row>
    <row r="17408" spans="6:6" x14ac:dyDescent="0.2">
      <c r="F17408"/>
    </row>
    <row r="17409" spans="6:6" x14ac:dyDescent="0.2">
      <c r="F17409"/>
    </row>
    <row r="17410" spans="6:6" x14ac:dyDescent="0.2">
      <c r="F17410"/>
    </row>
    <row r="17411" spans="6:6" x14ac:dyDescent="0.2">
      <c r="F17411"/>
    </row>
    <row r="17412" spans="6:6" x14ac:dyDescent="0.2">
      <c r="F17412"/>
    </row>
    <row r="17413" spans="6:6" x14ac:dyDescent="0.2">
      <c r="F17413"/>
    </row>
    <row r="17414" spans="6:6" x14ac:dyDescent="0.2">
      <c r="F17414"/>
    </row>
    <row r="17415" spans="6:6" x14ac:dyDescent="0.2">
      <c r="F17415"/>
    </row>
    <row r="17416" spans="6:6" x14ac:dyDescent="0.2">
      <c r="F17416"/>
    </row>
    <row r="17417" spans="6:6" x14ac:dyDescent="0.2">
      <c r="F17417"/>
    </row>
    <row r="17418" spans="6:6" x14ac:dyDescent="0.2">
      <c r="F17418"/>
    </row>
    <row r="17419" spans="6:6" x14ac:dyDescent="0.2">
      <c r="F17419"/>
    </row>
    <row r="17420" spans="6:6" x14ac:dyDescent="0.2">
      <c r="F17420"/>
    </row>
    <row r="17421" spans="6:6" x14ac:dyDescent="0.2">
      <c r="F17421"/>
    </row>
    <row r="17422" spans="6:6" x14ac:dyDescent="0.2">
      <c r="F17422"/>
    </row>
    <row r="17423" spans="6:6" x14ac:dyDescent="0.2">
      <c r="F17423"/>
    </row>
    <row r="17424" spans="6:6" x14ac:dyDescent="0.2">
      <c r="F17424"/>
    </row>
    <row r="17425" spans="6:6" x14ac:dyDescent="0.2">
      <c r="F17425"/>
    </row>
    <row r="17426" spans="6:6" x14ac:dyDescent="0.2">
      <c r="F17426"/>
    </row>
    <row r="17427" spans="6:6" x14ac:dyDescent="0.2">
      <c r="F17427"/>
    </row>
    <row r="17428" spans="6:6" x14ac:dyDescent="0.2">
      <c r="F17428"/>
    </row>
    <row r="17429" spans="6:6" x14ac:dyDescent="0.2">
      <c r="F17429"/>
    </row>
    <row r="17430" spans="6:6" x14ac:dyDescent="0.2">
      <c r="F17430"/>
    </row>
    <row r="17431" spans="6:6" x14ac:dyDescent="0.2">
      <c r="F17431"/>
    </row>
    <row r="17432" spans="6:6" x14ac:dyDescent="0.2">
      <c r="F17432"/>
    </row>
    <row r="17433" spans="6:6" x14ac:dyDescent="0.2">
      <c r="F17433"/>
    </row>
    <row r="17434" spans="6:6" x14ac:dyDescent="0.2">
      <c r="F17434"/>
    </row>
    <row r="17435" spans="6:6" x14ac:dyDescent="0.2">
      <c r="F17435"/>
    </row>
    <row r="17436" spans="6:6" x14ac:dyDescent="0.2">
      <c r="F17436"/>
    </row>
    <row r="17437" spans="6:6" x14ac:dyDescent="0.2">
      <c r="F17437"/>
    </row>
    <row r="17438" spans="6:6" x14ac:dyDescent="0.2">
      <c r="F17438"/>
    </row>
    <row r="17439" spans="6:6" x14ac:dyDescent="0.2">
      <c r="F17439"/>
    </row>
    <row r="17440" spans="6:6" x14ac:dyDescent="0.2">
      <c r="F17440"/>
    </row>
    <row r="17441" spans="6:6" x14ac:dyDescent="0.2">
      <c r="F17441"/>
    </row>
    <row r="17442" spans="6:6" x14ac:dyDescent="0.2">
      <c r="F17442"/>
    </row>
    <row r="17443" spans="6:6" x14ac:dyDescent="0.2">
      <c r="F17443"/>
    </row>
    <row r="17444" spans="6:6" x14ac:dyDescent="0.2">
      <c r="F17444"/>
    </row>
    <row r="17445" spans="6:6" x14ac:dyDescent="0.2">
      <c r="F17445"/>
    </row>
    <row r="17446" spans="6:6" x14ac:dyDescent="0.2">
      <c r="F17446"/>
    </row>
    <row r="17447" spans="6:6" x14ac:dyDescent="0.2">
      <c r="F17447"/>
    </row>
    <row r="17448" spans="6:6" x14ac:dyDescent="0.2">
      <c r="F17448"/>
    </row>
    <row r="17449" spans="6:6" x14ac:dyDescent="0.2">
      <c r="F17449"/>
    </row>
    <row r="17450" spans="6:6" x14ac:dyDescent="0.2">
      <c r="F17450"/>
    </row>
    <row r="17451" spans="6:6" x14ac:dyDescent="0.2">
      <c r="F17451"/>
    </row>
    <row r="17452" spans="6:6" x14ac:dyDescent="0.2">
      <c r="F17452"/>
    </row>
    <row r="17453" spans="6:6" x14ac:dyDescent="0.2">
      <c r="F17453"/>
    </row>
    <row r="17454" spans="6:6" x14ac:dyDescent="0.2">
      <c r="F17454"/>
    </row>
    <row r="17455" spans="6:6" x14ac:dyDescent="0.2">
      <c r="F17455"/>
    </row>
    <row r="17456" spans="6:6" x14ac:dyDescent="0.2">
      <c r="F17456"/>
    </row>
    <row r="17457" spans="6:6" x14ac:dyDescent="0.2">
      <c r="F17457"/>
    </row>
    <row r="17458" spans="6:6" x14ac:dyDescent="0.2">
      <c r="F17458"/>
    </row>
    <row r="17459" spans="6:6" x14ac:dyDescent="0.2">
      <c r="F17459"/>
    </row>
    <row r="17460" spans="6:6" x14ac:dyDescent="0.2">
      <c r="F17460"/>
    </row>
    <row r="17461" spans="6:6" x14ac:dyDescent="0.2">
      <c r="F17461"/>
    </row>
    <row r="17462" spans="6:6" x14ac:dyDescent="0.2">
      <c r="F17462"/>
    </row>
    <row r="17463" spans="6:6" x14ac:dyDescent="0.2">
      <c r="F17463"/>
    </row>
    <row r="17464" spans="6:6" x14ac:dyDescent="0.2">
      <c r="F17464"/>
    </row>
    <row r="17465" spans="6:6" x14ac:dyDescent="0.2">
      <c r="F17465"/>
    </row>
    <row r="17466" spans="6:6" x14ac:dyDescent="0.2">
      <c r="F17466"/>
    </row>
    <row r="17467" spans="6:6" x14ac:dyDescent="0.2">
      <c r="F17467"/>
    </row>
    <row r="17468" spans="6:6" x14ac:dyDescent="0.2">
      <c r="F17468"/>
    </row>
    <row r="17469" spans="6:6" x14ac:dyDescent="0.2">
      <c r="F17469"/>
    </row>
    <row r="17470" spans="6:6" x14ac:dyDescent="0.2">
      <c r="F17470"/>
    </row>
    <row r="17471" spans="6:6" x14ac:dyDescent="0.2">
      <c r="F17471"/>
    </row>
    <row r="17472" spans="6:6" x14ac:dyDescent="0.2">
      <c r="F17472"/>
    </row>
    <row r="17473" spans="6:6" x14ac:dyDescent="0.2">
      <c r="F17473"/>
    </row>
    <row r="17474" spans="6:6" x14ac:dyDescent="0.2">
      <c r="F17474"/>
    </row>
    <row r="17475" spans="6:6" x14ac:dyDescent="0.2">
      <c r="F17475"/>
    </row>
    <row r="17476" spans="6:6" x14ac:dyDescent="0.2">
      <c r="F17476"/>
    </row>
    <row r="17477" spans="6:6" x14ac:dyDescent="0.2">
      <c r="F17477"/>
    </row>
    <row r="17478" spans="6:6" x14ac:dyDescent="0.2">
      <c r="F17478"/>
    </row>
    <row r="17479" spans="6:6" x14ac:dyDescent="0.2">
      <c r="F17479"/>
    </row>
    <row r="17480" spans="6:6" x14ac:dyDescent="0.2">
      <c r="F17480"/>
    </row>
    <row r="17481" spans="6:6" x14ac:dyDescent="0.2">
      <c r="F17481"/>
    </row>
    <row r="17482" spans="6:6" x14ac:dyDescent="0.2">
      <c r="F17482"/>
    </row>
    <row r="17483" spans="6:6" x14ac:dyDescent="0.2">
      <c r="F17483"/>
    </row>
    <row r="17484" spans="6:6" x14ac:dyDescent="0.2">
      <c r="F17484"/>
    </row>
    <row r="17485" spans="6:6" x14ac:dyDescent="0.2">
      <c r="F17485"/>
    </row>
    <row r="17486" spans="6:6" x14ac:dyDescent="0.2">
      <c r="F17486"/>
    </row>
    <row r="17487" spans="6:6" x14ac:dyDescent="0.2">
      <c r="F17487"/>
    </row>
    <row r="17488" spans="6:6" x14ac:dyDescent="0.2">
      <c r="F17488"/>
    </row>
    <row r="17489" spans="6:6" x14ac:dyDescent="0.2">
      <c r="F17489"/>
    </row>
    <row r="17490" spans="6:6" x14ac:dyDescent="0.2">
      <c r="F17490"/>
    </row>
    <row r="17491" spans="6:6" x14ac:dyDescent="0.2">
      <c r="F17491"/>
    </row>
    <row r="17492" spans="6:6" x14ac:dyDescent="0.2">
      <c r="F17492"/>
    </row>
    <row r="17493" spans="6:6" x14ac:dyDescent="0.2">
      <c r="F17493"/>
    </row>
    <row r="17494" spans="6:6" x14ac:dyDescent="0.2">
      <c r="F17494"/>
    </row>
    <row r="17495" spans="6:6" x14ac:dyDescent="0.2">
      <c r="F17495"/>
    </row>
    <row r="17496" spans="6:6" x14ac:dyDescent="0.2">
      <c r="F17496"/>
    </row>
    <row r="17497" spans="6:6" x14ac:dyDescent="0.2">
      <c r="F17497"/>
    </row>
    <row r="17498" spans="6:6" x14ac:dyDescent="0.2">
      <c r="F17498"/>
    </row>
    <row r="17499" spans="6:6" x14ac:dyDescent="0.2">
      <c r="F17499"/>
    </row>
    <row r="17500" spans="6:6" x14ac:dyDescent="0.2">
      <c r="F17500"/>
    </row>
    <row r="17501" spans="6:6" x14ac:dyDescent="0.2">
      <c r="F17501"/>
    </row>
    <row r="17502" spans="6:6" x14ac:dyDescent="0.2">
      <c r="F17502"/>
    </row>
    <row r="17503" spans="6:6" x14ac:dyDescent="0.2">
      <c r="F17503"/>
    </row>
    <row r="17504" spans="6:6" x14ac:dyDescent="0.2">
      <c r="F17504"/>
    </row>
    <row r="17505" spans="6:6" x14ac:dyDescent="0.2">
      <c r="F17505"/>
    </row>
    <row r="17506" spans="6:6" x14ac:dyDescent="0.2">
      <c r="F17506"/>
    </row>
    <row r="17507" spans="6:6" x14ac:dyDescent="0.2">
      <c r="F17507"/>
    </row>
    <row r="17508" spans="6:6" x14ac:dyDescent="0.2">
      <c r="F17508"/>
    </row>
    <row r="17509" spans="6:6" x14ac:dyDescent="0.2">
      <c r="F17509"/>
    </row>
    <row r="17510" spans="6:6" x14ac:dyDescent="0.2">
      <c r="F17510"/>
    </row>
    <row r="17511" spans="6:6" x14ac:dyDescent="0.2">
      <c r="F17511"/>
    </row>
    <row r="17512" spans="6:6" x14ac:dyDescent="0.2">
      <c r="F17512"/>
    </row>
    <row r="17513" spans="6:6" x14ac:dyDescent="0.2">
      <c r="F17513"/>
    </row>
    <row r="17514" spans="6:6" x14ac:dyDescent="0.2">
      <c r="F17514"/>
    </row>
    <row r="17515" spans="6:6" x14ac:dyDescent="0.2">
      <c r="F17515"/>
    </row>
    <row r="17516" spans="6:6" x14ac:dyDescent="0.2">
      <c r="F17516"/>
    </row>
    <row r="17517" spans="6:6" x14ac:dyDescent="0.2">
      <c r="F17517"/>
    </row>
    <row r="17518" spans="6:6" x14ac:dyDescent="0.2">
      <c r="F17518"/>
    </row>
    <row r="17519" spans="6:6" x14ac:dyDescent="0.2">
      <c r="F17519"/>
    </row>
    <row r="17520" spans="6:6" x14ac:dyDescent="0.2">
      <c r="F17520"/>
    </row>
    <row r="17521" spans="6:6" x14ac:dyDescent="0.2">
      <c r="F17521"/>
    </row>
    <row r="17522" spans="6:6" x14ac:dyDescent="0.2">
      <c r="F17522"/>
    </row>
    <row r="17523" spans="6:6" x14ac:dyDescent="0.2">
      <c r="F17523"/>
    </row>
    <row r="17524" spans="6:6" x14ac:dyDescent="0.2">
      <c r="F17524"/>
    </row>
    <row r="17525" spans="6:6" x14ac:dyDescent="0.2">
      <c r="F17525"/>
    </row>
    <row r="17526" spans="6:6" x14ac:dyDescent="0.2">
      <c r="F17526"/>
    </row>
    <row r="17527" spans="6:6" x14ac:dyDescent="0.2">
      <c r="F17527"/>
    </row>
    <row r="17528" spans="6:6" x14ac:dyDescent="0.2">
      <c r="F17528"/>
    </row>
    <row r="17529" spans="6:6" x14ac:dyDescent="0.2">
      <c r="F17529"/>
    </row>
    <row r="17530" spans="6:6" x14ac:dyDescent="0.2">
      <c r="F17530"/>
    </row>
    <row r="17531" spans="6:6" x14ac:dyDescent="0.2">
      <c r="F17531"/>
    </row>
    <row r="17532" spans="6:6" x14ac:dyDescent="0.2">
      <c r="F17532"/>
    </row>
    <row r="17533" spans="6:6" x14ac:dyDescent="0.2">
      <c r="F17533"/>
    </row>
    <row r="17534" spans="6:6" x14ac:dyDescent="0.2">
      <c r="F17534"/>
    </row>
    <row r="17535" spans="6:6" x14ac:dyDescent="0.2">
      <c r="F17535"/>
    </row>
    <row r="17536" spans="6:6" x14ac:dyDescent="0.2">
      <c r="F17536"/>
    </row>
    <row r="17537" spans="6:6" x14ac:dyDescent="0.2">
      <c r="F17537"/>
    </row>
    <row r="17538" spans="6:6" x14ac:dyDescent="0.2">
      <c r="F17538"/>
    </row>
    <row r="17539" spans="6:6" x14ac:dyDescent="0.2">
      <c r="F17539"/>
    </row>
    <row r="17540" spans="6:6" x14ac:dyDescent="0.2">
      <c r="F17540"/>
    </row>
    <row r="17541" spans="6:6" x14ac:dyDescent="0.2">
      <c r="F17541"/>
    </row>
    <row r="17542" spans="6:6" x14ac:dyDescent="0.2">
      <c r="F17542"/>
    </row>
    <row r="17543" spans="6:6" x14ac:dyDescent="0.2">
      <c r="F17543"/>
    </row>
    <row r="17544" spans="6:6" x14ac:dyDescent="0.2">
      <c r="F17544"/>
    </row>
    <row r="17545" spans="6:6" x14ac:dyDescent="0.2">
      <c r="F17545"/>
    </row>
    <row r="17546" spans="6:6" x14ac:dyDescent="0.2">
      <c r="F17546"/>
    </row>
    <row r="17547" spans="6:6" x14ac:dyDescent="0.2">
      <c r="F17547"/>
    </row>
    <row r="17548" spans="6:6" x14ac:dyDescent="0.2">
      <c r="F17548"/>
    </row>
    <row r="17549" spans="6:6" x14ac:dyDescent="0.2">
      <c r="F17549"/>
    </row>
    <row r="17550" spans="6:6" x14ac:dyDescent="0.2">
      <c r="F17550"/>
    </row>
    <row r="17551" spans="6:6" x14ac:dyDescent="0.2">
      <c r="F17551"/>
    </row>
    <row r="17552" spans="6:6" x14ac:dyDescent="0.2">
      <c r="F17552"/>
    </row>
    <row r="17553" spans="6:6" x14ac:dyDescent="0.2">
      <c r="F17553"/>
    </row>
    <row r="17554" spans="6:6" x14ac:dyDescent="0.2">
      <c r="F17554"/>
    </row>
    <row r="17555" spans="6:6" x14ac:dyDescent="0.2">
      <c r="F17555"/>
    </row>
    <row r="17556" spans="6:6" x14ac:dyDescent="0.2">
      <c r="F17556"/>
    </row>
    <row r="17557" spans="6:6" x14ac:dyDescent="0.2">
      <c r="F17557"/>
    </row>
    <row r="17558" spans="6:6" x14ac:dyDescent="0.2">
      <c r="F17558"/>
    </row>
    <row r="17559" spans="6:6" x14ac:dyDescent="0.2">
      <c r="F17559"/>
    </row>
    <row r="17560" spans="6:6" x14ac:dyDescent="0.2">
      <c r="F17560"/>
    </row>
    <row r="17561" spans="6:6" x14ac:dyDescent="0.2">
      <c r="F17561"/>
    </row>
    <row r="17562" spans="6:6" x14ac:dyDescent="0.2">
      <c r="F17562"/>
    </row>
    <row r="17563" spans="6:6" x14ac:dyDescent="0.2">
      <c r="F17563"/>
    </row>
    <row r="17564" spans="6:6" x14ac:dyDescent="0.2">
      <c r="F17564"/>
    </row>
    <row r="17565" spans="6:6" x14ac:dyDescent="0.2">
      <c r="F17565"/>
    </row>
    <row r="17566" spans="6:6" x14ac:dyDescent="0.2">
      <c r="F17566"/>
    </row>
    <row r="17567" spans="6:6" x14ac:dyDescent="0.2">
      <c r="F17567"/>
    </row>
    <row r="17568" spans="6:6" x14ac:dyDescent="0.2">
      <c r="F17568"/>
    </row>
    <row r="17569" spans="6:6" x14ac:dyDescent="0.2">
      <c r="F17569"/>
    </row>
    <row r="17570" spans="6:6" x14ac:dyDescent="0.2">
      <c r="F17570"/>
    </row>
    <row r="17571" spans="6:6" x14ac:dyDescent="0.2">
      <c r="F17571"/>
    </row>
    <row r="17572" spans="6:6" x14ac:dyDescent="0.2">
      <c r="F17572"/>
    </row>
    <row r="17573" spans="6:6" x14ac:dyDescent="0.2">
      <c r="F17573"/>
    </row>
    <row r="17574" spans="6:6" x14ac:dyDescent="0.2">
      <c r="F17574"/>
    </row>
    <row r="17575" spans="6:6" x14ac:dyDescent="0.2">
      <c r="F17575"/>
    </row>
    <row r="17576" spans="6:6" x14ac:dyDescent="0.2">
      <c r="F17576"/>
    </row>
    <row r="17577" spans="6:6" x14ac:dyDescent="0.2">
      <c r="F17577"/>
    </row>
    <row r="17578" spans="6:6" x14ac:dyDescent="0.2">
      <c r="F17578"/>
    </row>
    <row r="17579" spans="6:6" x14ac:dyDescent="0.2">
      <c r="F17579"/>
    </row>
    <row r="17580" spans="6:6" x14ac:dyDescent="0.2">
      <c r="F17580"/>
    </row>
    <row r="17581" spans="6:6" x14ac:dyDescent="0.2">
      <c r="F17581"/>
    </row>
    <row r="17582" spans="6:6" x14ac:dyDescent="0.2">
      <c r="F17582"/>
    </row>
    <row r="17583" spans="6:6" x14ac:dyDescent="0.2">
      <c r="F17583"/>
    </row>
    <row r="17584" spans="6:6" x14ac:dyDescent="0.2">
      <c r="F17584"/>
    </row>
    <row r="17585" spans="6:6" x14ac:dyDescent="0.2">
      <c r="F17585"/>
    </row>
    <row r="17586" spans="6:6" x14ac:dyDescent="0.2">
      <c r="F17586"/>
    </row>
    <row r="17587" spans="6:6" x14ac:dyDescent="0.2">
      <c r="F17587"/>
    </row>
    <row r="17588" spans="6:6" x14ac:dyDescent="0.2">
      <c r="F17588"/>
    </row>
    <row r="17589" spans="6:6" x14ac:dyDescent="0.2">
      <c r="F17589"/>
    </row>
    <row r="17590" spans="6:6" x14ac:dyDescent="0.2">
      <c r="F17590"/>
    </row>
    <row r="17591" spans="6:6" x14ac:dyDescent="0.2">
      <c r="F17591"/>
    </row>
    <row r="17592" spans="6:6" x14ac:dyDescent="0.2">
      <c r="F17592"/>
    </row>
    <row r="17593" spans="6:6" x14ac:dyDescent="0.2">
      <c r="F17593"/>
    </row>
    <row r="17594" spans="6:6" x14ac:dyDescent="0.2">
      <c r="F17594"/>
    </row>
    <row r="17595" spans="6:6" x14ac:dyDescent="0.2">
      <c r="F17595"/>
    </row>
    <row r="17596" spans="6:6" x14ac:dyDescent="0.2">
      <c r="F17596"/>
    </row>
    <row r="17597" spans="6:6" x14ac:dyDescent="0.2">
      <c r="F17597"/>
    </row>
    <row r="17598" spans="6:6" x14ac:dyDescent="0.2">
      <c r="F17598"/>
    </row>
    <row r="17599" spans="6:6" x14ac:dyDescent="0.2">
      <c r="F17599"/>
    </row>
    <row r="17600" spans="6:6" x14ac:dyDescent="0.2">
      <c r="F17600"/>
    </row>
    <row r="17601" spans="6:6" x14ac:dyDescent="0.2">
      <c r="F17601"/>
    </row>
    <row r="17602" spans="6:6" x14ac:dyDescent="0.2">
      <c r="F17602"/>
    </row>
    <row r="17603" spans="6:6" x14ac:dyDescent="0.2">
      <c r="F17603"/>
    </row>
    <row r="17604" spans="6:6" x14ac:dyDescent="0.2">
      <c r="F17604"/>
    </row>
    <row r="17605" spans="6:6" x14ac:dyDescent="0.2">
      <c r="F17605"/>
    </row>
    <row r="17606" spans="6:6" x14ac:dyDescent="0.2">
      <c r="F17606"/>
    </row>
    <row r="17607" spans="6:6" x14ac:dyDescent="0.2">
      <c r="F17607"/>
    </row>
    <row r="17608" spans="6:6" x14ac:dyDescent="0.2">
      <c r="F17608"/>
    </row>
    <row r="17609" spans="6:6" x14ac:dyDescent="0.2">
      <c r="F17609"/>
    </row>
    <row r="17610" spans="6:6" x14ac:dyDescent="0.2">
      <c r="F17610"/>
    </row>
    <row r="17611" spans="6:6" x14ac:dyDescent="0.2">
      <c r="F17611"/>
    </row>
    <row r="17612" spans="6:6" x14ac:dyDescent="0.2">
      <c r="F17612"/>
    </row>
    <row r="17613" spans="6:6" x14ac:dyDescent="0.2">
      <c r="F17613"/>
    </row>
    <row r="17614" spans="6:6" x14ac:dyDescent="0.2">
      <c r="F17614"/>
    </row>
    <row r="17615" spans="6:6" x14ac:dyDescent="0.2">
      <c r="F17615"/>
    </row>
    <row r="17616" spans="6:6" x14ac:dyDescent="0.2">
      <c r="F17616"/>
    </row>
    <row r="17617" spans="6:6" x14ac:dyDescent="0.2">
      <c r="F17617"/>
    </row>
    <row r="17618" spans="6:6" x14ac:dyDescent="0.2">
      <c r="F17618"/>
    </row>
    <row r="17619" spans="6:6" x14ac:dyDescent="0.2">
      <c r="F17619"/>
    </row>
    <row r="17620" spans="6:6" x14ac:dyDescent="0.2">
      <c r="F17620"/>
    </row>
    <row r="17621" spans="6:6" x14ac:dyDescent="0.2">
      <c r="F17621"/>
    </row>
    <row r="17622" spans="6:6" x14ac:dyDescent="0.2">
      <c r="F17622"/>
    </row>
    <row r="17623" spans="6:6" x14ac:dyDescent="0.2">
      <c r="F17623"/>
    </row>
    <row r="17624" spans="6:6" x14ac:dyDescent="0.2">
      <c r="F17624"/>
    </row>
    <row r="17625" spans="6:6" x14ac:dyDescent="0.2">
      <c r="F17625"/>
    </row>
    <row r="17626" spans="6:6" x14ac:dyDescent="0.2">
      <c r="F17626"/>
    </row>
    <row r="17627" spans="6:6" x14ac:dyDescent="0.2">
      <c r="F17627"/>
    </row>
    <row r="17628" spans="6:6" x14ac:dyDescent="0.2">
      <c r="F17628"/>
    </row>
    <row r="17629" spans="6:6" x14ac:dyDescent="0.2">
      <c r="F17629"/>
    </row>
    <row r="17630" spans="6:6" x14ac:dyDescent="0.2">
      <c r="F17630"/>
    </row>
    <row r="17631" spans="6:6" x14ac:dyDescent="0.2">
      <c r="F17631"/>
    </row>
    <row r="17632" spans="6:6" x14ac:dyDescent="0.2">
      <c r="F17632"/>
    </row>
    <row r="17633" spans="6:6" x14ac:dyDescent="0.2">
      <c r="F17633"/>
    </row>
    <row r="17634" spans="6:6" x14ac:dyDescent="0.2">
      <c r="F17634"/>
    </row>
    <row r="17635" spans="6:6" x14ac:dyDescent="0.2">
      <c r="F17635"/>
    </row>
    <row r="17636" spans="6:6" x14ac:dyDescent="0.2">
      <c r="F17636"/>
    </row>
    <row r="17637" spans="6:6" x14ac:dyDescent="0.2">
      <c r="F17637"/>
    </row>
    <row r="17638" spans="6:6" x14ac:dyDescent="0.2">
      <c r="F17638"/>
    </row>
    <row r="17639" spans="6:6" x14ac:dyDescent="0.2">
      <c r="F17639"/>
    </row>
    <row r="17640" spans="6:6" x14ac:dyDescent="0.2">
      <c r="F17640"/>
    </row>
    <row r="17641" spans="6:6" x14ac:dyDescent="0.2">
      <c r="F17641"/>
    </row>
    <row r="17642" spans="6:6" x14ac:dyDescent="0.2">
      <c r="F17642"/>
    </row>
    <row r="17643" spans="6:6" x14ac:dyDescent="0.2">
      <c r="F17643"/>
    </row>
    <row r="17644" spans="6:6" x14ac:dyDescent="0.2">
      <c r="F17644"/>
    </row>
    <row r="17645" spans="6:6" x14ac:dyDescent="0.2">
      <c r="F17645"/>
    </row>
    <row r="17646" spans="6:6" x14ac:dyDescent="0.2">
      <c r="F17646"/>
    </row>
    <row r="17647" spans="6:6" x14ac:dyDescent="0.2">
      <c r="F17647"/>
    </row>
    <row r="17648" spans="6:6" x14ac:dyDescent="0.2">
      <c r="F17648"/>
    </row>
    <row r="17649" spans="6:6" x14ac:dyDescent="0.2">
      <c r="F17649"/>
    </row>
    <row r="17650" spans="6:6" x14ac:dyDescent="0.2">
      <c r="F17650"/>
    </row>
    <row r="17651" spans="6:6" x14ac:dyDescent="0.2">
      <c r="F17651"/>
    </row>
    <row r="17652" spans="6:6" x14ac:dyDescent="0.2">
      <c r="F17652"/>
    </row>
    <row r="17653" spans="6:6" x14ac:dyDescent="0.2">
      <c r="F17653"/>
    </row>
    <row r="17654" spans="6:6" x14ac:dyDescent="0.2">
      <c r="F17654"/>
    </row>
    <row r="17655" spans="6:6" x14ac:dyDescent="0.2">
      <c r="F17655"/>
    </row>
    <row r="17656" spans="6:6" x14ac:dyDescent="0.2">
      <c r="F17656"/>
    </row>
    <row r="17657" spans="6:6" x14ac:dyDescent="0.2">
      <c r="F17657"/>
    </row>
    <row r="17658" spans="6:6" x14ac:dyDescent="0.2">
      <c r="F17658"/>
    </row>
    <row r="17659" spans="6:6" x14ac:dyDescent="0.2">
      <c r="F17659"/>
    </row>
    <row r="17660" spans="6:6" x14ac:dyDescent="0.2">
      <c r="F17660"/>
    </row>
    <row r="17661" spans="6:6" x14ac:dyDescent="0.2">
      <c r="F17661"/>
    </row>
    <row r="17662" spans="6:6" x14ac:dyDescent="0.2">
      <c r="F17662"/>
    </row>
    <row r="17663" spans="6:6" x14ac:dyDescent="0.2">
      <c r="F17663"/>
    </row>
    <row r="17664" spans="6:6" x14ac:dyDescent="0.2">
      <c r="F17664"/>
    </row>
    <row r="17665" spans="6:6" x14ac:dyDescent="0.2">
      <c r="F17665"/>
    </row>
    <row r="17666" spans="6:6" x14ac:dyDescent="0.2">
      <c r="F17666"/>
    </row>
    <row r="17667" spans="6:6" x14ac:dyDescent="0.2">
      <c r="F17667"/>
    </row>
    <row r="17668" spans="6:6" x14ac:dyDescent="0.2">
      <c r="F17668"/>
    </row>
    <row r="17669" spans="6:6" x14ac:dyDescent="0.2">
      <c r="F17669"/>
    </row>
    <row r="17670" spans="6:6" x14ac:dyDescent="0.2">
      <c r="F17670"/>
    </row>
    <row r="17671" spans="6:6" x14ac:dyDescent="0.2">
      <c r="F17671"/>
    </row>
    <row r="17672" spans="6:6" x14ac:dyDescent="0.2">
      <c r="F17672"/>
    </row>
    <row r="17673" spans="6:6" x14ac:dyDescent="0.2">
      <c r="F17673"/>
    </row>
    <row r="17674" spans="6:6" x14ac:dyDescent="0.2">
      <c r="F17674"/>
    </row>
    <row r="17675" spans="6:6" x14ac:dyDescent="0.2">
      <c r="F17675"/>
    </row>
    <row r="17676" spans="6:6" x14ac:dyDescent="0.2">
      <c r="F17676"/>
    </row>
    <row r="17677" spans="6:6" x14ac:dyDescent="0.2">
      <c r="F17677"/>
    </row>
    <row r="17678" spans="6:6" x14ac:dyDescent="0.2">
      <c r="F17678"/>
    </row>
    <row r="17679" spans="6:6" x14ac:dyDescent="0.2">
      <c r="F17679"/>
    </row>
    <row r="17680" spans="6:6" x14ac:dyDescent="0.2">
      <c r="F17680"/>
    </row>
    <row r="17681" spans="6:6" x14ac:dyDescent="0.2">
      <c r="F17681"/>
    </row>
    <row r="17682" spans="6:6" x14ac:dyDescent="0.2">
      <c r="F17682"/>
    </row>
    <row r="17683" spans="6:6" x14ac:dyDescent="0.2">
      <c r="F17683"/>
    </row>
    <row r="17684" spans="6:6" x14ac:dyDescent="0.2">
      <c r="F17684"/>
    </row>
    <row r="17685" spans="6:6" x14ac:dyDescent="0.2">
      <c r="F17685"/>
    </row>
    <row r="17686" spans="6:6" x14ac:dyDescent="0.2">
      <c r="F17686"/>
    </row>
    <row r="17687" spans="6:6" x14ac:dyDescent="0.2">
      <c r="F17687"/>
    </row>
    <row r="17688" spans="6:6" x14ac:dyDescent="0.2">
      <c r="F17688"/>
    </row>
    <row r="17689" spans="6:6" x14ac:dyDescent="0.2">
      <c r="F17689"/>
    </row>
    <row r="17690" spans="6:6" x14ac:dyDescent="0.2">
      <c r="F17690"/>
    </row>
    <row r="17691" spans="6:6" x14ac:dyDescent="0.2">
      <c r="F17691"/>
    </row>
    <row r="17692" spans="6:6" x14ac:dyDescent="0.2">
      <c r="F17692"/>
    </row>
    <row r="17693" spans="6:6" x14ac:dyDescent="0.2">
      <c r="F17693"/>
    </row>
    <row r="17694" spans="6:6" x14ac:dyDescent="0.2">
      <c r="F17694"/>
    </row>
    <row r="17695" spans="6:6" x14ac:dyDescent="0.2">
      <c r="F17695"/>
    </row>
    <row r="17696" spans="6:6" x14ac:dyDescent="0.2">
      <c r="F17696"/>
    </row>
    <row r="17697" spans="6:6" x14ac:dyDescent="0.2">
      <c r="F17697"/>
    </row>
    <row r="17698" spans="6:6" x14ac:dyDescent="0.2">
      <c r="F17698"/>
    </row>
    <row r="17699" spans="6:6" x14ac:dyDescent="0.2">
      <c r="F17699"/>
    </row>
    <row r="17700" spans="6:6" x14ac:dyDescent="0.2">
      <c r="F17700"/>
    </row>
    <row r="17701" spans="6:6" x14ac:dyDescent="0.2">
      <c r="F17701"/>
    </row>
    <row r="17702" spans="6:6" x14ac:dyDescent="0.2">
      <c r="F17702"/>
    </row>
    <row r="17703" spans="6:6" x14ac:dyDescent="0.2">
      <c r="F17703"/>
    </row>
    <row r="17704" spans="6:6" x14ac:dyDescent="0.2">
      <c r="F17704"/>
    </row>
    <row r="17705" spans="6:6" x14ac:dyDescent="0.2">
      <c r="F17705"/>
    </row>
    <row r="17706" spans="6:6" x14ac:dyDescent="0.2">
      <c r="F17706"/>
    </row>
    <row r="17707" spans="6:6" x14ac:dyDescent="0.2">
      <c r="F17707"/>
    </row>
    <row r="17708" spans="6:6" x14ac:dyDescent="0.2">
      <c r="F17708"/>
    </row>
    <row r="17709" spans="6:6" x14ac:dyDescent="0.2">
      <c r="F17709"/>
    </row>
    <row r="17710" spans="6:6" x14ac:dyDescent="0.2">
      <c r="F17710"/>
    </row>
    <row r="17711" spans="6:6" x14ac:dyDescent="0.2">
      <c r="F17711"/>
    </row>
    <row r="17712" spans="6:6" x14ac:dyDescent="0.2">
      <c r="F17712"/>
    </row>
    <row r="17713" spans="6:6" x14ac:dyDescent="0.2">
      <c r="F17713"/>
    </row>
    <row r="17714" spans="6:6" x14ac:dyDescent="0.2">
      <c r="F17714"/>
    </row>
    <row r="17715" spans="6:6" x14ac:dyDescent="0.2">
      <c r="F17715"/>
    </row>
    <row r="17716" spans="6:6" x14ac:dyDescent="0.2">
      <c r="F17716"/>
    </row>
    <row r="17717" spans="6:6" x14ac:dyDescent="0.2">
      <c r="F17717"/>
    </row>
    <row r="17718" spans="6:6" x14ac:dyDescent="0.2">
      <c r="F17718"/>
    </row>
    <row r="17719" spans="6:6" x14ac:dyDescent="0.2">
      <c r="F17719"/>
    </row>
    <row r="17720" spans="6:6" x14ac:dyDescent="0.2">
      <c r="F17720"/>
    </row>
    <row r="17721" spans="6:6" x14ac:dyDescent="0.2">
      <c r="F17721"/>
    </row>
    <row r="17722" spans="6:6" x14ac:dyDescent="0.2">
      <c r="F17722"/>
    </row>
    <row r="17723" spans="6:6" x14ac:dyDescent="0.2">
      <c r="F17723"/>
    </row>
    <row r="17724" spans="6:6" x14ac:dyDescent="0.2">
      <c r="F17724"/>
    </row>
    <row r="17725" spans="6:6" x14ac:dyDescent="0.2">
      <c r="F17725"/>
    </row>
    <row r="17726" spans="6:6" x14ac:dyDescent="0.2">
      <c r="F17726"/>
    </row>
    <row r="17727" spans="6:6" x14ac:dyDescent="0.2">
      <c r="F17727"/>
    </row>
    <row r="17728" spans="6:6" x14ac:dyDescent="0.2">
      <c r="F17728"/>
    </row>
    <row r="17729" spans="6:6" x14ac:dyDescent="0.2">
      <c r="F17729"/>
    </row>
    <row r="17730" spans="6:6" x14ac:dyDescent="0.2">
      <c r="F17730"/>
    </row>
    <row r="17731" spans="6:6" x14ac:dyDescent="0.2">
      <c r="F17731"/>
    </row>
    <row r="17732" spans="6:6" x14ac:dyDescent="0.2">
      <c r="F17732"/>
    </row>
    <row r="17733" spans="6:6" x14ac:dyDescent="0.2">
      <c r="F17733"/>
    </row>
    <row r="17734" spans="6:6" x14ac:dyDescent="0.2">
      <c r="F17734"/>
    </row>
    <row r="17735" spans="6:6" x14ac:dyDescent="0.2">
      <c r="F17735"/>
    </row>
    <row r="17736" spans="6:6" x14ac:dyDescent="0.2">
      <c r="F17736"/>
    </row>
    <row r="17737" spans="6:6" x14ac:dyDescent="0.2">
      <c r="F17737"/>
    </row>
    <row r="17738" spans="6:6" x14ac:dyDescent="0.2">
      <c r="F17738"/>
    </row>
    <row r="17739" spans="6:6" x14ac:dyDescent="0.2">
      <c r="F17739"/>
    </row>
    <row r="17740" spans="6:6" x14ac:dyDescent="0.2">
      <c r="F17740"/>
    </row>
    <row r="17741" spans="6:6" x14ac:dyDescent="0.2">
      <c r="F17741"/>
    </row>
    <row r="17742" spans="6:6" x14ac:dyDescent="0.2">
      <c r="F17742"/>
    </row>
    <row r="17743" spans="6:6" x14ac:dyDescent="0.2">
      <c r="F17743"/>
    </row>
    <row r="17744" spans="6:6" x14ac:dyDescent="0.2">
      <c r="F17744"/>
    </row>
    <row r="17745" spans="6:6" x14ac:dyDescent="0.2">
      <c r="F17745"/>
    </row>
    <row r="17746" spans="6:6" x14ac:dyDescent="0.2">
      <c r="F17746"/>
    </row>
    <row r="17747" spans="6:6" x14ac:dyDescent="0.2">
      <c r="F17747"/>
    </row>
    <row r="17748" spans="6:6" x14ac:dyDescent="0.2">
      <c r="F17748"/>
    </row>
    <row r="17749" spans="6:6" x14ac:dyDescent="0.2">
      <c r="F17749"/>
    </row>
    <row r="17750" spans="6:6" x14ac:dyDescent="0.2">
      <c r="F17750"/>
    </row>
    <row r="17751" spans="6:6" x14ac:dyDescent="0.2">
      <c r="F17751"/>
    </row>
    <row r="17752" spans="6:6" x14ac:dyDescent="0.2">
      <c r="F17752"/>
    </row>
    <row r="17753" spans="6:6" x14ac:dyDescent="0.2">
      <c r="F17753"/>
    </row>
    <row r="17754" spans="6:6" x14ac:dyDescent="0.2">
      <c r="F17754"/>
    </row>
    <row r="17755" spans="6:6" x14ac:dyDescent="0.2">
      <c r="F17755"/>
    </row>
    <row r="17756" spans="6:6" x14ac:dyDescent="0.2">
      <c r="F17756"/>
    </row>
    <row r="17757" spans="6:6" x14ac:dyDescent="0.2">
      <c r="F17757"/>
    </row>
    <row r="17758" spans="6:6" x14ac:dyDescent="0.2">
      <c r="F17758"/>
    </row>
    <row r="17759" spans="6:6" x14ac:dyDescent="0.2">
      <c r="F17759"/>
    </row>
    <row r="17760" spans="6:6" x14ac:dyDescent="0.2">
      <c r="F17760"/>
    </row>
    <row r="17761" spans="6:6" x14ac:dyDescent="0.2">
      <c r="F17761"/>
    </row>
    <row r="17762" spans="6:6" x14ac:dyDescent="0.2">
      <c r="F17762"/>
    </row>
    <row r="17763" spans="6:6" x14ac:dyDescent="0.2">
      <c r="F17763"/>
    </row>
    <row r="17764" spans="6:6" x14ac:dyDescent="0.2">
      <c r="F17764"/>
    </row>
    <row r="17765" spans="6:6" x14ac:dyDescent="0.2">
      <c r="F17765"/>
    </row>
    <row r="17766" spans="6:6" x14ac:dyDescent="0.2">
      <c r="F17766"/>
    </row>
    <row r="17767" spans="6:6" x14ac:dyDescent="0.2">
      <c r="F17767"/>
    </row>
    <row r="17768" spans="6:6" x14ac:dyDescent="0.2">
      <c r="F17768"/>
    </row>
    <row r="17769" spans="6:6" x14ac:dyDescent="0.2">
      <c r="F17769"/>
    </row>
    <row r="17770" spans="6:6" x14ac:dyDescent="0.2">
      <c r="F17770"/>
    </row>
    <row r="17771" spans="6:6" x14ac:dyDescent="0.2">
      <c r="F17771"/>
    </row>
    <row r="17772" spans="6:6" x14ac:dyDescent="0.2">
      <c r="F17772"/>
    </row>
    <row r="17773" spans="6:6" x14ac:dyDescent="0.2">
      <c r="F17773"/>
    </row>
    <row r="17774" spans="6:6" x14ac:dyDescent="0.2">
      <c r="F17774"/>
    </row>
    <row r="17775" spans="6:6" x14ac:dyDescent="0.2">
      <c r="F17775"/>
    </row>
    <row r="17776" spans="6:6" x14ac:dyDescent="0.2">
      <c r="F17776"/>
    </row>
    <row r="17777" spans="6:6" x14ac:dyDescent="0.2">
      <c r="F17777"/>
    </row>
    <row r="17778" spans="6:6" x14ac:dyDescent="0.2">
      <c r="F17778"/>
    </row>
    <row r="17779" spans="6:6" x14ac:dyDescent="0.2">
      <c r="F17779"/>
    </row>
    <row r="17780" spans="6:6" x14ac:dyDescent="0.2">
      <c r="F17780"/>
    </row>
    <row r="17781" spans="6:6" x14ac:dyDescent="0.2">
      <c r="F17781"/>
    </row>
    <row r="17782" spans="6:6" x14ac:dyDescent="0.2">
      <c r="F17782"/>
    </row>
    <row r="17783" spans="6:6" x14ac:dyDescent="0.2">
      <c r="F17783"/>
    </row>
    <row r="17784" spans="6:6" x14ac:dyDescent="0.2">
      <c r="F17784"/>
    </row>
    <row r="17785" spans="6:6" x14ac:dyDescent="0.2">
      <c r="F17785"/>
    </row>
    <row r="17786" spans="6:6" x14ac:dyDescent="0.2">
      <c r="F17786"/>
    </row>
    <row r="17787" spans="6:6" x14ac:dyDescent="0.2">
      <c r="F17787"/>
    </row>
    <row r="17788" spans="6:6" x14ac:dyDescent="0.2">
      <c r="F17788"/>
    </row>
    <row r="17789" spans="6:6" x14ac:dyDescent="0.2">
      <c r="F17789"/>
    </row>
    <row r="17790" spans="6:6" x14ac:dyDescent="0.2">
      <c r="F17790"/>
    </row>
    <row r="17791" spans="6:6" x14ac:dyDescent="0.2">
      <c r="F17791"/>
    </row>
    <row r="17792" spans="6:6" x14ac:dyDescent="0.2">
      <c r="F17792"/>
    </row>
    <row r="17793" spans="6:6" x14ac:dyDescent="0.2">
      <c r="F17793"/>
    </row>
    <row r="17794" spans="6:6" x14ac:dyDescent="0.2">
      <c r="F17794"/>
    </row>
    <row r="17795" spans="6:6" x14ac:dyDescent="0.2">
      <c r="F17795"/>
    </row>
    <row r="17796" spans="6:6" x14ac:dyDescent="0.2">
      <c r="F17796"/>
    </row>
    <row r="17797" spans="6:6" x14ac:dyDescent="0.2">
      <c r="F17797"/>
    </row>
    <row r="17798" spans="6:6" x14ac:dyDescent="0.2">
      <c r="F17798"/>
    </row>
    <row r="17799" spans="6:6" x14ac:dyDescent="0.2">
      <c r="F17799"/>
    </row>
    <row r="17800" spans="6:6" x14ac:dyDescent="0.2">
      <c r="F17800"/>
    </row>
    <row r="17801" spans="6:6" x14ac:dyDescent="0.2">
      <c r="F17801"/>
    </row>
    <row r="17802" spans="6:6" x14ac:dyDescent="0.2">
      <c r="F17802"/>
    </row>
    <row r="17803" spans="6:6" x14ac:dyDescent="0.2">
      <c r="F17803"/>
    </row>
    <row r="17804" spans="6:6" x14ac:dyDescent="0.2">
      <c r="F17804"/>
    </row>
    <row r="17805" spans="6:6" x14ac:dyDescent="0.2">
      <c r="F17805"/>
    </row>
    <row r="17806" spans="6:6" x14ac:dyDescent="0.2">
      <c r="F17806"/>
    </row>
    <row r="17807" spans="6:6" x14ac:dyDescent="0.2">
      <c r="F17807"/>
    </row>
    <row r="17808" spans="6:6" x14ac:dyDescent="0.2">
      <c r="F17808"/>
    </row>
    <row r="17809" spans="6:6" x14ac:dyDescent="0.2">
      <c r="F17809"/>
    </row>
    <row r="17810" spans="6:6" x14ac:dyDescent="0.2">
      <c r="F17810"/>
    </row>
    <row r="17811" spans="6:6" x14ac:dyDescent="0.2">
      <c r="F17811"/>
    </row>
    <row r="17812" spans="6:6" x14ac:dyDescent="0.2">
      <c r="F17812"/>
    </row>
    <row r="17813" spans="6:6" x14ac:dyDescent="0.2">
      <c r="F17813"/>
    </row>
    <row r="17814" spans="6:6" x14ac:dyDescent="0.2">
      <c r="F17814"/>
    </row>
    <row r="17815" spans="6:6" x14ac:dyDescent="0.2">
      <c r="F17815"/>
    </row>
    <row r="17816" spans="6:6" x14ac:dyDescent="0.2">
      <c r="F17816"/>
    </row>
    <row r="17817" spans="6:6" x14ac:dyDescent="0.2">
      <c r="F17817"/>
    </row>
    <row r="17818" spans="6:6" x14ac:dyDescent="0.2">
      <c r="F17818"/>
    </row>
    <row r="17819" spans="6:6" x14ac:dyDescent="0.2">
      <c r="F17819"/>
    </row>
    <row r="17820" spans="6:6" x14ac:dyDescent="0.2">
      <c r="F17820"/>
    </row>
    <row r="17821" spans="6:6" x14ac:dyDescent="0.2">
      <c r="F17821"/>
    </row>
    <row r="17822" spans="6:6" x14ac:dyDescent="0.2">
      <c r="F17822"/>
    </row>
    <row r="17823" spans="6:6" x14ac:dyDescent="0.2">
      <c r="F17823"/>
    </row>
    <row r="17824" spans="6:6" x14ac:dyDescent="0.2">
      <c r="F17824"/>
    </row>
    <row r="17825" spans="6:6" x14ac:dyDescent="0.2">
      <c r="F17825"/>
    </row>
    <row r="17826" spans="6:6" x14ac:dyDescent="0.2">
      <c r="F17826"/>
    </row>
    <row r="17827" spans="6:6" x14ac:dyDescent="0.2">
      <c r="F17827"/>
    </row>
    <row r="17828" spans="6:6" x14ac:dyDescent="0.2">
      <c r="F17828"/>
    </row>
    <row r="17829" spans="6:6" x14ac:dyDescent="0.2">
      <c r="F17829"/>
    </row>
    <row r="17830" spans="6:6" x14ac:dyDescent="0.2">
      <c r="F17830"/>
    </row>
    <row r="17831" spans="6:6" x14ac:dyDescent="0.2">
      <c r="F17831"/>
    </row>
    <row r="17832" spans="6:6" x14ac:dyDescent="0.2">
      <c r="F17832"/>
    </row>
    <row r="17833" spans="6:6" x14ac:dyDescent="0.2">
      <c r="F17833"/>
    </row>
    <row r="17834" spans="6:6" x14ac:dyDescent="0.2">
      <c r="F17834"/>
    </row>
    <row r="17835" spans="6:6" x14ac:dyDescent="0.2">
      <c r="F17835"/>
    </row>
    <row r="17836" spans="6:6" x14ac:dyDescent="0.2">
      <c r="F17836"/>
    </row>
    <row r="17837" spans="6:6" x14ac:dyDescent="0.2">
      <c r="F17837"/>
    </row>
    <row r="17838" spans="6:6" x14ac:dyDescent="0.2">
      <c r="F17838"/>
    </row>
    <row r="17839" spans="6:6" x14ac:dyDescent="0.2">
      <c r="F17839"/>
    </row>
    <row r="17840" spans="6:6" x14ac:dyDescent="0.2">
      <c r="F17840"/>
    </row>
    <row r="17841" spans="6:6" x14ac:dyDescent="0.2">
      <c r="F17841"/>
    </row>
    <row r="17842" spans="6:6" x14ac:dyDescent="0.2">
      <c r="F17842"/>
    </row>
    <row r="17843" spans="6:6" x14ac:dyDescent="0.2">
      <c r="F17843"/>
    </row>
    <row r="17844" spans="6:6" x14ac:dyDescent="0.2">
      <c r="F17844"/>
    </row>
    <row r="17845" spans="6:6" x14ac:dyDescent="0.2">
      <c r="F17845"/>
    </row>
    <row r="17846" spans="6:6" x14ac:dyDescent="0.2">
      <c r="F17846"/>
    </row>
    <row r="17847" spans="6:6" x14ac:dyDescent="0.2">
      <c r="F17847"/>
    </row>
    <row r="17848" spans="6:6" x14ac:dyDescent="0.2">
      <c r="F17848"/>
    </row>
    <row r="17849" spans="6:6" x14ac:dyDescent="0.2">
      <c r="F17849"/>
    </row>
    <row r="17850" spans="6:6" x14ac:dyDescent="0.2">
      <c r="F17850"/>
    </row>
    <row r="17851" spans="6:6" x14ac:dyDescent="0.2">
      <c r="F17851"/>
    </row>
    <row r="17852" spans="6:6" x14ac:dyDescent="0.2">
      <c r="F17852"/>
    </row>
    <row r="17853" spans="6:6" x14ac:dyDescent="0.2">
      <c r="F17853"/>
    </row>
    <row r="17854" spans="6:6" x14ac:dyDescent="0.2">
      <c r="F17854"/>
    </row>
    <row r="17855" spans="6:6" x14ac:dyDescent="0.2">
      <c r="F17855"/>
    </row>
    <row r="17856" spans="6:6" x14ac:dyDescent="0.2">
      <c r="F17856"/>
    </row>
    <row r="17857" spans="6:6" x14ac:dyDescent="0.2">
      <c r="F17857"/>
    </row>
    <row r="17858" spans="6:6" x14ac:dyDescent="0.2">
      <c r="F17858"/>
    </row>
    <row r="17859" spans="6:6" x14ac:dyDescent="0.2">
      <c r="F17859"/>
    </row>
    <row r="17860" spans="6:6" x14ac:dyDescent="0.2">
      <c r="F17860"/>
    </row>
    <row r="17861" spans="6:6" x14ac:dyDescent="0.2">
      <c r="F17861"/>
    </row>
    <row r="17862" spans="6:6" x14ac:dyDescent="0.2">
      <c r="F17862"/>
    </row>
    <row r="17863" spans="6:6" x14ac:dyDescent="0.2">
      <c r="F17863"/>
    </row>
    <row r="17864" spans="6:6" x14ac:dyDescent="0.2">
      <c r="F17864"/>
    </row>
    <row r="17865" spans="6:6" x14ac:dyDescent="0.2">
      <c r="F17865"/>
    </row>
    <row r="17866" spans="6:6" x14ac:dyDescent="0.2">
      <c r="F17866"/>
    </row>
    <row r="17867" spans="6:6" x14ac:dyDescent="0.2">
      <c r="F17867"/>
    </row>
    <row r="17868" spans="6:6" x14ac:dyDescent="0.2">
      <c r="F17868"/>
    </row>
    <row r="17869" spans="6:6" x14ac:dyDescent="0.2">
      <c r="F17869"/>
    </row>
    <row r="17870" spans="6:6" x14ac:dyDescent="0.2">
      <c r="F17870"/>
    </row>
    <row r="17871" spans="6:6" x14ac:dyDescent="0.2">
      <c r="F17871"/>
    </row>
    <row r="17872" spans="6:6" x14ac:dyDescent="0.2">
      <c r="F17872"/>
    </row>
    <row r="17873" spans="6:6" x14ac:dyDescent="0.2">
      <c r="F17873"/>
    </row>
    <row r="17874" spans="6:6" x14ac:dyDescent="0.2">
      <c r="F17874"/>
    </row>
    <row r="17875" spans="6:6" x14ac:dyDescent="0.2">
      <c r="F17875"/>
    </row>
    <row r="17876" spans="6:6" x14ac:dyDescent="0.2">
      <c r="F17876"/>
    </row>
    <row r="17877" spans="6:6" x14ac:dyDescent="0.2">
      <c r="F17877"/>
    </row>
    <row r="17878" spans="6:6" x14ac:dyDescent="0.2">
      <c r="F17878"/>
    </row>
    <row r="17879" spans="6:6" x14ac:dyDescent="0.2">
      <c r="F17879"/>
    </row>
    <row r="17880" spans="6:6" x14ac:dyDescent="0.2">
      <c r="F17880"/>
    </row>
    <row r="17881" spans="6:6" x14ac:dyDescent="0.2">
      <c r="F17881"/>
    </row>
    <row r="17882" spans="6:6" x14ac:dyDescent="0.2">
      <c r="F17882"/>
    </row>
    <row r="17883" spans="6:6" x14ac:dyDescent="0.2">
      <c r="F17883"/>
    </row>
    <row r="17884" spans="6:6" x14ac:dyDescent="0.2">
      <c r="F17884"/>
    </row>
    <row r="17885" spans="6:6" x14ac:dyDescent="0.2">
      <c r="F17885"/>
    </row>
    <row r="17886" spans="6:6" x14ac:dyDescent="0.2">
      <c r="F17886"/>
    </row>
    <row r="17887" spans="6:6" x14ac:dyDescent="0.2">
      <c r="F17887"/>
    </row>
    <row r="17888" spans="6:6" x14ac:dyDescent="0.2">
      <c r="F17888"/>
    </row>
    <row r="17889" spans="6:6" x14ac:dyDescent="0.2">
      <c r="F17889"/>
    </row>
    <row r="17890" spans="6:6" x14ac:dyDescent="0.2">
      <c r="F17890"/>
    </row>
    <row r="17891" spans="6:6" x14ac:dyDescent="0.2">
      <c r="F17891"/>
    </row>
    <row r="17892" spans="6:6" x14ac:dyDescent="0.2">
      <c r="F17892"/>
    </row>
    <row r="17893" spans="6:6" x14ac:dyDescent="0.2">
      <c r="F17893"/>
    </row>
    <row r="17894" spans="6:6" x14ac:dyDescent="0.2">
      <c r="F17894"/>
    </row>
    <row r="17895" spans="6:6" x14ac:dyDescent="0.2">
      <c r="F17895"/>
    </row>
    <row r="17896" spans="6:6" x14ac:dyDescent="0.2">
      <c r="F17896"/>
    </row>
    <row r="17897" spans="6:6" x14ac:dyDescent="0.2">
      <c r="F17897"/>
    </row>
    <row r="17898" spans="6:6" x14ac:dyDescent="0.2">
      <c r="F17898"/>
    </row>
    <row r="17899" spans="6:6" x14ac:dyDescent="0.2">
      <c r="F17899"/>
    </row>
    <row r="17900" spans="6:6" x14ac:dyDescent="0.2">
      <c r="F17900"/>
    </row>
    <row r="17901" spans="6:6" x14ac:dyDescent="0.2">
      <c r="F17901"/>
    </row>
    <row r="17902" spans="6:6" x14ac:dyDescent="0.2">
      <c r="F17902"/>
    </row>
    <row r="17903" spans="6:6" x14ac:dyDescent="0.2">
      <c r="F17903"/>
    </row>
    <row r="17904" spans="6:6" x14ac:dyDescent="0.2">
      <c r="F17904"/>
    </row>
    <row r="17905" spans="6:6" x14ac:dyDescent="0.2">
      <c r="F17905"/>
    </row>
    <row r="17906" spans="6:6" x14ac:dyDescent="0.2">
      <c r="F17906"/>
    </row>
    <row r="17907" spans="6:6" x14ac:dyDescent="0.2">
      <c r="F17907"/>
    </row>
    <row r="17908" spans="6:6" x14ac:dyDescent="0.2">
      <c r="F17908"/>
    </row>
    <row r="17909" spans="6:6" x14ac:dyDescent="0.2">
      <c r="F17909"/>
    </row>
    <row r="17910" spans="6:6" x14ac:dyDescent="0.2">
      <c r="F17910"/>
    </row>
    <row r="17911" spans="6:6" x14ac:dyDescent="0.2">
      <c r="F17911"/>
    </row>
    <row r="17912" spans="6:6" x14ac:dyDescent="0.2">
      <c r="F17912"/>
    </row>
    <row r="17913" spans="6:6" x14ac:dyDescent="0.2">
      <c r="F17913"/>
    </row>
    <row r="17914" spans="6:6" x14ac:dyDescent="0.2">
      <c r="F17914"/>
    </row>
    <row r="17915" spans="6:6" x14ac:dyDescent="0.2">
      <c r="F17915"/>
    </row>
    <row r="17916" spans="6:6" x14ac:dyDescent="0.2">
      <c r="F17916"/>
    </row>
    <row r="17917" spans="6:6" x14ac:dyDescent="0.2">
      <c r="F17917"/>
    </row>
    <row r="17918" spans="6:6" x14ac:dyDescent="0.2">
      <c r="F17918"/>
    </row>
    <row r="17919" spans="6:6" x14ac:dyDescent="0.2">
      <c r="F17919"/>
    </row>
    <row r="17920" spans="6:6" x14ac:dyDescent="0.2">
      <c r="F17920"/>
    </row>
    <row r="17921" spans="6:6" x14ac:dyDescent="0.2">
      <c r="F17921"/>
    </row>
    <row r="17922" spans="6:6" x14ac:dyDescent="0.2">
      <c r="F17922"/>
    </row>
    <row r="17923" spans="6:6" x14ac:dyDescent="0.2">
      <c r="F17923"/>
    </row>
    <row r="17924" spans="6:6" x14ac:dyDescent="0.2">
      <c r="F17924"/>
    </row>
    <row r="17925" spans="6:6" x14ac:dyDescent="0.2">
      <c r="F17925"/>
    </row>
    <row r="17926" spans="6:6" x14ac:dyDescent="0.2">
      <c r="F17926"/>
    </row>
    <row r="17927" spans="6:6" x14ac:dyDescent="0.2">
      <c r="F17927"/>
    </row>
    <row r="17928" spans="6:6" x14ac:dyDescent="0.2">
      <c r="F17928"/>
    </row>
    <row r="17929" spans="6:6" x14ac:dyDescent="0.2">
      <c r="F17929"/>
    </row>
    <row r="17930" spans="6:6" x14ac:dyDescent="0.2">
      <c r="F17930"/>
    </row>
    <row r="17931" spans="6:6" x14ac:dyDescent="0.2">
      <c r="F17931"/>
    </row>
    <row r="17932" spans="6:6" x14ac:dyDescent="0.2">
      <c r="F17932"/>
    </row>
    <row r="17933" spans="6:6" x14ac:dyDescent="0.2">
      <c r="F17933"/>
    </row>
    <row r="17934" spans="6:6" x14ac:dyDescent="0.2">
      <c r="F17934"/>
    </row>
    <row r="17935" spans="6:6" x14ac:dyDescent="0.2">
      <c r="F17935"/>
    </row>
    <row r="17936" spans="6:6" x14ac:dyDescent="0.2">
      <c r="F17936"/>
    </row>
    <row r="17937" spans="6:6" x14ac:dyDescent="0.2">
      <c r="F17937"/>
    </row>
    <row r="17938" spans="6:6" x14ac:dyDescent="0.2">
      <c r="F17938"/>
    </row>
    <row r="17939" spans="6:6" x14ac:dyDescent="0.2">
      <c r="F17939"/>
    </row>
    <row r="17940" spans="6:6" x14ac:dyDescent="0.2">
      <c r="F17940"/>
    </row>
    <row r="17941" spans="6:6" x14ac:dyDescent="0.2">
      <c r="F17941"/>
    </row>
    <row r="17942" spans="6:6" x14ac:dyDescent="0.2">
      <c r="F17942"/>
    </row>
    <row r="17943" spans="6:6" x14ac:dyDescent="0.2">
      <c r="F17943"/>
    </row>
    <row r="17944" spans="6:6" x14ac:dyDescent="0.2">
      <c r="F17944"/>
    </row>
    <row r="17945" spans="6:6" x14ac:dyDescent="0.2">
      <c r="F17945"/>
    </row>
    <row r="17946" spans="6:6" x14ac:dyDescent="0.2">
      <c r="F17946"/>
    </row>
    <row r="17947" spans="6:6" x14ac:dyDescent="0.2">
      <c r="F17947"/>
    </row>
    <row r="17948" spans="6:6" x14ac:dyDescent="0.2">
      <c r="F17948"/>
    </row>
    <row r="17949" spans="6:6" x14ac:dyDescent="0.2">
      <c r="F17949"/>
    </row>
    <row r="17950" spans="6:6" x14ac:dyDescent="0.2">
      <c r="F17950"/>
    </row>
    <row r="17951" spans="6:6" x14ac:dyDescent="0.2">
      <c r="F17951"/>
    </row>
    <row r="17952" spans="6:6" x14ac:dyDescent="0.2">
      <c r="F17952"/>
    </row>
    <row r="17953" spans="6:6" x14ac:dyDescent="0.2">
      <c r="F17953"/>
    </row>
    <row r="17954" spans="6:6" x14ac:dyDescent="0.2">
      <c r="F17954"/>
    </row>
    <row r="17955" spans="6:6" x14ac:dyDescent="0.2">
      <c r="F17955"/>
    </row>
    <row r="17956" spans="6:6" x14ac:dyDescent="0.2">
      <c r="F17956"/>
    </row>
    <row r="17957" spans="6:6" x14ac:dyDescent="0.2">
      <c r="F17957"/>
    </row>
    <row r="17958" spans="6:6" x14ac:dyDescent="0.2">
      <c r="F17958"/>
    </row>
    <row r="17959" spans="6:6" x14ac:dyDescent="0.2">
      <c r="F17959"/>
    </row>
    <row r="17960" spans="6:6" x14ac:dyDescent="0.2">
      <c r="F17960"/>
    </row>
    <row r="17961" spans="6:6" x14ac:dyDescent="0.2">
      <c r="F17961"/>
    </row>
    <row r="17962" spans="6:6" x14ac:dyDescent="0.2">
      <c r="F17962"/>
    </row>
    <row r="17963" spans="6:6" x14ac:dyDescent="0.2">
      <c r="F17963"/>
    </row>
    <row r="17964" spans="6:6" x14ac:dyDescent="0.2">
      <c r="F17964"/>
    </row>
    <row r="17965" spans="6:6" x14ac:dyDescent="0.2">
      <c r="F17965"/>
    </row>
    <row r="17966" spans="6:6" x14ac:dyDescent="0.2">
      <c r="F17966"/>
    </row>
    <row r="17967" spans="6:6" x14ac:dyDescent="0.2">
      <c r="F17967"/>
    </row>
    <row r="17968" spans="6:6" x14ac:dyDescent="0.2">
      <c r="F17968"/>
    </row>
    <row r="17969" spans="6:6" x14ac:dyDescent="0.2">
      <c r="F17969"/>
    </row>
    <row r="17970" spans="6:6" x14ac:dyDescent="0.2">
      <c r="F17970"/>
    </row>
    <row r="17971" spans="6:6" x14ac:dyDescent="0.2">
      <c r="F17971"/>
    </row>
    <row r="17972" spans="6:6" x14ac:dyDescent="0.2">
      <c r="F17972"/>
    </row>
    <row r="17973" spans="6:6" x14ac:dyDescent="0.2">
      <c r="F17973"/>
    </row>
    <row r="17974" spans="6:6" x14ac:dyDescent="0.2">
      <c r="F17974"/>
    </row>
    <row r="17975" spans="6:6" x14ac:dyDescent="0.2">
      <c r="F17975"/>
    </row>
    <row r="17976" spans="6:6" x14ac:dyDescent="0.2">
      <c r="F17976"/>
    </row>
    <row r="17977" spans="6:6" x14ac:dyDescent="0.2">
      <c r="F17977"/>
    </row>
    <row r="17978" spans="6:6" x14ac:dyDescent="0.2">
      <c r="F17978"/>
    </row>
    <row r="17979" spans="6:6" x14ac:dyDescent="0.2">
      <c r="F17979"/>
    </row>
    <row r="17980" spans="6:6" x14ac:dyDescent="0.2">
      <c r="F17980"/>
    </row>
    <row r="17981" spans="6:6" x14ac:dyDescent="0.2">
      <c r="F17981"/>
    </row>
    <row r="17982" spans="6:6" x14ac:dyDescent="0.2">
      <c r="F17982"/>
    </row>
    <row r="17983" spans="6:6" x14ac:dyDescent="0.2">
      <c r="F17983"/>
    </row>
    <row r="17984" spans="6:6" x14ac:dyDescent="0.2">
      <c r="F17984"/>
    </row>
    <row r="17985" spans="6:6" x14ac:dyDescent="0.2">
      <c r="F17985"/>
    </row>
    <row r="17986" spans="6:6" x14ac:dyDescent="0.2">
      <c r="F17986"/>
    </row>
    <row r="17987" spans="6:6" x14ac:dyDescent="0.2">
      <c r="F17987"/>
    </row>
    <row r="17988" spans="6:6" x14ac:dyDescent="0.2">
      <c r="F17988"/>
    </row>
    <row r="17989" spans="6:6" x14ac:dyDescent="0.2">
      <c r="F17989"/>
    </row>
    <row r="17990" spans="6:6" x14ac:dyDescent="0.2">
      <c r="F17990"/>
    </row>
    <row r="17991" spans="6:6" x14ac:dyDescent="0.2">
      <c r="F17991"/>
    </row>
    <row r="17992" spans="6:6" x14ac:dyDescent="0.2">
      <c r="F17992"/>
    </row>
    <row r="17993" spans="6:6" x14ac:dyDescent="0.2">
      <c r="F17993"/>
    </row>
    <row r="17994" spans="6:6" x14ac:dyDescent="0.2">
      <c r="F17994"/>
    </row>
    <row r="17995" spans="6:6" x14ac:dyDescent="0.2">
      <c r="F17995"/>
    </row>
    <row r="17996" spans="6:6" x14ac:dyDescent="0.2">
      <c r="F17996"/>
    </row>
    <row r="17997" spans="6:6" x14ac:dyDescent="0.2">
      <c r="F17997"/>
    </row>
    <row r="17998" spans="6:6" x14ac:dyDescent="0.2">
      <c r="F17998"/>
    </row>
    <row r="17999" spans="6:6" x14ac:dyDescent="0.2">
      <c r="F17999"/>
    </row>
    <row r="18000" spans="6:6" x14ac:dyDescent="0.2">
      <c r="F18000"/>
    </row>
    <row r="18001" spans="6:6" x14ac:dyDescent="0.2">
      <c r="F18001"/>
    </row>
    <row r="18002" spans="6:6" x14ac:dyDescent="0.2">
      <c r="F18002"/>
    </row>
    <row r="18003" spans="6:6" x14ac:dyDescent="0.2">
      <c r="F18003"/>
    </row>
    <row r="18004" spans="6:6" x14ac:dyDescent="0.2">
      <c r="F18004"/>
    </row>
    <row r="18005" spans="6:6" x14ac:dyDescent="0.2">
      <c r="F18005"/>
    </row>
    <row r="18006" spans="6:6" x14ac:dyDescent="0.2">
      <c r="F18006"/>
    </row>
    <row r="18007" spans="6:6" x14ac:dyDescent="0.2">
      <c r="F18007"/>
    </row>
    <row r="18008" spans="6:6" x14ac:dyDescent="0.2">
      <c r="F18008"/>
    </row>
    <row r="18009" spans="6:6" x14ac:dyDescent="0.2">
      <c r="F18009"/>
    </row>
    <row r="18010" spans="6:6" x14ac:dyDescent="0.2">
      <c r="F18010"/>
    </row>
    <row r="18011" spans="6:6" x14ac:dyDescent="0.2">
      <c r="F18011"/>
    </row>
    <row r="18012" spans="6:6" x14ac:dyDescent="0.2">
      <c r="F18012"/>
    </row>
    <row r="18013" spans="6:6" x14ac:dyDescent="0.2">
      <c r="F18013"/>
    </row>
    <row r="18014" spans="6:6" x14ac:dyDescent="0.2">
      <c r="F18014"/>
    </row>
    <row r="18015" spans="6:6" x14ac:dyDescent="0.2">
      <c r="F18015"/>
    </row>
    <row r="18016" spans="6:6" x14ac:dyDescent="0.2">
      <c r="F18016"/>
    </row>
    <row r="18017" spans="6:6" x14ac:dyDescent="0.2">
      <c r="F18017"/>
    </row>
    <row r="18018" spans="6:6" x14ac:dyDescent="0.2">
      <c r="F18018"/>
    </row>
    <row r="18019" spans="6:6" x14ac:dyDescent="0.2">
      <c r="F18019"/>
    </row>
    <row r="18020" spans="6:6" x14ac:dyDescent="0.2">
      <c r="F18020"/>
    </row>
    <row r="18021" spans="6:6" x14ac:dyDescent="0.2">
      <c r="F18021"/>
    </row>
    <row r="18022" spans="6:6" x14ac:dyDescent="0.2">
      <c r="F18022"/>
    </row>
    <row r="18023" spans="6:6" x14ac:dyDescent="0.2">
      <c r="F18023"/>
    </row>
    <row r="18024" spans="6:6" x14ac:dyDescent="0.2">
      <c r="F18024"/>
    </row>
    <row r="18025" spans="6:6" x14ac:dyDescent="0.2">
      <c r="F18025"/>
    </row>
    <row r="18026" spans="6:6" x14ac:dyDescent="0.2">
      <c r="F18026"/>
    </row>
    <row r="18027" spans="6:6" x14ac:dyDescent="0.2">
      <c r="F18027"/>
    </row>
    <row r="18028" spans="6:6" x14ac:dyDescent="0.2">
      <c r="F18028"/>
    </row>
    <row r="18029" spans="6:6" x14ac:dyDescent="0.2">
      <c r="F18029"/>
    </row>
    <row r="18030" spans="6:6" x14ac:dyDescent="0.2">
      <c r="F18030"/>
    </row>
    <row r="18031" spans="6:6" x14ac:dyDescent="0.2">
      <c r="F18031"/>
    </row>
    <row r="18032" spans="6:6" x14ac:dyDescent="0.2">
      <c r="F18032"/>
    </row>
    <row r="18033" spans="6:6" x14ac:dyDescent="0.2">
      <c r="F18033"/>
    </row>
    <row r="18034" spans="6:6" x14ac:dyDescent="0.2">
      <c r="F18034"/>
    </row>
    <row r="18035" spans="6:6" x14ac:dyDescent="0.2">
      <c r="F18035"/>
    </row>
    <row r="18036" spans="6:6" x14ac:dyDescent="0.2">
      <c r="F18036"/>
    </row>
    <row r="18037" spans="6:6" x14ac:dyDescent="0.2">
      <c r="F18037"/>
    </row>
    <row r="18038" spans="6:6" x14ac:dyDescent="0.2">
      <c r="F18038"/>
    </row>
    <row r="18039" spans="6:6" x14ac:dyDescent="0.2">
      <c r="F18039"/>
    </row>
    <row r="18040" spans="6:6" x14ac:dyDescent="0.2">
      <c r="F18040"/>
    </row>
    <row r="18041" spans="6:6" x14ac:dyDescent="0.2">
      <c r="F18041"/>
    </row>
    <row r="18042" spans="6:6" x14ac:dyDescent="0.2">
      <c r="F18042"/>
    </row>
    <row r="18043" spans="6:6" x14ac:dyDescent="0.2">
      <c r="F18043"/>
    </row>
    <row r="18044" spans="6:6" x14ac:dyDescent="0.2">
      <c r="F18044"/>
    </row>
    <row r="18045" spans="6:6" x14ac:dyDescent="0.2">
      <c r="F18045"/>
    </row>
    <row r="18046" spans="6:6" x14ac:dyDescent="0.2">
      <c r="F18046"/>
    </row>
    <row r="18047" spans="6:6" x14ac:dyDescent="0.2">
      <c r="F18047"/>
    </row>
    <row r="18048" spans="6:6" x14ac:dyDescent="0.2">
      <c r="F18048"/>
    </row>
    <row r="18049" spans="6:6" x14ac:dyDescent="0.2">
      <c r="F18049"/>
    </row>
    <row r="18050" spans="6:6" x14ac:dyDescent="0.2">
      <c r="F18050"/>
    </row>
    <row r="18051" spans="6:6" x14ac:dyDescent="0.2">
      <c r="F18051"/>
    </row>
    <row r="18052" spans="6:6" x14ac:dyDescent="0.2">
      <c r="F18052"/>
    </row>
    <row r="18053" spans="6:6" x14ac:dyDescent="0.2">
      <c r="F18053"/>
    </row>
    <row r="18054" spans="6:6" x14ac:dyDescent="0.2">
      <c r="F18054"/>
    </row>
    <row r="18055" spans="6:6" x14ac:dyDescent="0.2">
      <c r="F18055"/>
    </row>
    <row r="18056" spans="6:6" x14ac:dyDescent="0.2">
      <c r="F18056"/>
    </row>
    <row r="18057" spans="6:6" x14ac:dyDescent="0.2">
      <c r="F18057"/>
    </row>
    <row r="18058" spans="6:6" x14ac:dyDescent="0.2">
      <c r="F18058"/>
    </row>
    <row r="18059" spans="6:6" x14ac:dyDescent="0.2">
      <c r="F18059"/>
    </row>
    <row r="18060" spans="6:6" x14ac:dyDescent="0.2">
      <c r="F18060"/>
    </row>
    <row r="18061" spans="6:6" x14ac:dyDescent="0.2">
      <c r="F18061"/>
    </row>
    <row r="18062" spans="6:6" x14ac:dyDescent="0.2">
      <c r="F18062"/>
    </row>
    <row r="18063" spans="6:6" x14ac:dyDescent="0.2">
      <c r="F18063"/>
    </row>
    <row r="18064" spans="6:6" x14ac:dyDescent="0.2">
      <c r="F18064"/>
    </row>
    <row r="18065" spans="6:6" x14ac:dyDescent="0.2">
      <c r="F18065"/>
    </row>
    <row r="18066" spans="6:6" x14ac:dyDescent="0.2">
      <c r="F18066"/>
    </row>
    <row r="18067" spans="6:6" x14ac:dyDescent="0.2">
      <c r="F18067"/>
    </row>
    <row r="18068" spans="6:6" x14ac:dyDescent="0.2">
      <c r="F18068"/>
    </row>
    <row r="18069" spans="6:6" x14ac:dyDescent="0.2">
      <c r="F18069"/>
    </row>
    <row r="18070" spans="6:6" x14ac:dyDescent="0.2">
      <c r="F18070"/>
    </row>
    <row r="18071" spans="6:6" x14ac:dyDescent="0.2">
      <c r="F18071"/>
    </row>
    <row r="18072" spans="6:6" x14ac:dyDescent="0.2">
      <c r="F18072"/>
    </row>
    <row r="18073" spans="6:6" x14ac:dyDescent="0.2">
      <c r="F18073"/>
    </row>
    <row r="18074" spans="6:6" x14ac:dyDescent="0.2">
      <c r="F18074"/>
    </row>
    <row r="18075" spans="6:6" x14ac:dyDescent="0.2">
      <c r="F18075"/>
    </row>
    <row r="18076" spans="6:6" x14ac:dyDescent="0.2">
      <c r="F18076"/>
    </row>
    <row r="18077" spans="6:6" x14ac:dyDescent="0.2">
      <c r="F18077"/>
    </row>
    <row r="18078" spans="6:6" x14ac:dyDescent="0.2">
      <c r="F18078"/>
    </row>
    <row r="18079" spans="6:6" x14ac:dyDescent="0.2">
      <c r="F18079"/>
    </row>
    <row r="18080" spans="6:6" x14ac:dyDescent="0.2">
      <c r="F18080"/>
    </row>
    <row r="18081" spans="6:6" x14ac:dyDescent="0.2">
      <c r="F18081"/>
    </row>
    <row r="18082" spans="6:6" x14ac:dyDescent="0.2">
      <c r="F18082"/>
    </row>
    <row r="18083" spans="6:6" x14ac:dyDescent="0.2">
      <c r="F18083"/>
    </row>
    <row r="18084" spans="6:6" x14ac:dyDescent="0.2">
      <c r="F18084"/>
    </row>
    <row r="18085" spans="6:6" x14ac:dyDescent="0.2">
      <c r="F18085"/>
    </row>
    <row r="18086" spans="6:6" x14ac:dyDescent="0.2">
      <c r="F18086"/>
    </row>
    <row r="18087" spans="6:6" x14ac:dyDescent="0.2">
      <c r="F18087"/>
    </row>
    <row r="18088" spans="6:6" x14ac:dyDescent="0.2">
      <c r="F18088"/>
    </row>
    <row r="18089" spans="6:6" x14ac:dyDescent="0.2">
      <c r="F18089"/>
    </row>
    <row r="18090" spans="6:6" x14ac:dyDescent="0.2">
      <c r="F18090"/>
    </row>
    <row r="18091" spans="6:6" x14ac:dyDescent="0.2">
      <c r="F18091"/>
    </row>
    <row r="18092" spans="6:6" x14ac:dyDescent="0.2">
      <c r="F18092"/>
    </row>
    <row r="18093" spans="6:6" x14ac:dyDescent="0.2">
      <c r="F18093"/>
    </row>
    <row r="18094" spans="6:6" x14ac:dyDescent="0.2">
      <c r="F18094"/>
    </row>
    <row r="18095" spans="6:6" x14ac:dyDescent="0.2">
      <c r="F18095"/>
    </row>
    <row r="18096" spans="6:6" x14ac:dyDescent="0.2">
      <c r="F18096"/>
    </row>
    <row r="18097" spans="6:6" x14ac:dyDescent="0.2">
      <c r="F18097"/>
    </row>
    <row r="18098" spans="6:6" x14ac:dyDescent="0.2">
      <c r="F18098"/>
    </row>
    <row r="18099" spans="6:6" x14ac:dyDescent="0.2">
      <c r="F18099"/>
    </row>
    <row r="18100" spans="6:6" x14ac:dyDescent="0.2">
      <c r="F18100"/>
    </row>
    <row r="18101" spans="6:6" x14ac:dyDescent="0.2">
      <c r="F18101"/>
    </row>
    <row r="18102" spans="6:6" x14ac:dyDescent="0.2">
      <c r="F18102"/>
    </row>
    <row r="18103" spans="6:6" x14ac:dyDescent="0.2">
      <c r="F18103"/>
    </row>
    <row r="18104" spans="6:6" x14ac:dyDescent="0.2">
      <c r="F18104"/>
    </row>
    <row r="18105" spans="6:6" x14ac:dyDescent="0.2">
      <c r="F18105"/>
    </row>
    <row r="18106" spans="6:6" x14ac:dyDescent="0.2">
      <c r="F18106"/>
    </row>
    <row r="18107" spans="6:6" x14ac:dyDescent="0.2">
      <c r="F18107"/>
    </row>
    <row r="18108" spans="6:6" x14ac:dyDescent="0.2">
      <c r="F18108"/>
    </row>
    <row r="18109" spans="6:6" x14ac:dyDescent="0.2">
      <c r="F18109"/>
    </row>
    <row r="18110" spans="6:6" x14ac:dyDescent="0.2">
      <c r="F18110"/>
    </row>
    <row r="18111" spans="6:6" x14ac:dyDescent="0.2">
      <c r="F18111"/>
    </row>
    <row r="18112" spans="6:6" x14ac:dyDescent="0.2">
      <c r="F18112"/>
    </row>
    <row r="18113" spans="6:6" x14ac:dyDescent="0.2">
      <c r="F18113"/>
    </row>
    <row r="18114" spans="6:6" x14ac:dyDescent="0.2">
      <c r="F18114"/>
    </row>
    <row r="18115" spans="6:6" x14ac:dyDescent="0.2">
      <c r="F18115"/>
    </row>
    <row r="18116" spans="6:6" x14ac:dyDescent="0.2">
      <c r="F18116"/>
    </row>
    <row r="18117" spans="6:6" x14ac:dyDescent="0.2">
      <c r="F18117"/>
    </row>
    <row r="18118" spans="6:6" x14ac:dyDescent="0.2">
      <c r="F18118"/>
    </row>
    <row r="18119" spans="6:6" x14ac:dyDescent="0.2">
      <c r="F18119"/>
    </row>
    <row r="18120" spans="6:6" x14ac:dyDescent="0.2">
      <c r="F18120"/>
    </row>
    <row r="18121" spans="6:6" x14ac:dyDescent="0.2">
      <c r="F18121"/>
    </row>
    <row r="18122" spans="6:6" x14ac:dyDescent="0.2">
      <c r="F18122"/>
    </row>
    <row r="18123" spans="6:6" x14ac:dyDescent="0.2">
      <c r="F18123"/>
    </row>
    <row r="18124" spans="6:6" x14ac:dyDescent="0.2">
      <c r="F18124"/>
    </row>
    <row r="18125" spans="6:6" x14ac:dyDescent="0.2">
      <c r="F18125"/>
    </row>
    <row r="18126" spans="6:6" x14ac:dyDescent="0.2">
      <c r="F18126"/>
    </row>
    <row r="18127" spans="6:6" x14ac:dyDescent="0.2">
      <c r="F18127"/>
    </row>
    <row r="18128" spans="6:6" x14ac:dyDescent="0.2">
      <c r="F18128"/>
    </row>
    <row r="18129" spans="6:6" x14ac:dyDescent="0.2">
      <c r="F18129"/>
    </row>
    <row r="18130" spans="6:6" x14ac:dyDescent="0.2">
      <c r="F18130"/>
    </row>
    <row r="18131" spans="6:6" x14ac:dyDescent="0.2">
      <c r="F18131"/>
    </row>
    <row r="18132" spans="6:6" x14ac:dyDescent="0.2">
      <c r="F18132"/>
    </row>
    <row r="18133" spans="6:6" x14ac:dyDescent="0.2">
      <c r="F18133"/>
    </row>
    <row r="18134" spans="6:6" x14ac:dyDescent="0.2">
      <c r="F18134"/>
    </row>
    <row r="18135" spans="6:6" x14ac:dyDescent="0.2">
      <c r="F18135"/>
    </row>
    <row r="18136" spans="6:6" x14ac:dyDescent="0.2">
      <c r="F18136"/>
    </row>
    <row r="18137" spans="6:6" x14ac:dyDescent="0.2">
      <c r="F18137"/>
    </row>
    <row r="18138" spans="6:6" x14ac:dyDescent="0.2">
      <c r="F18138"/>
    </row>
    <row r="18139" spans="6:6" x14ac:dyDescent="0.2">
      <c r="F18139"/>
    </row>
    <row r="18140" spans="6:6" x14ac:dyDescent="0.2">
      <c r="F18140"/>
    </row>
    <row r="18141" spans="6:6" x14ac:dyDescent="0.2">
      <c r="F18141"/>
    </row>
    <row r="18142" spans="6:6" x14ac:dyDescent="0.2">
      <c r="F18142"/>
    </row>
    <row r="18143" spans="6:6" x14ac:dyDescent="0.2">
      <c r="F18143"/>
    </row>
    <row r="18144" spans="6:6" x14ac:dyDescent="0.2">
      <c r="F18144"/>
    </row>
    <row r="18145" spans="6:6" x14ac:dyDescent="0.2">
      <c r="F18145"/>
    </row>
    <row r="18146" spans="6:6" x14ac:dyDescent="0.2">
      <c r="F18146"/>
    </row>
    <row r="18147" spans="6:6" x14ac:dyDescent="0.2">
      <c r="F18147"/>
    </row>
    <row r="18148" spans="6:6" x14ac:dyDescent="0.2">
      <c r="F18148"/>
    </row>
    <row r="18149" spans="6:6" x14ac:dyDescent="0.2">
      <c r="F18149"/>
    </row>
    <row r="18150" spans="6:6" x14ac:dyDescent="0.2">
      <c r="F18150"/>
    </row>
    <row r="18151" spans="6:6" x14ac:dyDescent="0.2">
      <c r="F18151"/>
    </row>
    <row r="18152" spans="6:6" x14ac:dyDescent="0.2">
      <c r="F18152"/>
    </row>
    <row r="18153" spans="6:6" x14ac:dyDescent="0.2">
      <c r="F18153"/>
    </row>
    <row r="18154" spans="6:6" x14ac:dyDescent="0.2">
      <c r="F18154"/>
    </row>
    <row r="18155" spans="6:6" x14ac:dyDescent="0.2">
      <c r="F18155"/>
    </row>
    <row r="18156" spans="6:6" x14ac:dyDescent="0.2">
      <c r="F18156"/>
    </row>
    <row r="18157" spans="6:6" x14ac:dyDescent="0.2">
      <c r="F18157"/>
    </row>
    <row r="18158" spans="6:6" x14ac:dyDescent="0.2">
      <c r="F18158"/>
    </row>
    <row r="18159" spans="6:6" x14ac:dyDescent="0.2">
      <c r="F18159"/>
    </row>
    <row r="18160" spans="6:6" x14ac:dyDescent="0.2">
      <c r="F18160"/>
    </row>
    <row r="18161" spans="6:6" x14ac:dyDescent="0.2">
      <c r="F18161"/>
    </row>
    <row r="18162" spans="6:6" x14ac:dyDescent="0.2">
      <c r="F18162"/>
    </row>
    <row r="18163" spans="6:6" x14ac:dyDescent="0.2">
      <c r="F18163"/>
    </row>
    <row r="18164" spans="6:6" x14ac:dyDescent="0.2">
      <c r="F18164"/>
    </row>
    <row r="18165" spans="6:6" x14ac:dyDescent="0.2">
      <c r="F18165"/>
    </row>
    <row r="18166" spans="6:6" x14ac:dyDescent="0.2">
      <c r="F18166"/>
    </row>
    <row r="18167" spans="6:6" x14ac:dyDescent="0.2">
      <c r="F18167"/>
    </row>
    <row r="18168" spans="6:6" x14ac:dyDescent="0.2">
      <c r="F18168"/>
    </row>
    <row r="18169" spans="6:6" x14ac:dyDescent="0.2">
      <c r="F18169"/>
    </row>
    <row r="18170" spans="6:6" x14ac:dyDescent="0.2">
      <c r="F18170"/>
    </row>
    <row r="18171" spans="6:6" x14ac:dyDescent="0.2">
      <c r="F18171"/>
    </row>
    <row r="18172" spans="6:6" x14ac:dyDescent="0.2">
      <c r="F18172"/>
    </row>
    <row r="18173" spans="6:6" x14ac:dyDescent="0.2">
      <c r="F18173"/>
    </row>
    <row r="18174" spans="6:6" x14ac:dyDescent="0.2">
      <c r="F18174"/>
    </row>
    <row r="18175" spans="6:6" x14ac:dyDescent="0.2">
      <c r="F18175"/>
    </row>
    <row r="18176" spans="6:6" x14ac:dyDescent="0.2">
      <c r="F18176"/>
    </row>
    <row r="18177" spans="6:6" x14ac:dyDescent="0.2">
      <c r="F18177"/>
    </row>
    <row r="18178" spans="6:6" x14ac:dyDescent="0.2">
      <c r="F18178"/>
    </row>
    <row r="18179" spans="6:6" x14ac:dyDescent="0.2">
      <c r="F18179"/>
    </row>
    <row r="18180" spans="6:6" x14ac:dyDescent="0.2">
      <c r="F18180"/>
    </row>
    <row r="18181" spans="6:6" x14ac:dyDescent="0.2">
      <c r="F18181"/>
    </row>
    <row r="18182" spans="6:6" x14ac:dyDescent="0.2">
      <c r="F18182"/>
    </row>
    <row r="18183" spans="6:6" x14ac:dyDescent="0.2">
      <c r="F18183"/>
    </row>
    <row r="18184" spans="6:6" x14ac:dyDescent="0.2">
      <c r="F18184"/>
    </row>
    <row r="18185" spans="6:6" x14ac:dyDescent="0.2">
      <c r="F18185"/>
    </row>
    <row r="18186" spans="6:6" x14ac:dyDescent="0.2">
      <c r="F18186"/>
    </row>
    <row r="18187" spans="6:6" x14ac:dyDescent="0.2">
      <c r="F18187"/>
    </row>
    <row r="18188" spans="6:6" x14ac:dyDescent="0.2">
      <c r="F18188"/>
    </row>
    <row r="18189" spans="6:6" x14ac:dyDescent="0.2">
      <c r="F18189"/>
    </row>
    <row r="18190" spans="6:6" x14ac:dyDescent="0.2">
      <c r="F18190"/>
    </row>
    <row r="18191" spans="6:6" x14ac:dyDescent="0.2">
      <c r="F18191"/>
    </row>
    <row r="18192" spans="6:6" x14ac:dyDescent="0.2">
      <c r="F18192"/>
    </row>
    <row r="18193" spans="6:6" x14ac:dyDescent="0.2">
      <c r="F18193"/>
    </row>
    <row r="18194" spans="6:6" x14ac:dyDescent="0.2">
      <c r="F18194"/>
    </row>
    <row r="18195" spans="6:6" x14ac:dyDescent="0.2">
      <c r="F18195"/>
    </row>
    <row r="18196" spans="6:6" x14ac:dyDescent="0.2">
      <c r="F18196"/>
    </row>
    <row r="18197" spans="6:6" x14ac:dyDescent="0.2">
      <c r="F18197"/>
    </row>
    <row r="18198" spans="6:6" x14ac:dyDescent="0.2">
      <c r="F18198"/>
    </row>
    <row r="18199" spans="6:6" x14ac:dyDescent="0.2">
      <c r="F18199"/>
    </row>
    <row r="18200" spans="6:6" x14ac:dyDescent="0.2">
      <c r="F18200"/>
    </row>
    <row r="18201" spans="6:6" x14ac:dyDescent="0.2">
      <c r="F18201"/>
    </row>
    <row r="18202" spans="6:6" x14ac:dyDescent="0.2">
      <c r="F18202"/>
    </row>
    <row r="18203" spans="6:6" x14ac:dyDescent="0.2">
      <c r="F18203"/>
    </row>
    <row r="18204" spans="6:6" x14ac:dyDescent="0.2">
      <c r="F18204"/>
    </row>
    <row r="18205" spans="6:6" x14ac:dyDescent="0.2">
      <c r="F18205"/>
    </row>
    <row r="18206" spans="6:6" x14ac:dyDescent="0.2">
      <c r="F18206"/>
    </row>
    <row r="18207" spans="6:6" x14ac:dyDescent="0.2">
      <c r="F18207"/>
    </row>
    <row r="18208" spans="6:6" x14ac:dyDescent="0.2">
      <c r="F18208"/>
    </row>
    <row r="18209" spans="6:6" x14ac:dyDescent="0.2">
      <c r="F18209"/>
    </row>
    <row r="18210" spans="6:6" x14ac:dyDescent="0.2">
      <c r="F18210"/>
    </row>
    <row r="18211" spans="6:6" x14ac:dyDescent="0.2">
      <c r="F18211"/>
    </row>
    <row r="18212" spans="6:6" x14ac:dyDescent="0.2">
      <c r="F18212"/>
    </row>
    <row r="18213" spans="6:6" x14ac:dyDescent="0.2">
      <c r="F18213"/>
    </row>
    <row r="18214" spans="6:6" x14ac:dyDescent="0.2">
      <c r="F18214"/>
    </row>
    <row r="18215" spans="6:6" x14ac:dyDescent="0.2">
      <c r="F18215"/>
    </row>
    <row r="18216" spans="6:6" x14ac:dyDescent="0.2">
      <c r="F18216"/>
    </row>
    <row r="18217" spans="6:6" x14ac:dyDescent="0.2">
      <c r="F18217"/>
    </row>
    <row r="18218" spans="6:6" x14ac:dyDescent="0.2">
      <c r="F18218"/>
    </row>
    <row r="18219" spans="6:6" x14ac:dyDescent="0.2">
      <c r="F18219"/>
    </row>
    <row r="18220" spans="6:6" x14ac:dyDescent="0.2">
      <c r="F18220"/>
    </row>
    <row r="18221" spans="6:6" x14ac:dyDescent="0.2">
      <c r="F18221"/>
    </row>
    <row r="18222" spans="6:6" x14ac:dyDescent="0.2">
      <c r="F18222"/>
    </row>
    <row r="18223" spans="6:6" x14ac:dyDescent="0.2">
      <c r="F18223"/>
    </row>
    <row r="18224" spans="6:6" x14ac:dyDescent="0.2">
      <c r="F18224"/>
    </row>
    <row r="18225" spans="6:6" x14ac:dyDescent="0.2">
      <c r="F18225"/>
    </row>
    <row r="18226" spans="6:6" x14ac:dyDescent="0.2">
      <c r="F18226"/>
    </row>
    <row r="18227" spans="6:6" x14ac:dyDescent="0.2">
      <c r="F18227"/>
    </row>
    <row r="18228" spans="6:6" x14ac:dyDescent="0.2">
      <c r="F18228"/>
    </row>
    <row r="18229" spans="6:6" x14ac:dyDescent="0.2">
      <c r="F18229"/>
    </row>
    <row r="18230" spans="6:6" x14ac:dyDescent="0.2">
      <c r="F18230"/>
    </row>
    <row r="18231" spans="6:6" x14ac:dyDescent="0.2">
      <c r="F18231"/>
    </row>
    <row r="18232" spans="6:6" x14ac:dyDescent="0.2">
      <c r="F18232"/>
    </row>
    <row r="18233" spans="6:6" x14ac:dyDescent="0.2">
      <c r="F18233"/>
    </row>
    <row r="18234" spans="6:6" x14ac:dyDescent="0.2">
      <c r="F18234"/>
    </row>
    <row r="18235" spans="6:6" x14ac:dyDescent="0.2">
      <c r="F18235"/>
    </row>
    <row r="18236" spans="6:6" x14ac:dyDescent="0.2">
      <c r="F18236"/>
    </row>
    <row r="18237" spans="6:6" x14ac:dyDescent="0.2">
      <c r="F18237"/>
    </row>
    <row r="18238" spans="6:6" x14ac:dyDescent="0.2">
      <c r="F18238"/>
    </row>
    <row r="18239" spans="6:6" x14ac:dyDescent="0.2">
      <c r="F18239"/>
    </row>
    <row r="18240" spans="6:6" x14ac:dyDescent="0.2">
      <c r="F18240"/>
    </row>
    <row r="18241" spans="6:6" x14ac:dyDescent="0.2">
      <c r="F18241"/>
    </row>
    <row r="18242" spans="6:6" x14ac:dyDescent="0.2">
      <c r="F18242"/>
    </row>
    <row r="18243" spans="6:6" x14ac:dyDescent="0.2">
      <c r="F18243"/>
    </row>
    <row r="18244" spans="6:6" x14ac:dyDescent="0.2">
      <c r="F18244"/>
    </row>
    <row r="18245" spans="6:6" x14ac:dyDescent="0.2">
      <c r="F18245"/>
    </row>
    <row r="18246" spans="6:6" x14ac:dyDescent="0.2">
      <c r="F18246"/>
    </row>
    <row r="18247" spans="6:6" x14ac:dyDescent="0.2">
      <c r="F18247"/>
    </row>
    <row r="18248" spans="6:6" x14ac:dyDescent="0.2">
      <c r="F18248"/>
    </row>
    <row r="18249" spans="6:6" x14ac:dyDescent="0.2">
      <c r="F18249"/>
    </row>
    <row r="18250" spans="6:6" x14ac:dyDescent="0.2">
      <c r="F18250"/>
    </row>
    <row r="18251" spans="6:6" x14ac:dyDescent="0.2">
      <c r="F18251"/>
    </row>
    <row r="18252" spans="6:6" x14ac:dyDescent="0.2">
      <c r="F18252"/>
    </row>
    <row r="18253" spans="6:6" x14ac:dyDescent="0.2">
      <c r="F18253"/>
    </row>
    <row r="18254" spans="6:6" x14ac:dyDescent="0.2">
      <c r="F18254"/>
    </row>
    <row r="18255" spans="6:6" x14ac:dyDescent="0.2">
      <c r="F18255"/>
    </row>
    <row r="18256" spans="6:6" x14ac:dyDescent="0.2">
      <c r="F18256"/>
    </row>
    <row r="18257" spans="6:6" x14ac:dyDescent="0.2">
      <c r="F18257"/>
    </row>
    <row r="18258" spans="6:6" x14ac:dyDescent="0.2">
      <c r="F18258"/>
    </row>
    <row r="18259" spans="6:6" x14ac:dyDescent="0.2">
      <c r="F18259"/>
    </row>
    <row r="18260" spans="6:6" x14ac:dyDescent="0.2">
      <c r="F18260"/>
    </row>
    <row r="18261" spans="6:6" x14ac:dyDescent="0.2">
      <c r="F18261"/>
    </row>
    <row r="18262" spans="6:6" x14ac:dyDescent="0.2">
      <c r="F18262"/>
    </row>
    <row r="18263" spans="6:6" x14ac:dyDescent="0.2">
      <c r="F18263"/>
    </row>
    <row r="18264" spans="6:6" x14ac:dyDescent="0.2">
      <c r="F18264"/>
    </row>
    <row r="18265" spans="6:6" x14ac:dyDescent="0.2">
      <c r="F18265"/>
    </row>
    <row r="18266" spans="6:6" x14ac:dyDescent="0.2">
      <c r="F18266"/>
    </row>
    <row r="18267" spans="6:6" x14ac:dyDescent="0.2">
      <c r="F18267"/>
    </row>
    <row r="18268" spans="6:6" x14ac:dyDescent="0.2">
      <c r="F18268"/>
    </row>
    <row r="18269" spans="6:6" x14ac:dyDescent="0.2">
      <c r="F18269"/>
    </row>
    <row r="18270" spans="6:6" x14ac:dyDescent="0.2">
      <c r="F18270"/>
    </row>
    <row r="18271" spans="6:6" x14ac:dyDescent="0.2">
      <c r="F18271"/>
    </row>
    <row r="18272" spans="6:6" x14ac:dyDescent="0.2">
      <c r="F18272"/>
    </row>
    <row r="18273" spans="6:6" x14ac:dyDescent="0.2">
      <c r="F18273"/>
    </row>
    <row r="18274" spans="6:6" x14ac:dyDescent="0.2">
      <c r="F18274"/>
    </row>
    <row r="18275" spans="6:6" x14ac:dyDescent="0.2">
      <c r="F18275"/>
    </row>
    <row r="18276" spans="6:6" x14ac:dyDescent="0.2">
      <c r="F18276"/>
    </row>
    <row r="18277" spans="6:6" x14ac:dyDescent="0.2">
      <c r="F18277"/>
    </row>
    <row r="18278" spans="6:6" x14ac:dyDescent="0.2">
      <c r="F18278"/>
    </row>
    <row r="18279" spans="6:6" x14ac:dyDescent="0.2">
      <c r="F18279"/>
    </row>
    <row r="18280" spans="6:6" x14ac:dyDescent="0.2">
      <c r="F18280"/>
    </row>
    <row r="18281" spans="6:6" x14ac:dyDescent="0.2">
      <c r="F18281"/>
    </row>
    <row r="18282" spans="6:6" x14ac:dyDescent="0.2">
      <c r="F18282"/>
    </row>
    <row r="18283" spans="6:6" x14ac:dyDescent="0.2">
      <c r="F18283"/>
    </row>
    <row r="18284" spans="6:6" x14ac:dyDescent="0.2">
      <c r="F18284"/>
    </row>
    <row r="18285" spans="6:6" x14ac:dyDescent="0.2">
      <c r="F18285"/>
    </row>
    <row r="18286" spans="6:6" x14ac:dyDescent="0.2">
      <c r="F18286"/>
    </row>
    <row r="18287" spans="6:6" x14ac:dyDescent="0.2">
      <c r="F18287"/>
    </row>
    <row r="18288" spans="6:6" x14ac:dyDescent="0.2">
      <c r="F18288"/>
    </row>
    <row r="18289" spans="6:6" x14ac:dyDescent="0.2">
      <c r="F18289"/>
    </row>
    <row r="18290" spans="6:6" x14ac:dyDescent="0.2">
      <c r="F18290"/>
    </row>
    <row r="18291" spans="6:6" x14ac:dyDescent="0.2">
      <c r="F18291"/>
    </row>
    <row r="18292" spans="6:6" x14ac:dyDescent="0.2">
      <c r="F18292"/>
    </row>
    <row r="18293" spans="6:6" x14ac:dyDescent="0.2">
      <c r="F18293"/>
    </row>
    <row r="18294" spans="6:6" x14ac:dyDescent="0.2">
      <c r="F18294"/>
    </row>
    <row r="18295" spans="6:6" x14ac:dyDescent="0.2">
      <c r="F18295"/>
    </row>
    <row r="18296" spans="6:6" x14ac:dyDescent="0.2">
      <c r="F18296"/>
    </row>
    <row r="18297" spans="6:6" x14ac:dyDescent="0.2">
      <c r="F18297"/>
    </row>
    <row r="18298" spans="6:6" x14ac:dyDescent="0.2">
      <c r="F18298"/>
    </row>
    <row r="18299" spans="6:6" x14ac:dyDescent="0.2">
      <c r="F18299"/>
    </row>
    <row r="18300" spans="6:6" x14ac:dyDescent="0.2">
      <c r="F18300"/>
    </row>
    <row r="18301" spans="6:6" x14ac:dyDescent="0.2">
      <c r="F18301"/>
    </row>
    <row r="18302" spans="6:6" x14ac:dyDescent="0.2">
      <c r="F18302"/>
    </row>
    <row r="18303" spans="6:6" x14ac:dyDescent="0.2">
      <c r="F18303"/>
    </row>
    <row r="18304" spans="6:6" x14ac:dyDescent="0.2">
      <c r="F18304"/>
    </row>
    <row r="18305" spans="6:6" x14ac:dyDescent="0.2">
      <c r="F18305"/>
    </row>
    <row r="18306" spans="6:6" x14ac:dyDescent="0.2">
      <c r="F18306"/>
    </row>
    <row r="18307" spans="6:6" x14ac:dyDescent="0.2">
      <c r="F18307"/>
    </row>
    <row r="18308" spans="6:6" x14ac:dyDescent="0.2">
      <c r="F18308"/>
    </row>
    <row r="18309" spans="6:6" x14ac:dyDescent="0.2">
      <c r="F18309"/>
    </row>
    <row r="18310" spans="6:6" x14ac:dyDescent="0.2">
      <c r="F18310"/>
    </row>
    <row r="18311" spans="6:6" x14ac:dyDescent="0.2">
      <c r="F18311"/>
    </row>
    <row r="18312" spans="6:6" x14ac:dyDescent="0.2">
      <c r="F18312"/>
    </row>
    <row r="18313" spans="6:6" x14ac:dyDescent="0.2">
      <c r="F18313"/>
    </row>
    <row r="18314" spans="6:6" x14ac:dyDescent="0.2">
      <c r="F18314"/>
    </row>
    <row r="18315" spans="6:6" x14ac:dyDescent="0.2">
      <c r="F18315"/>
    </row>
    <row r="18316" spans="6:6" x14ac:dyDescent="0.2">
      <c r="F18316"/>
    </row>
    <row r="18317" spans="6:6" x14ac:dyDescent="0.2">
      <c r="F18317"/>
    </row>
    <row r="18318" spans="6:6" x14ac:dyDescent="0.2">
      <c r="F18318"/>
    </row>
    <row r="18319" spans="6:6" x14ac:dyDescent="0.2">
      <c r="F18319"/>
    </row>
    <row r="18320" spans="6:6" x14ac:dyDescent="0.2">
      <c r="F18320"/>
    </row>
    <row r="18321" spans="6:6" x14ac:dyDescent="0.2">
      <c r="F18321"/>
    </row>
    <row r="18322" spans="6:6" x14ac:dyDescent="0.2">
      <c r="F18322"/>
    </row>
    <row r="18323" spans="6:6" x14ac:dyDescent="0.2">
      <c r="F18323"/>
    </row>
    <row r="18324" spans="6:6" x14ac:dyDescent="0.2">
      <c r="F18324"/>
    </row>
    <row r="18325" spans="6:6" x14ac:dyDescent="0.2">
      <c r="F18325"/>
    </row>
    <row r="18326" spans="6:6" x14ac:dyDescent="0.2">
      <c r="F18326"/>
    </row>
    <row r="18327" spans="6:6" x14ac:dyDescent="0.2">
      <c r="F18327"/>
    </row>
    <row r="18328" spans="6:6" x14ac:dyDescent="0.2">
      <c r="F18328"/>
    </row>
    <row r="18329" spans="6:6" x14ac:dyDescent="0.2">
      <c r="F18329"/>
    </row>
    <row r="18330" spans="6:6" x14ac:dyDescent="0.2">
      <c r="F18330"/>
    </row>
    <row r="18331" spans="6:6" x14ac:dyDescent="0.2">
      <c r="F18331"/>
    </row>
    <row r="18332" spans="6:6" x14ac:dyDescent="0.2">
      <c r="F18332"/>
    </row>
    <row r="18333" spans="6:6" x14ac:dyDescent="0.2">
      <c r="F18333"/>
    </row>
    <row r="18334" spans="6:6" x14ac:dyDescent="0.2">
      <c r="F18334"/>
    </row>
    <row r="18335" spans="6:6" x14ac:dyDescent="0.2">
      <c r="F18335"/>
    </row>
    <row r="18336" spans="6:6" x14ac:dyDescent="0.2">
      <c r="F18336"/>
    </row>
    <row r="18337" spans="6:6" x14ac:dyDescent="0.2">
      <c r="F18337"/>
    </row>
    <row r="18338" spans="6:6" x14ac:dyDescent="0.2">
      <c r="F18338"/>
    </row>
    <row r="18339" spans="6:6" x14ac:dyDescent="0.2">
      <c r="F18339"/>
    </row>
    <row r="18340" spans="6:6" x14ac:dyDescent="0.2">
      <c r="F18340"/>
    </row>
    <row r="18341" spans="6:6" x14ac:dyDescent="0.2">
      <c r="F18341"/>
    </row>
    <row r="18342" spans="6:6" x14ac:dyDescent="0.2">
      <c r="F18342"/>
    </row>
    <row r="18343" spans="6:6" x14ac:dyDescent="0.2">
      <c r="F18343"/>
    </row>
    <row r="18344" spans="6:6" x14ac:dyDescent="0.2">
      <c r="F18344"/>
    </row>
    <row r="18345" spans="6:6" x14ac:dyDescent="0.2">
      <c r="F18345"/>
    </row>
    <row r="18346" spans="6:6" x14ac:dyDescent="0.2">
      <c r="F18346"/>
    </row>
    <row r="18347" spans="6:6" x14ac:dyDescent="0.2">
      <c r="F18347"/>
    </row>
    <row r="18348" spans="6:6" x14ac:dyDescent="0.2">
      <c r="F18348"/>
    </row>
    <row r="18349" spans="6:6" x14ac:dyDescent="0.2">
      <c r="F18349"/>
    </row>
    <row r="18350" spans="6:6" x14ac:dyDescent="0.2">
      <c r="F18350"/>
    </row>
    <row r="18351" spans="6:6" x14ac:dyDescent="0.2">
      <c r="F18351"/>
    </row>
    <row r="18352" spans="6:6" x14ac:dyDescent="0.2">
      <c r="F18352"/>
    </row>
    <row r="18353" spans="6:6" x14ac:dyDescent="0.2">
      <c r="F18353"/>
    </row>
    <row r="18354" spans="6:6" x14ac:dyDescent="0.2">
      <c r="F18354"/>
    </row>
    <row r="18355" spans="6:6" x14ac:dyDescent="0.2">
      <c r="F18355"/>
    </row>
    <row r="18356" spans="6:6" x14ac:dyDescent="0.2">
      <c r="F18356"/>
    </row>
    <row r="18357" spans="6:6" x14ac:dyDescent="0.2">
      <c r="F18357"/>
    </row>
    <row r="18358" spans="6:6" x14ac:dyDescent="0.2">
      <c r="F18358"/>
    </row>
    <row r="18359" spans="6:6" x14ac:dyDescent="0.2">
      <c r="F18359"/>
    </row>
    <row r="18360" spans="6:6" x14ac:dyDescent="0.2">
      <c r="F18360"/>
    </row>
    <row r="18361" spans="6:6" x14ac:dyDescent="0.2">
      <c r="F18361"/>
    </row>
    <row r="18362" spans="6:6" x14ac:dyDescent="0.2">
      <c r="F18362"/>
    </row>
    <row r="18363" spans="6:6" x14ac:dyDescent="0.2">
      <c r="F18363"/>
    </row>
    <row r="18364" spans="6:6" x14ac:dyDescent="0.2">
      <c r="F18364"/>
    </row>
    <row r="18365" spans="6:6" x14ac:dyDescent="0.2">
      <c r="F18365"/>
    </row>
    <row r="18366" spans="6:6" x14ac:dyDescent="0.2">
      <c r="F18366"/>
    </row>
    <row r="18367" spans="6:6" x14ac:dyDescent="0.2">
      <c r="F18367"/>
    </row>
    <row r="18368" spans="6:6" x14ac:dyDescent="0.2">
      <c r="F18368"/>
    </row>
    <row r="18369" spans="6:6" x14ac:dyDescent="0.2">
      <c r="F18369"/>
    </row>
    <row r="18370" spans="6:6" x14ac:dyDescent="0.2">
      <c r="F18370"/>
    </row>
    <row r="18371" spans="6:6" x14ac:dyDescent="0.2">
      <c r="F18371"/>
    </row>
    <row r="18372" spans="6:6" x14ac:dyDescent="0.2">
      <c r="F18372"/>
    </row>
    <row r="18373" spans="6:6" x14ac:dyDescent="0.2">
      <c r="F18373"/>
    </row>
    <row r="18374" spans="6:6" x14ac:dyDescent="0.2">
      <c r="F18374"/>
    </row>
    <row r="18375" spans="6:6" x14ac:dyDescent="0.2">
      <c r="F18375"/>
    </row>
    <row r="18376" spans="6:6" x14ac:dyDescent="0.2">
      <c r="F18376"/>
    </row>
    <row r="18377" spans="6:6" x14ac:dyDescent="0.2">
      <c r="F18377"/>
    </row>
    <row r="18378" spans="6:6" x14ac:dyDescent="0.2">
      <c r="F18378"/>
    </row>
    <row r="18379" spans="6:6" x14ac:dyDescent="0.2">
      <c r="F18379"/>
    </row>
    <row r="18380" spans="6:6" x14ac:dyDescent="0.2">
      <c r="F18380"/>
    </row>
    <row r="18381" spans="6:6" x14ac:dyDescent="0.2">
      <c r="F18381"/>
    </row>
    <row r="18382" spans="6:6" x14ac:dyDescent="0.2">
      <c r="F18382"/>
    </row>
    <row r="18383" spans="6:6" x14ac:dyDescent="0.2">
      <c r="F18383"/>
    </row>
    <row r="18384" spans="6:6" x14ac:dyDescent="0.2">
      <c r="F18384"/>
    </row>
    <row r="18385" spans="6:6" x14ac:dyDescent="0.2">
      <c r="F18385"/>
    </row>
    <row r="18386" spans="6:6" x14ac:dyDescent="0.2">
      <c r="F18386"/>
    </row>
    <row r="18387" spans="6:6" x14ac:dyDescent="0.2">
      <c r="F18387"/>
    </row>
    <row r="18388" spans="6:6" x14ac:dyDescent="0.2">
      <c r="F18388"/>
    </row>
    <row r="18389" spans="6:6" x14ac:dyDescent="0.2">
      <c r="F18389"/>
    </row>
    <row r="18390" spans="6:6" x14ac:dyDescent="0.2">
      <c r="F18390"/>
    </row>
    <row r="18391" spans="6:6" x14ac:dyDescent="0.2">
      <c r="F18391"/>
    </row>
    <row r="18392" spans="6:6" x14ac:dyDescent="0.2">
      <c r="F18392"/>
    </row>
    <row r="18393" spans="6:6" x14ac:dyDescent="0.2">
      <c r="F18393"/>
    </row>
    <row r="18394" spans="6:6" x14ac:dyDescent="0.2">
      <c r="F18394"/>
    </row>
    <row r="18395" spans="6:6" x14ac:dyDescent="0.2">
      <c r="F18395"/>
    </row>
    <row r="18396" spans="6:6" x14ac:dyDescent="0.2">
      <c r="F18396"/>
    </row>
    <row r="18397" spans="6:6" x14ac:dyDescent="0.2">
      <c r="F18397"/>
    </row>
    <row r="18398" spans="6:6" x14ac:dyDescent="0.2">
      <c r="F18398"/>
    </row>
    <row r="18399" spans="6:6" x14ac:dyDescent="0.2">
      <c r="F18399"/>
    </row>
    <row r="18400" spans="6:6" x14ac:dyDescent="0.2">
      <c r="F18400"/>
    </row>
    <row r="18401" spans="6:6" x14ac:dyDescent="0.2">
      <c r="F18401"/>
    </row>
    <row r="18402" spans="6:6" x14ac:dyDescent="0.2">
      <c r="F18402"/>
    </row>
    <row r="18403" spans="6:6" x14ac:dyDescent="0.2">
      <c r="F18403"/>
    </row>
    <row r="18404" spans="6:6" x14ac:dyDescent="0.2">
      <c r="F18404"/>
    </row>
    <row r="18405" spans="6:6" x14ac:dyDescent="0.2">
      <c r="F18405"/>
    </row>
    <row r="18406" spans="6:6" x14ac:dyDescent="0.2">
      <c r="F18406"/>
    </row>
    <row r="18407" spans="6:6" x14ac:dyDescent="0.2">
      <c r="F18407"/>
    </row>
    <row r="18408" spans="6:6" x14ac:dyDescent="0.2">
      <c r="F18408"/>
    </row>
    <row r="18409" spans="6:6" x14ac:dyDescent="0.2">
      <c r="F18409"/>
    </row>
    <row r="18410" spans="6:6" x14ac:dyDescent="0.2">
      <c r="F18410"/>
    </row>
    <row r="18411" spans="6:6" x14ac:dyDescent="0.2">
      <c r="F18411"/>
    </row>
    <row r="18412" spans="6:6" x14ac:dyDescent="0.2">
      <c r="F18412"/>
    </row>
    <row r="18413" spans="6:6" x14ac:dyDescent="0.2">
      <c r="F18413"/>
    </row>
    <row r="18414" spans="6:6" x14ac:dyDescent="0.2">
      <c r="F18414"/>
    </row>
    <row r="18415" spans="6:6" x14ac:dyDescent="0.2">
      <c r="F18415"/>
    </row>
    <row r="18416" spans="6:6" x14ac:dyDescent="0.2">
      <c r="F18416"/>
    </row>
    <row r="18417" spans="6:6" x14ac:dyDescent="0.2">
      <c r="F18417"/>
    </row>
    <row r="18418" spans="6:6" x14ac:dyDescent="0.2">
      <c r="F18418"/>
    </row>
    <row r="18419" spans="6:6" x14ac:dyDescent="0.2">
      <c r="F18419"/>
    </row>
    <row r="18420" spans="6:6" x14ac:dyDescent="0.2">
      <c r="F18420"/>
    </row>
    <row r="18421" spans="6:6" x14ac:dyDescent="0.2">
      <c r="F18421"/>
    </row>
    <row r="18422" spans="6:6" x14ac:dyDescent="0.2">
      <c r="F18422"/>
    </row>
    <row r="18423" spans="6:6" x14ac:dyDescent="0.2">
      <c r="F18423"/>
    </row>
    <row r="18424" spans="6:6" x14ac:dyDescent="0.2">
      <c r="F18424"/>
    </row>
    <row r="18425" spans="6:6" x14ac:dyDescent="0.2">
      <c r="F18425"/>
    </row>
    <row r="18426" spans="6:6" x14ac:dyDescent="0.2">
      <c r="F18426"/>
    </row>
    <row r="18427" spans="6:6" x14ac:dyDescent="0.2">
      <c r="F18427"/>
    </row>
    <row r="18428" spans="6:6" x14ac:dyDescent="0.2">
      <c r="F18428"/>
    </row>
    <row r="18429" spans="6:6" x14ac:dyDescent="0.2">
      <c r="F18429"/>
    </row>
    <row r="18430" spans="6:6" x14ac:dyDescent="0.2">
      <c r="F18430"/>
    </row>
    <row r="18431" spans="6:6" x14ac:dyDescent="0.2">
      <c r="F18431"/>
    </row>
    <row r="18432" spans="6:6" x14ac:dyDescent="0.2">
      <c r="F18432"/>
    </row>
    <row r="18433" spans="6:6" x14ac:dyDescent="0.2">
      <c r="F18433"/>
    </row>
    <row r="18434" spans="6:6" x14ac:dyDescent="0.2">
      <c r="F18434"/>
    </row>
    <row r="18435" spans="6:6" x14ac:dyDescent="0.2">
      <c r="F18435"/>
    </row>
    <row r="18436" spans="6:6" x14ac:dyDescent="0.2">
      <c r="F18436"/>
    </row>
    <row r="18437" spans="6:6" x14ac:dyDescent="0.2">
      <c r="F18437"/>
    </row>
    <row r="18438" spans="6:6" x14ac:dyDescent="0.2">
      <c r="F18438"/>
    </row>
    <row r="18439" spans="6:6" x14ac:dyDescent="0.2">
      <c r="F18439"/>
    </row>
    <row r="18440" spans="6:6" x14ac:dyDescent="0.2">
      <c r="F18440"/>
    </row>
    <row r="18441" spans="6:6" x14ac:dyDescent="0.2">
      <c r="F18441"/>
    </row>
    <row r="18442" spans="6:6" x14ac:dyDescent="0.2">
      <c r="F18442"/>
    </row>
    <row r="18443" spans="6:6" x14ac:dyDescent="0.2">
      <c r="F18443"/>
    </row>
    <row r="18444" spans="6:6" x14ac:dyDescent="0.2">
      <c r="F18444"/>
    </row>
    <row r="18445" spans="6:6" x14ac:dyDescent="0.2">
      <c r="F18445"/>
    </row>
    <row r="18446" spans="6:6" x14ac:dyDescent="0.2">
      <c r="F18446"/>
    </row>
    <row r="18447" spans="6:6" x14ac:dyDescent="0.2">
      <c r="F18447"/>
    </row>
    <row r="18448" spans="6:6" x14ac:dyDescent="0.2">
      <c r="F18448"/>
    </row>
    <row r="18449" spans="6:6" x14ac:dyDescent="0.2">
      <c r="F18449"/>
    </row>
    <row r="18450" spans="6:6" x14ac:dyDescent="0.2">
      <c r="F18450"/>
    </row>
    <row r="18451" spans="6:6" x14ac:dyDescent="0.2">
      <c r="F18451"/>
    </row>
    <row r="18452" spans="6:6" x14ac:dyDescent="0.2">
      <c r="F18452"/>
    </row>
    <row r="18453" spans="6:6" x14ac:dyDescent="0.2">
      <c r="F18453"/>
    </row>
    <row r="18454" spans="6:6" x14ac:dyDescent="0.2">
      <c r="F18454"/>
    </row>
    <row r="18455" spans="6:6" x14ac:dyDescent="0.2">
      <c r="F18455"/>
    </row>
    <row r="18456" spans="6:6" x14ac:dyDescent="0.2">
      <c r="F18456"/>
    </row>
    <row r="18457" spans="6:6" x14ac:dyDescent="0.2">
      <c r="F18457"/>
    </row>
    <row r="18458" spans="6:6" x14ac:dyDescent="0.2">
      <c r="F18458"/>
    </row>
    <row r="18459" spans="6:6" x14ac:dyDescent="0.2">
      <c r="F18459"/>
    </row>
    <row r="18460" spans="6:6" x14ac:dyDescent="0.2">
      <c r="F18460"/>
    </row>
    <row r="18461" spans="6:6" x14ac:dyDescent="0.2">
      <c r="F18461"/>
    </row>
    <row r="18462" spans="6:6" x14ac:dyDescent="0.2">
      <c r="F18462"/>
    </row>
    <row r="18463" spans="6:6" x14ac:dyDescent="0.2">
      <c r="F18463"/>
    </row>
    <row r="18464" spans="6:6" x14ac:dyDescent="0.2">
      <c r="F18464"/>
    </row>
    <row r="18465" spans="6:6" x14ac:dyDescent="0.2">
      <c r="F18465"/>
    </row>
    <row r="18466" spans="6:6" x14ac:dyDescent="0.2">
      <c r="F18466"/>
    </row>
    <row r="18467" spans="6:6" x14ac:dyDescent="0.2">
      <c r="F18467"/>
    </row>
    <row r="18468" spans="6:6" x14ac:dyDescent="0.2">
      <c r="F18468"/>
    </row>
    <row r="18469" spans="6:6" x14ac:dyDescent="0.2">
      <c r="F18469"/>
    </row>
    <row r="18470" spans="6:6" x14ac:dyDescent="0.2">
      <c r="F18470"/>
    </row>
    <row r="18471" spans="6:6" x14ac:dyDescent="0.2">
      <c r="F18471"/>
    </row>
    <row r="18472" spans="6:6" x14ac:dyDescent="0.2">
      <c r="F18472"/>
    </row>
    <row r="18473" spans="6:6" x14ac:dyDescent="0.2">
      <c r="F18473"/>
    </row>
    <row r="18474" spans="6:6" x14ac:dyDescent="0.2">
      <c r="F18474"/>
    </row>
    <row r="18475" spans="6:6" x14ac:dyDescent="0.2">
      <c r="F18475"/>
    </row>
    <row r="18476" spans="6:6" x14ac:dyDescent="0.2">
      <c r="F18476"/>
    </row>
    <row r="18477" spans="6:6" x14ac:dyDescent="0.2">
      <c r="F18477"/>
    </row>
    <row r="18478" spans="6:6" x14ac:dyDescent="0.2">
      <c r="F18478"/>
    </row>
    <row r="18479" spans="6:6" x14ac:dyDescent="0.2">
      <c r="F18479"/>
    </row>
    <row r="18480" spans="6:6" x14ac:dyDescent="0.2">
      <c r="F18480"/>
    </row>
    <row r="18481" spans="6:6" x14ac:dyDescent="0.2">
      <c r="F18481"/>
    </row>
    <row r="18482" spans="6:6" x14ac:dyDescent="0.2">
      <c r="F18482"/>
    </row>
    <row r="18483" spans="6:6" x14ac:dyDescent="0.2">
      <c r="F18483"/>
    </row>
    <row r="18484" spans="6:6" x14ac:dyDescent="0.2">
      <c r="F18484"/>
    </row>
    <row r="18485" spans="6:6" x14ac:dyDescent="0.2">
      <c r="F18485"/>
    </row>
    <row r="18486" spans="6:6" x14ac:dyDescent="0.2">
      <c r="F18486"/>
    </row>
    <row r="18487" spans="6:6" x14ac:dyDescent="0.2">
      <c r="F18487"/>
    </row>
    <row r="18488" spans="6:6" x14ac:dyDescent="0.2">
      <c r="F18488"/>
    </row>
    <row r="18489" spans="6:6" x14ac:dyDescent="0.2">
      <c r="F18489"/>
    </row>
    <row r="18490" spans="6:6" x14ac:dyDescent="0.2">
      <c r="F18490"/>
    </row>
    <row r="18491" spans="6:6" x14ac:dyDescent="0.2">
      <c r="F18491"/>
    </row>
    <row r="18492" spans="6:6" x14ac:dyDescent="0.2">
      <c r="F18492"/>
    </row>
    <row r="18493" spans="6:6" x14ac:dyDescent="0.2">
      <c r="F18493"/>
    </row>
    <row r="18494" spans="6:6" x14ac:dyDescent="0.2">
      <c r="F18494"/>
    </row>
    <row r="18495" spans="6:6" x14ac:dyDescent="0.2">
      <c r="F18495"/>
    </row>
    <row r="18496" spans="6:6" x14ac:dyDescent="0.2">
      <c r="F18496"/>
    </row>
    <row r="18497" spans="6:6" x14ac:dyDescent="0.2">
      <c r="F18497"/>
    </row>
    <row r="18498" spans="6:6" x14ac:dyDescent="0.2">
      <c r="F18498"/>
    </row>
    <row r="18499" spans="6:6" x14ac:dyDescent="0.2">
      <c r="F18499"/>
    </row>
    <row r="18500" spans="6:6" x14ac:dyDescent="0.2">
      <c r="F18500"/>
    </row>
    <row r="18501" spans="6:6" x14ac:dyDescent="0.2">
      <c r="F18501"/>
    </row>
    <row r="18502" spans="6:6" x14ac:dyDescent="0.2">
      <c r="F18502"/>
    </row>
    <row r="18503" spans="6:6" x14ac:dyDescent="0.2">
      <c r="F18503"/>
    </row>
    <row r="18504" spans="6:6" x14ac:dyDescent="0.2">
      <c r="F18504"/>
    </row>
    <row r="18505" spans="6:6" x14ac:dyDescent="0.2">
      <c r="F18505"/>
    </row>
    <row r="18506" spans="6:6" x14ac:dyDescent="0.2">
      <c r="F18506"/>
    </row>
    <row r="18507" spans="6:6" x14ac:dyDescent="0.2">
      <c r="F18507"/>
    </row>
    <row r="18508" spans="6:6" x14ac:dyDescent="0.2">
      <c r="F18508"/>
    </row>
    <row r="18509" spans="6:6" x14ac:dyDescent="0.2">
      <c r="F18509"/>
    </row>
    <row r="18510" spans="6:6" x14ac:dyDescent="0.2">
      <c r="F18510"/>
    </row>
    <row r="18511" spans="6:6" x14ac:dyDescent="0.2">
      <c r="F18511"/>
    </row>
    <row r="18512" spans="6:6" x14ac:dyDescent="0.2">
      <c r="F18512"/>
    </row>
    <row r="18513" spans="6:6" x14ac:dyDescent="0.2">
      <c r="F18513"/>
    </row>
    <row r="18514" spans="6:6" x14ac:dyDescent="0.2">
      <c r="F18514"/>
    </row>
    <row r="18515" spans="6:6" x14ac:dyDescent="0.2">
      <c r="F18515"/>
    </row>
    <row r="18516" spans="6:6" x14ac:dyDescent="0.2">
      <c r="F18516"/>
    </row>
    <row r="18517" spans="6:6" x14ac:dyDescent="0.2">
      <c r="F18517"/>
    </row>
    <row r="18518" spans="6:6" x14ac:dyDescent="0.2">
      <c r="F18518"/>
    </row>
    <row r="18519" spans="6:6" x14ac:dyDescent="0.2">
      <c r="F18519"/>
    </row>
    <row r="18520" spans="6:6" x14ac:dyDescent="0.2">
      <c r="F18520"/>
    </row>
    <row r="18521" spans="6:6" x14ac:dyDescent="0.2">
      <c r="F18521"/>
    </row>
    <row r="18522" spans="6:6" x14ac:dyDescent="0.2">
      <c r="F18522"/>
    </row>
    <row r="18523" spans="6:6" x14ac:dyDescent="0.2">
      <c r="F18523"/>
    </row>
    <row r="18524" spans="6:6" x14ac:dyDescent="0.2">
      <c r="F18524"/>
    </row>
    <row r="18525" spans="6:6" x14ac:dyDescent="0.2">
      <c r="F18525"/>
    </row>
    <row r="18526" spans="6:6" x14ac:dyDescent="0.2">
      <c r="F18526"/>
    </row>
    <row r="18527" spans="6:6" x14ac:dyDescent="0.2">
      <c r="F18527"/>
    </row>
    <row r="18528" spans="6:6" x14ac:dyDescent="0.2">
      <c r="F18528"/>
    </row>
    <row r="18529" spans="6:6" x14ac:dyDescent="0.2">
      <c r="F18529"/>
    </row>
    <row r="18530" spans="6:6" x14ac:dyDescent="0.2">
      <c r="F18530"/>
    </row>
    <row r="18531" spans="6:6" x14ac:dyDescent="0.2">
      <c r="F18531"/>
    </row>
    <row r="18532" spans="6:6" x14ac:dyDescent="0.2">
      <c r="F18532"/>
    </row>
    <row r="18533" spans="6:6" x14ac:dyDescent="0.2">
      <c r="F18533"/>
    </row>
    <row r="18534" spans="6:6" x14ac:dyDescent="0.2">
      <c r="F18534"/>
    </row>
    <row r="18535" spans="6:6" x14ac:dyDescent="0.2">
      <c r="F18535"/>
    </row>
    <row r="18536" spans="6:6" x14ac:dyDescent="0.2">
      <c r="F18536"/>
    </row>
    <row r="18537" spans="6:6" x14ac:dyDescent="0.2">
      <c r="F18537"/>
    </row>
    <row r="18538" spans="6:6" x14ac:dyDescent="0.2">
      <c r="F18538"/>
    </row>
    <row r="18539" spans="6:6" x14ac:dyDescent="0.2">
      <c r="F18539"/>
    </row>
    <row r="18540" spans="6:6" x14ac:dyDescent="0.2">
      <c r="F18540"/>
    </row>
    <row r="18541" spans="6:6" x14ac:dyDescent="0.2">
      <c r="F18541"/>
    </row>
    <row r="18542" spans="6:6" x14ac:dyDescent="0.2">
      <c r="F18542"/>
    </row>
    <row r="18543" spans="6:6" x14ac:dyDescent="0.2">
      <c r="F18543"/>
    </row>
    <row r="18544" spans="6:6" x14ac:dyDescent="0.2">
      <c r="F18544"/>
    </row>
    <row r="18545" spans="6:6" x14ac:dyDescent="0.2">
      <c r="F18545"/>
    </row>
    <row r="18546" spans="6:6" x14ac:dyDescent="0.2">
      <c r="F18546"/>
    </row>
    <row r="18547" spans="6:6" x14ac:dyDescent="0.2">
      <c r="F18547"/>
    </row>
    <row r="18548" spans="6:6" x14ac:dyDescent="0.2">
      <c r="F18548"/>
    </row>
    <row r="18549" spans="6:6" x14ac:dyDescent="0.2">
      <c r="F18549"/>
    </row>
    <row r="18550" spans="6:6" x14ac:dyDescent="0.2">
      <c r="F18550"/>
    </row>
    <row r="18551" spans="6:6" x14ac:dyDescent="0.2">
      <c r="F18551"/>
    </row>
    <row r="18552" spans="6:6" x14ac:dyDescent="0.2">
      <c r="F18552"/>
    </row>
    <row r="18553" spans="6:6" x14ac:dyDescent="0.2">
      <c r="F18553"/>
    </row>
    <row r="18554" spans="6:6" x14ac:dyDescent="0.2">
      <c r="F18554"/>
    </row>
    <row r="18555" spans="6:6" x14ac:dyDescent="0.2">
      <c r="F18555"/>
    </row>
    <row r="18556" spans="6:6" x14ac:dyDescent="0.2">
      <c r="F18556"/>
    </row>
    <row r="18557" spans="6:6" x14ac:dyDescent="0.2">
      <c r="F18557"/>
    </row>
    <row r="18558" spans="6:6" x14ac:dyDescent="0.2">
      <c r="F18558"/>
    </row>
    <row r="18559" spans="6:6" x14ac:dyDescent="0.2">
      <c r="F18559"/>
    </row>
    <row r="18560" spans="6:6" x14ac:dyDescent="0.2">
      <c r="F18560"/>
    </row>
    <row r="18561" spans="6:6" x14ac:dyDescent="0.2">
      <c r="F18561"/>
    </row>
    <row r="18562" spans="6:6" x14ac:dyDescent="0.2">
      <c r="F18562"/>
    </row>
    <row r="18563" spans="6:6" x14ac:dyDescent="0.2">
      <c r="F18563"/>
    </row>
    <row r="18564" spans="6:6" x14ac:dyDescent="0.2">
      <c r="F18564"/>
    </row>
    <row r="18565" spans="6:6" x14ac:dyDescent="0.2">
      <c r="F18565"/>
    </row>
    <row r="18566" spans="6:6" x14ac:dyDescent="0.2">
      <c r="F18566"/>
    </row>
    <row r="18567" spans="6:6" x14ac:dyDescent="0.2">
      <c r="F18567"/>
    </row>
    <row r="18568" spans="6:6" x14ac:dyDescent="0.2">
      <c r="F18568"/>
    </row>
    <row r="18569" spans="6:6" x14ac:dyDescent="0.2">
      <c r="F18569"/>
    </row>
    <row r="18570" spans="6:6" x14ac:dyDescent="0.2">
      <c r="F18570"/>
    </row>
    <row r="18571" spans="6:6" x14ac:dyDescent="0.2">
      <c r="F18571"/>
    </row>
    <row r="18572" spans="6:6" x14ac:dyDescent="0.2">
      <c r="F18572"/>
    </row>
    <row r="18573" spans="6:6" x14ac:dyDescent="0.2">
      <c r="F18573"/>
    </row>
    <row r="18574" spans="6:6" x14ac:dyDescent="0.2">
      <c r="F18574"/>
    </row>
    <row r="18575" spans="6:6" x14ac:dyDescent="0.2">
      <c r="F18575"/>
    </row>
    <row r="18576" spans="6:6" x14ac:dyDescent="0.2">
      <c r="F18576"/>
    </row>
    <row r="18577" spans="6:6" x14ac:dyDescent="0.2">
      <c r="F18577"/>
    </row>
    <row r="18578" spans="6:6" x14ac:dyDescent="0.2">
      <c r="F18578"/>
    </row>
    <row r="18579" spans="6:6" x14ac:dyDescent="0.2">
      <c r="F18579"/>
    </row>
    <row r="18580" spans="6:6" x14ac:dyDescent="0.2">
      <c r="F18580"/>
    </row>
    <row r="18581" spans="6:6" x14ac:dyDescent="0.2">
      <c r="F18581"/>
    </row>
    <row r="18582" spans="6:6" x14ac:dyDescent="0.2">
      <c r="F18582"/>
    </row>
    <row r="18583" spans="6:6" x14ac:dyDescent="0.2">
      <c r="F18583"/>
    </row>
    <row r="18584" spans="6:6" x14ac:dyDescent="0.2">
      <c r="F18584"/>
    </row>
    <row r="18585" spans="6:6" x14ac:dyDescent="0.2">
      <c r="F18585"/>
    </row>
    <row r="18586" spans="6:6" x14ac:dyDescent="0.2">
      <c r="F18586"/>
    </row>
    <row r="18587" spans="6:6" x14ac:dyDescent="0.2">
      <c r="F18587"/>
    </row>
    <row r="18588" spans="6:6" x14ac:dyDescent="0.2">
      <c r="F18588"/>
    </row>
    <row r="18589" spans="6:6" x14ac:dyDescent="0.2">
      <c r="F18589"/>
    </row>
    <row r="18590" spans="6:6" x14ac:dyDescent="0.2">
      <c r="F18590"/>
    </row>
    <row r="18591" spans="6:6" x14ac:dyDescent="0.2">
      <c r="F18591"/>
    </row>
    <row r="18592" spans="6:6" x14ac:dyDescent="0.2">
      <c r="F18592"/>
    </row>
    <row r="18593" spans="6:6" x14ac:dyDescent="0.2">
      <c r="F18593"/>
    </row>
    <row r="18594" spans="6:6" x14ac:dyDescent="0.2">
      <c r="F18594"/>
    </row>
    <row r="18595" spans="6:6" x14ac:dyDescent="0.2">
      <c r="F18595"/>
    </row>
    <row r="18596" spans="6:6" x14ac:dyDescent="0.2">
      <c r="F18596"/>
    </row>
    <row r="18597" spans="6:6" x14ac:dyDescent="0.2">
      <c r="F18597"/>
    </row>
    <row r="18598" spans="6:6" x14ac:dyDescent="0.2">
      <c r="F18598"/>
    </row>
    <row r="18599" spans="6:6" x14ac:dyDescent="0.2">
      <c r="F18599"/>
    </row>
    <row r="18600" spans="6:6" x14ac:dyDescent="0.2">
      <c r="F18600"/>
    </row>
    <row r="18601" spans="6:6" x14ac:dyDescent="0.2">
      <c r="F18601"/>
    </row>
    <row r="18602" spans="6:6" x14ac:dyDescent="0.2">
      <c r="F18602"/>
    </row>
    <row r="18603" spans="6:6" x14ac:dyDescent="0.2">
      <c r="F18603"/>
    </row>
    <row r="18604" spans="6:6" x14ac:dyDescent="0.2">
      <c r="F18604"/>
    </row>
    <row r="18605" spans="6:6" x14ac:dyDescent="0.2">
      <c r="F18605"/>
    </row>
    <row r="18606" spans="6:6" x14ac:dyDescent="0.2">
      <c r="F18606"/>
    </row>
    <row r="18607" spans="6:6" x14ac:dyDescent="0.2">
      <c r="F18607"/>
    </row>
    <row r="18608" spans="6:6" x14ac:dyDescent="0.2">
      <c r="F18608"/>
    </row>
    <row r="18609" spans="6:6" x14ac:dyDescent="0.2">
      <c r="F18609"/>
    </row>
    <row r="18610" spans="6:6" x14ac:dyDescent="0.2">
      <c r="F18610"/>
    </row>
    <row r="18611" spans="6:6" x14ac:dyDescent="0.2">
      <c r="F18611"/>
    </row>
    <row r="18612" spans="6:6" x14ac:dyDescent="0.2">
      <c r="F18612"/>
    </row>
    <row r="18613" spans="6:6" x14ac:dyDescent="0.2">
      <c r="F18613"/>
    </row>
    <row r="18614" spans="6:6" x14ac:dyDescent="0.2">
      <c r="F18614"/>
    </row>
    <row r="18615" spans="6:6" x14ac:dyDescent="0.2">
      <c r="F18615"/>
    </row>
    <row r="18616" spans="6:6" x14ac:dyDescent="0.2">
      <c r="F18616"/>
    </row>
    <row r="18617" spans="6:6" x14ac:dyDescent="0.2">
      <c r="F18617"/>
    </row>
    <row r="18618" spans="6:6" x14ac:dyDescent="0.2">
      <c r="F18618"/>
    </row>
    <row r="18619" spans="6:6" x14ac:dyDescent="0.2">
      <c r="F18619"/>
    </row>
    <row r="18620" spans="6:6" x14ac:dyDescent="0.2">
      <c r="F18620"/>
    </row>
    <row r="18621" spans="6:6" x14ac:dyDescent="0.2">
      <c r="F18621"/>
    </row>
    <row r="18622" spans="6:6" x14ac:dyDescent="0.2">
      <c r="F18622"/>
    </row>
    <row r="18623" spans="6:6" x14ac:dyDescent="0.2">
      <c r="F18623"/>
    </row>
    <row r="18624" spans="6:6" x14ac:dyDescent="0.2">
      <c r="F18624"/>
    </row>
    <row r="18625" spans="6:6" x14ac:dyDescent="0.2">
      <c r="F18625"/>
    </row>
    <row r="18626" spans="6:6" x14ac:dyDescent="0.2">
      <c r="F18626"/>
    </row>
    <row r="18627" spans="6:6" x14ac:dyDescent="0.2">
      <c r="F18627"/>
    </row>
    <row r="18628" spans="6:6" x14ac:dyDescent="0.2">
      <c r="F18628"/>
    </row>
    <row r="18629" spans="6:6" x14ac:dyDescent="0.2">
      <c r="F18629"/>
    </row>
    <row r="18630" spans="6:6" x14ac:dyDescent="0.2">
      <c r="F18630"/>
    </row>
    <row r="18631" spans="6:6" x14ac:dyDescent="0.2">
      <c r="F18631"/>
    </row>
    <row r="18632" spans="6:6" x14ac:dyDescent="0.2">
      <c r="F18632"/>
    </row>
    <row r="18633" spans="6:6" x14ac:dyDescent="0.2">
      <c r="F18633"/>
    </row>
    <row r="18634" spans="6:6" x14ac:dyDescent="0.2">
      <c r="F18634"/>
    </row>
    <row r="18635" spans="6:6" x14ac:dyDescent="0.2">
      <c r="F18635"/>
    </row>
    <row r="18636" spans="6:6" x14ac:dyDescent="0.2">
      <c r="F18636"/>
    </row>
    <row r="18637" spans="6:6" x14ac:dyDescent="0.2">
      <c r="F18637"/>
    </row>
    <row r="18638" spans="6:6" x14ac:dyDescent="0.2">
      <c r="F18638"/>
    </row>
    <row r="18639" spans="6:6" x14ac:dyDescent="0.2">
      <c r="F18639"/>
    </row>
    <row r="18640" spans="6:6" x14ac:dyDescent="0.2">
      <c r="F18640"/>
    </row>
    <row r="18641" spans="6:6" x14ac:dyDescent="0.2">
      <c r="F18641"/>
    </row>
    <row r="18642" spans="6:6" x14ac:dyDescent="0.2">
      <c r="F18642"/>
    </row>
    <row r="18643" spans="6:6" x14ac:dyDescent="0.2">
      <c r="F18643"/>
    </row>
    <row r="18644" spans="6:6" x14ac:dyDescent="0.2">
      <c r="F18644"/>
    </row>
    <row r="18645" spans="6:6" x14ac:dyDescent="0.2">
      <c r="F18645"/>
    </row>
    <row r="18646" spans="6:6" x14ac:dyDescent="0.2">
      <c r="F18646"/>
    </row>
    <row r="18647" spans="6:6" x14ac:dyDescent="0.2">
      <c r="F18647"/>
    </row>
    <row r="18648" spans="6:6" x14ac:dyDescent="0.2">
      <c r="F18648"/>
    </row>
    <row r="18649" spans="6:6" x14ac:dyDescent="0.2">
      <c r="F18649"/>
    </row>
    <row r="18650" spans="6:6" x14ac:dyDescent="0.2">
      <c r="F18650"/>
    </row>
    <row r="18651" spans="6:6" x14ac:dyDescent="0.2">
      <c r="F18651"/>
    </row>
    <row r="18652" spans="6:6" x14ac:dyDescent="0.2">
      <c r="F18652"/>
    </row>
    <row r="18653" spans="6:6" x14ac:dyDescent="0.2">
      <c r="F18653"/>
    </row>
    <row r="18654" spans="6:6" x14ac:dyDescent="0.2">
      <c r="F18654"/>
    </row>
    <row r="18655" spans="6:6" x14ac:dyDescent="0.2">
      <c r="F18655"/>
    </row>
    <row r="18656" spans="6:6" x14ac:dyDescent="0.2">
      <c r="F18656"/>
    </row>
    <row r="18657" spans="6:6" x14ac:dyDescent="0.2">
      <c r="F18657"/>
    </row>
    <row r="18658" spans="6:6" x14ac:dyDescent="0.2">
      <c r="F18658"/>
    </row>
    <row r="18659" spans="6:6" x14ac:dyDescent="0.2">
      <c r="F18659"/>
    </row>
    <row r="18660" spans="6:6" x14ac:dyDescent="0.2">
      <c r="F18660"/>
    </row>
    <row r="18661" spans="6:6" x14ac:dyDescent="0.2">
      <c r="F18661"/>
    </row>
    <row r="18662" spans="6:6" x14ac:dyDescent="0.2">
      <c r="F18662"/>
    </row>
    <row r="18663" spans="6:6" x14ac:dyDescent="0.2">
      <c r="F18663"/>
    </row>
    <row r="18664" spans="6:6" x14ac:dyDescent="0.2">
      <c r="F18664"/>
    </row>
    <row r="18665" spans="6:6" x14ac:dyDescent="0.2">
      <c r="F18665"/>
    </row>
    <row r="18666" spans="6:6" x14ac:dyDescent="0.2">
      <c r="F18666"/>
    </row>
    <row r="18667" spans="6:6" x14ac:dyDescent="0.2">
      <c r="F18667"/>
    </row>
    <row r="18668" spans="6:6" x14ac:dyDescent="0.2">
      <c r="F18668"/>
    </row>
    <row r="18669" spans="6:6" x14ac:dyDescent="0.2">
      <c r="F18669"/>
    </row>
    <row r="18670" spans="6:6" x14ac:dyDescent="0.2">
      <c r="F18670"/>
    </row>
    <row r="18671" spans="6:6" x14ac:dyDescent="0.2">
      <c r="F18671"/>
    </row>
    <row r="18672" spans="6:6" x14ac:dyDescent="0.2">
      <c r="F18672"/>
    </row>
    <row r="18673" spans="6:6" x14ac:dyDescent="0.2">
      <c r="F18673"/>
    </row>
    <row r="18674" spans="6:6" x14ac:dyDescent="0.2">
      <c r="F18674"/>
    </row>
    <row r="18675" spans="6:6" x14ac:dyDescent="0.2">
      <c r="F18675"/>
    </row>
    <row r="18676" spans="6:6" x14ac:dyDescent="0.2">
      <c r="F18676"/>
    </row>
    <row r="18677" spans="6:6" x14ac:dyDescent="0.2">
      <c r="F18677"/>
    </row>
    <row r="18678" spans="6:6" x14ac:dyDescent="0.2">
      <c r="F18678"/>
    </row>
    <row r="18679" spans="6:6" x14ac:dyDescent="0.2">
      <c r="F18679"/>
    </row>
    <row r="18680" spans="6:6" x14ac:dyDescent="0.2">
      <c r="F18680"/>
    </row>
    <row r="18681" spans="6:6" x14ac:dyDescent="0.2">
      <c r="F18681"/>
    </row>
    <row r="18682" spans="6:6" x14ac:dyDescent="0.2">
      <c r="F18682"/>
    </row>
    <row r="18683" spans="6:6" x14ac:dyDescent="0.2">
      <c r="F18683"/>
    </row>
    <row r="18684" spans="6:6" x14ac:dyDescent="0.2">
      <c r="F18684"/>
    </row>
    <row r="18685" spans="6:6" x14ac:dyDescent="0.2">
      <c r="F18685"/>
    </row>
    <row r="18686" spans="6:6" x14ac:dyDescent="0.2">
      <c r="F18686"/>
    </row>
    <row r="18687" spans="6:6" x14ac:dyDescent="0.2">
      <c r="F18687"/>
    </row>
    <row r="18688" spans="6:6" x14ac:dyDescent="0.2">
      <c r="F18688"/>
    </row>
    <row r="18689" spans="6:6" x14ac:dyDescent="0.2">
      <c r="F18689"/>
    </row>
    <row r="18690" spans="6:6" x14ac:dyDescent="0.2">
      <c r="F18690"/>
    </row>
    <row r="18691" spans="6:6" x14ac:dyDescent="0.2">
      <c r="F18691"/>
    </row>
    <row r="18692" spans="6:6" x14ac:dyDescent="0.2">
      <c r="F18692"/>
    </row>
    <row r="18693" spans="6:6" x14ac:dyDescent="0.2">
      <c r="F18693"/>
    </row>
    <row r="18694" spans="6:6" x14ac:dyDescent="0.2">
      <c r="F18694"/>
    </row>
    <row r="18695" spans="6:6" x14ac:dyDescent="0.2">
      <c r="F18695"/>
    </row>
    <row r="18696" spans="6:6" x14ac:dyDescent="0.2">
      <c r="F18696"/>
    </row>
    <row r="18697" spans="6:6" x14ac:dyDescent="0.2">
      <c r="F18697"/>
    </row>
    <row r="18698" spans="6:6" x14ac:dyDescent="0.2">
      <c r="F18698"/>
    </row>
    <row r="18699" spans="6:6" x14ac:dyDescent="0.2">
      <c r="F18699"/>
    </row>
    <row r="18700" spans="6:6" x14ac:dyDescent="0.2">
      <c r="F18700"/>
    </row>
    <row r="18701" spans="6:6" x14ac:dyDescent="0.2">
      <c r="F18701"/>
    </row>
    <row r="18702" spans="6:6" x14ac:dyDescent="0.2">
      <c r="F18702"/>
    </row>
    <row r="18703" spans="6:6" x14ac:dyDescent="0.2">
      <c r="F18703"/>
    </row>
    <row r="18704" spans="6:6" x14ac:dyDescent="0.2">
      <c r="F18704"/>
    </row>
    <row r="18705" spans="6:6" x14ac:dyDescent="0.2">
      <c r="F18705"/>
    </row>
    <row r="18706" spans="6:6" x14ac:dyDescent="0.2">
      <c r="F18706"/>
    </row>
    <row r="18707" spans="6:6" x14ac:dyDescent="0.2">
      <c r="F18707"/>
    </row>
    <row r="18708" spans="6:6" x14ac:dyDescent="0.2">
      <c r="F18708"/>
    </row>
    <row r="18709" spans="6:6" x14ac:dyDescent="0.2">
      <c r="F18709"/>
    </row>
    <row r="18710" spans="6:6" x14ac:dyDescent="0.2">
      <c r="F18710"/>
    </row>
    <row r="18711" spans="6:6" x14ac:dyDescent="0.2">
      <c r="F18711"/>
    </row>
    <row r="18712" spans="6:6" x14ac:dyDescent="0.2">
      <c r="F18712"/>
    </row>
    <row r="18713" spans="6:6" x14ac:dyDescent="0.2">
      <c r="F18713"/>
    </row>
    <row r="18714" spans="6:6" x14ac:dyDescent="0.2">
      <c r="F18714"/>
    </row>
    <row r="18715" spans="6:6" x14ac:dyDescent="0.2">
      <c r="F18715"/>
    </row>
    <row r="18716" spans="6:6" x14ac:dyDescent="0.2">
      <c r="F18716"/>
    </row>
    <row r="18717" spans="6:6" x14ac:dyDescent="0.2">
      <c r="F18717"/>
    </row>
    <row r="18718" spans="6:6" x14ac:dyDescent="0.2">
      <c r="F18718"/>
    </row>
    <row r="18719" spans="6:6" x14ac:dyDescent="0.2">
      <c r="F18719"/>
    </row>
    <row r="18720" spans="6:6" x14ac:dyDescent="0.2">
      <c r="F18720"/>
    </row>
    <row r="18721" spans="6:6" x14ac:dyDescent="0.2">
      <c r="F18721"/>
    </row>
    <row r="18722" spans="6:6" x14ac:dyDescent="0.2">
      <c r="F18722"/>
    </row>
    <row r="18723" spans="6:6" x14ac:dyDescent="0.2">
      <c r="F18723"/>
    </row>
    <row r="18724" spans="6:6" x14ac:dyDescent="0.2">
      <c r="F18724"/>
    </row>
    <row r="18725" spans="6:6" x14ac:dyDescent="0.2">
      <c r="F18725"/>
    </row>
    <row r="18726" spans="6:6" x14ac:dyDescent="0.2">
      <c r="F18726"/>
    </row>
    <row r="18727" spans="6:6" x14ac:dyDescent="0.2">
      <c r="F18727"/>
    </row>
    <row r="18728" spans="6:6" x14ac:dyDescent="0.2">
      <c r="F18728"/>
    </row>
    <row r="18729" spans="6:6" x14ac:dyDescent="0.2">
      <c r="F18729"/>
    </row>
    <row r="18730" spans="6:6" x14ac:dyDescent="0.2">
      <c r="F18730"/>
    </row>
    <row r="18731" spans="6:6" x14ac:dyDescent="0.2">
      <c r="F18731"/>
    </row>
    <row r="18732" spans="6:6" x14ac:dyDescent="0.2">
      <c r="F18732"/>
    </row>
    <row r="18733" spans="6:6" x14ac:dyDescent="0.2">
      <c r="F18733"/>
    </row>
    <row r="18734" spans="6:6" x14ac:dyDescent="0.2">
      <c r="F18734"/>
    </row>
    <row r="18735" spans="6:6" x14ac:dyDescent="0.2">
      <c r="F18735"/>
    </row>
    <row r="18736" spans="6:6" x14ac:dyDescent="0.2">
      <c r="F18736"/>
    </row>
    <row r="18737" spans="6:6" x14ac:dyDescent="0.2">
      <c r="F18737"/>
    </row>
    <row r="18738" spans="6:6" x14ac:dyDescent="0.2">
      <c r="F18738"/>
    </row>
    <row r="18739" spans="6:6" x14ac:dyDescent="0.2">
      <c r="F18739"/>
    </row>
    <row r="18740" spans="6:6" x14ac:dyDescent="0.2">
      <c r="F18740"/>
    </row>
    <row r="18741" spans="6:6" x14ac:dyDescent="0.2">
      <c r="F18741"/>
    </row>
    <row r="18742" spans="6:6" x14ac:dyDescent="0.2">
      <c r="F18742"/>
    </row>
    <row r="18743" spans="6:6" x14ac:dyDescent="0.2">
      <c r="F18743"/>
    </row>
    <row r="18744" spans="6:6" x14ac:dyDescent="0.2">
      <c r="F18744"/>
    </row>
    <row r="18745" spans="6:6" x14ac:dyDescent="0.2">
      <c r="F18745"/>
    </row>
    <row r="18746" spans="6:6" x14ac:dyDescent="0.2">
      <c r="F18746"/>
    </row>
    <row r="18747" spans="6:6" x14ac:dyDescent="0.2">
      <c r="F18747"/>
    </row>
    <row r="18748" spans="6:6" x14ac:dyDescent="0.2">
      <c r="F18748"/>
    </row>
    <row r="18749" spans="6:6" x14ac:dyDescent="0.2">
      <c r="F18749"/>
    </row>
    <row r="18750" spans="6:6" x14ac:dyDescent="0.2">
      <c r="F18750"/>
    </row>
    <row r="18751" spans="6:6" x14ac:dyDescent="0.2">
      <c r="F18751"/>
    </row>
    <row r="18752" spans="6:6" x14ac:dyDescent="0.2">
      <c r="F18752"/>
    </row>
    <row r="18753" spans="6:6" x14ac:dyDescent="0.2">
      <c r="F18753"/>
    </row>
    <row r="18754" spans="6:6" x14ac:dyDescent="0.2">
      <c r="F18754"/>
    </row>
    <row r="18755" spans="6:6" x14ac:dyDescent="0.2">
      <c r="F18755"/>
    </row>
    <row r="18756" spans="6:6" x14ac:dyDescent="0.2">
      <c r="F18756"/>
    </row>
    <row r="18757" spans="6:6" x14ac:dyDescent="0.2">
      <c r="F18757"/>
    </row>
    <row r="18758" spans="6:6" x14ac:dyDescent="0.2">
      <c r="F18758"/>
    </row>
    <row r="18759" spans="6:6" x14ac:dyDescent="0.2">
      <c r="F18759"/>
    </row>
    <row r="18760" spans="6:6" x14ac:dyDescent="0.2">
      <c r="F18760"/>
    </row>
    <row r="18761" spans="6:6" x14ac:dyDescent="0.2">
      <c r="F18761"/>
    </row>
    <row r="18762" spans="6:6" x14ac:dyDescent="0.2">
      <c r="F18762"/>
    </row>
    <row r="18763" spans="6:6" x14ac:dyDescent="0.2">
      <c r="F18763"/>
    </row>
    <row r="18764" spans="6:6" x14ac:dyDescent="0.2">
      <c r="F18764"/>
    </row>
    <row r="18765" spans="6:6" x14ac:dyDescent="0.2">
      <c r="F18765"/>
    </row>
    <row r="18766" spans="6:6" x14ac:dyDescent="0.2">
      <c r="F18766"/>
    </row>
    <row r="18767" spans="6:6" x14ac:dyDescent="0.2">
      <c r="F18767"/>
    </row>
    <row r="18768" spans="6:6" x14ac:dyDescent="0.2">
      <c r="F18768"/>
    </row>
    <row r="18769" spans="6:6" x14ac:dyDescent="0.2">
      <c r="F18769"/>
    </row>
    <row r="18770" spans="6:6" x14ac:dyDescent="0.2">
      <c r="F18770"/>
    </row>
    <row r="18771" spans="6:6" x14ac:dyDescent="0.2">
      <c r="F18771"/>
    </row>
    <row r="18772" spans="6:6" x14ac:dyDescent="0.2">
      <c r="F18772"/>
    </row>
    <row r="18773" spans="6:6" x14ac:dyDescent="0.2">
      <c r="F18773"/>
    </row>
    <row r="18774" spans="6:6" x14ac:dyDescent="0.2">
      <c r="F18774"/>
    </row>
    <row r="18775" spans="6:6" x14ac:dyDescent="0.2">
      <c r="F18775"/>
    </row>
    <row r="18776" spans="6:6" x14ac:dyDescent="0.2">
      <c r="F18776"/>
    </row>
    <row r="18777" spans="6:6" x14ac:dyDescent="0.2">
      <c r="F18777"/>
    </row>
    <row r="18778" spans="6:6" x14ac:dyDescent="0.2">
      <c r="F18778"/>
    </row>
    <row r="18779" spans="6:6" x14ac:dyDescent="0.2">
      <c r="F18779"/>
    </row>
    <row r="18780" spans="6:6" x14ac:dyDescent="0.2">
      <c r="F18780"/>
    </row>
    <row r="18781" spans="6:6" x14ac:dyDescent="0.2">
      <c r="F18781"/>
    </row>
    <row r="18782" spans="6:6" x14ac:dyDescent="0.2">
      <c r="F18782"/>
    </row>
    <row r="18783" spans="6:6" x14ac:dyDescent="0.2">
      <c r="F18783"/>
    </row>
    <row r="18784" spans="6:6" x14ac:dyDescent="0.2">
      <c r="F18784"/>
    </row>
    <row r="18785" spans="6:6" x14ac:dyDescent="0.2">
      <c r="F18785"/>
    </row>
    <row r="18786" spans="6:6" x14ac:dyDescent="0.2">
      <c r="F18786"/>
    </row>
    <row r="18787" spans="6:6" x14ac:dyDescent="0.2">
      <c r="F18787"/>
    </row>
    <row r="18788" spans="6:6" x14ac:dyDescent="0.2">
      <c r="F18788"/>
    </row>
    <row r="18789" spans="6:6" x14ac:dyDescent="0.2">
      <c r="F18789"/>
    </row>
    <row r="18790" spans="6:6" x14ac:dyDescent="0.2">
      <c r="F18790"/>
    </row>
    <row r="18791" spans="6:6" x14ac:dyDescent="0.2">
      <c r="F18791"/>
    </row>
    <row r="18792" spans="6:6" x14ac:dyDescent="0.2">
      <c r="F18792"/>
    </row>
    <row r="18793" spans="6:6" x14ac:dyDescent="0.2">
      <c r="F18793"/>
    </row>
    <row r="18794" spans="6:6" x14ac:dyDescent="0.2">
      <c r="F18794"/>
    </row>
    <row r="18795" spans="6:6" x14ac:dyDescent="0.2">
      <c r="F18795"/>
    </row>
    <row r="18796" spans="6:6" x14ac:dyDescent="0.2">
      <c r="F18796"/>
    </row>
    <row r="18797" spans="6:6" x14ac:dyDescent="0.2">
      <c r="F18797"/>
    </row>
    <row r="18798" spans="6:6" x14ac:dyDescent="0.2">
      <c r="F18798"/>
    </row>
    <row r="18799" spans="6:6" x14ac:dyDescent="0.2">
      <c r="F18799"/>
    </row>
    <row r="18800" spans="6:6" x14ac:dyDescent="0.2">
      <c r="F18800"/>
    </row>
    <row r="18801" spans="6:6" x14ac:dyDescent="0.2">
      <c r="F18801"/>
    </row>
    <row r="18802" spans="6:6" x14ac:dyDescent="0.2">
      <c r="F18802"/>
    </row>
    <row r="18803" spans="6:6" x14ac:dyDescent="0.2">
      <c r="F18803"/>
    </row>
    <row r="18804" spans="6:6" x14ac:dyDescent="0.2">
      <c r="F18804"/>
    </row>
    <row r="18805" spans="6:6" x14ac:dyDescent="0.2">
      <c r="F18805"/>
    </row>
    <row r="18806" spans="6:6" x14ac:dyDescent="0.2">
      <c r="F18806"/>
    </row>
    <row r="18807" spans="6:6" x14ac:dyDescent="0.2">
      <c r="F18807"/>
    </row>
    <row r="18808" spans="6:6" x14ac:dyDescent="0.2">
      <c r="F18808"/>
    </row>
    <row r="18809" spans="6:6" x14ac:dyDescent="0.2">
      <c r="F18809"/>
    </row>
    <row r="18810" spans="6:6" x14ac:dyDescent="0.2">
      <c r="F18810"/>
    </row>
    <row r="18811" spans="6:6" x14ac:dyDescent="0.2">
      <c r="F18811"/>
    </row>
    <row r="18812" spans="6:6" x14ac:dyDescent="0.2">
      <c r="F18812"/>
    </row>
    <row r="18813" spans="6:6" x14ac:dyDescent="0.2">
      <c r="F18813"/>
    </row>
    <row r="18814" spans="6:6" x14ac:dyDescent="0.2">
      <c r="F18814"/>
    </row>
    <row r="18815" spans="6:6" x14ac:dyDescent="0.2">
      <c r="F18815"/>
    </row>
    <row r="18816" spans="6:6" x14ac:dyDescent="0.2">
      <c r="F18816"/>
    </row>
    <row r="18817" spans="6:6" x14ac:dyDescent="0.2">
      <c r="F18817"/>
    </row>
    <row r="18818" spans="6:6" x14ac:dyDescent="0.2">
      <c r="F18818"/>
    </row>
    <row r="18819" spans="6:6" x14ac:dyDescent="0.2">
      <c r="F18819"/>
    </row>
    <row r="18820" spans="6:6" x14ac:dyDescent="0.2">
      <c r="F18820"/>
    </row>
    <row r="18821" spans="6:6" x14ac:dyDescent="0.2">
      <c r="F18821"/>
    </row>
    <row r="18822" spans="6:6" x14ac:dyDescent="0.2">
      <c r="F18822"/>
    </row>
    <row r="18823" spans="6:6" x14ac:dyDescent="0.2">
      <c r="F18823"/>
    </row>
    <row r="18824" spans="6:6" x14ac:dyDescent="0.2">
      <c r="F18824"/>
    </row>
    <row r="18825" spans="6:6" x14ac:dyDescent="0.2">
      <c r="F18825"/>
    </row>
    <row r="18826" spans="6:6" x14ac:dyDescent="0.2">
      <c r="F18826"/>
    </row>
    <row r="18827" spans="6:6" x14ac:dyDescent="0.2">
      <c r="F18827"/>
    </row>
    <row r="18828" spans="6:6" x14ac:dyDescent="0.2">
      <c r="F18828"/>
    </row>
    <row r="18829" spans="6:6" x14ac:dyDescent="0.2">
      <c r="F18829"/>
    </row>
    <row r="18830" spans="6:6" x14ac:dyDescent="0.2">
      <c r="F18830"/>
    </row>
    <row r="18831" spans="6:6" x14ac:dyDescent="0.2">
      <c r="F18831"/>
    </row>
    <row r="18832" spans="6:6" x14ac:dyDescent="0.2">
      <c r="F18832"/>
    </row>
    <row r="18833" spans="6:6" x14ac:dyDescent="0.2">
      <c r="F18833"/>
    </row>
    <row r="18834" spans="6:6" x14ac:dyDescent="0.2">
      <c r="F18834"/>
    </row>
    <row r="18835" spans="6:6" x14ac:dyDescent="0.2">
      <c r="F18835"/>
    </row>
    <row r="18836" spans="6:6" x14ac:dyDescent="0.2">
      <c r="F18836"/>
    </row>
    <row r="18837" spans="6:6" x14ac:dyDescent="0.2">
      <c r="F18837"/>
    </row>
    <row r="18838" spans="6:6" x14ac:dyDescent="0.2">
      <c r="F18838"/>
    </row>
    <row r="18839" spans="6:6" x14ac:dyDescent="0.2">
      <c r="F18839"/>
    </row>
    <row r="18840" spans="6:6" x14ac:dyDescent="0.2">
      <c r="F18840"/>
    </row>
    <row r="18841" spans="6:6" x14ac:dyDescent="0.2">
      <c r="F18841"/>
    </row>
    <row r="18842" spans="6:6" x14ac:dyDescent="0.2">
      <c r="F18842"/>
    </row>
    <row r="18843" spans="6:6" x14ac:dyDescent="0.2">
      <c r="F18843"/>
    </row>
    <row r="18844" spans="6:6" x14ac:dyDescent="0.2">
      <c r="F18844"/>
    </row>
    <row r="18845" spans="6:6" x14ac:dyDescent="0.2">
      <c r="F18845"/>
    </row>
    <row r="18846" spans="6:6" x14ac:dyDescent="0.2">
      <c r="F18846"/>
    </row>
    <row r="18847" spans="6:6" x14ac:dyDescent="0.2">
      <c r="F18847"/>
    </row>
    <row r="18848" spans="6:6" x14ac:dyDescent="0.2">
      <c r="F18848"/>
    </row>
    <row r="18849" spans="6:6" x14ac:dyDescent="0.2">
      <c r="F18849"/>
    </row>
    <row r="18850" spans="6:6" x14ac:dyDescent="0.2">
      <c r="F18850"/>
    </row>
    <row r="18851" spans="6:6" x14ac:dyDescent="0.2">
      <c r="F18851"/>
    </row>
    <row r="18852" spans="6:6" x14ac:dyDescent="0.2">
      <c r="F18852"/>
    </row>
    <row r="18853" spans="6:6" x14ac:dyDescent="0.2">
      <c r="F18853"/>
    </row>
    <row r="18854" spans="6:6" x14ac:dyDescent="0.2">
      <c r="F18854"/>
    </row>
    <row r="18855" spans="6:6" x14ac:dyDescent="0.2">
      <c r="F18855"/>
    </row>
    <row r="18856" spans="6:6" x14ac:dyDescent="0.2">
      <c r="F18856"/>
    </row>
    <row r="18857" spans="6:6" x14ac:dyDescent="0.2">
      <c r="F18857"/>
    </row>
    <row r="18858" spans="6:6" x14ac:dyDescent="0.2">
      <c r="F18858"/>
    </row>
    <row r="18859" spans="6:6" x14ac:dyDescent="0.2">
      <c r="F18859"/>
    </row>
    <row r="18860" spans="6:6" x14ac:dyDescent="0.2">
      <c r="F18860"/>
    </row>
    <row r="18861" spans="6:6" x14ac:dyDescent="0.2">
      <c r="F18861"/>
    </row>
    <row r="18862" spans="6:6" x14ac:dyDescent="0.2">
      <c r="F18862"/>
    </row>
    <row r="18863" spans="6:6" x14ac:dyDescent="0.2">
      <c r="F18863"/>
    </row>
    <row r="18864" spans="6:6" x14ac:dyDescent="0.2">
      <c r="F18864"/>
    </row>
    <row r="18865" spans="6:6" x14ac:dyDescent="0.2">
      <c r="F18865"/>
    </row>
    <row r="18866" spans="6:6" x14ac:dyDescent="0.2">
      <c r="F18866"/>
    </row>
    <row r="18867" spans="6:6" x14ac:dyDescent="0.2">
      <c r="F18867"/>
    </row>
    <row r="18868" spans="6:6" x14ac:dyDescent="0.2">
      <c r="F18868"/>
    </row>
    <row r="18869" spans="6:6" x14ac:dyDescent="0.2">
      <c r="F18869"/>
    </row>
    <row r="18870" spans="6:6" x14ac:dyDescent="0.2">
      <c r="F18870"/>
    </row>
    <row r="18871" spans="6:6" x14ac:dyDescent="0.2">
      <c r="F18871"/>
    </row>
    <row r="18872" spans="6:6" x14ac:dyDescent="0.2">
      <c r="F18872"/>
    </row>
    <row r="18873" spans="6:6" x14ac:dyDescent="0.2">
      <c r="F18873"/>
    </row>
    <row r="18874" spans="6:6" x14ac:dyDescent="0.2">
      <c r="F18874"/>
    </row>
    <row r="18875" spans="6:6" x14ac:dyDescent="0.2">
      <c r="F18875"/>
    </row>
    <row r="18876" spans="6:6" x14ac:dyDescent="0.2">
      <c r="F18876"/>
    </row>
    <row r="18877" spans="6:6" x14ac:dyDescent="0.2">
      <c r="F18877"/>
    </row>
    <row r="18878" spans="6:6" x14ac:dyDescent="0.2">
      <c r="F18878"/>
    </row>
    <row r="18879" spans="6:6" x14ac:dyDescent="0.2">
      <c r="F18879"/>
    </row>
    <row r="18880" spans="6:6" x14ac:dyDescent="0.2">
      <c r="F18880"/>
    </row>
    <row r="18881" spans="6:6" x14ac:dyDescent="0.2">
      <c r="F18881"/>
    </row>
    <row r="18882" spans="6:6" x14ac:dyDescent="0.2">
      <c r="F18882"/>
    </row>
    <row r="18883" spans="6:6" x14ac:dyDescent="0.2">
      <c r="F18883"/>
    </row>
    <row r="18884" spans="6:6" x14ac:dyDescent="0.2">
      <c r="F18884"/>
    </row>
    <row r="18885" spans="6:6" x14ac:dyDescent="0.2">
      <c r="F18885"/>
    </row>
    <row r="18886" spans="6:6" x14ac:dyDescent="0.2">
      <c r="F18886"/>
    </row>
    <row r="18887" spans="6:6" x14ac:dyDescent="0.2">
      <c r="F18887"/>
    </row>
    <row r="18888" spans="6:6" x14ac:dyDescent="0.2">
      <c r="F18888"/>
    </row>
    <row r="18889" spans="6:6" x14ac:dyDescent="0.2">
      <c r="F18889"/>
    </row>
    <row r="18890" spans="6:6" x14ac:dyDescent="0.2">
      <c r="F18890"/>
    </row>
    <row r="18891" spans="6:6" x14ac:dyDescent="0.2">
      <c r="F18891"/>
    </row>
    <row r="18892" spans="6:6" x14ac:dyDescent="0.2">
      <c r="F18892"/>
    </row>
    <row r="18893" spans="6:6" x14ac:dyDescent="0.2">
      <c r="F18893"/>
    </row>
    <row r="18894" spans="6:6" x14ac:dyDescent="0.2">
      <c r="F18894"/>
    </row>
    <row r="18895" spans="6:6" x14ac:dyDescent="0.2">
      <c r="F18895"/>
    </row>
    <row r="18896" spans="6:6" x14ac:dyDescent="0.2">
      <c r="F18896"/>
    </row>
    <row r="18897" spans="6:6" x14ac:dyDescent="0.2">
      <c r="F18897"/>
    </row>
    <row r="18898" spans="6:6" x14ac:dyDescent="0.2">
      <c r="F18898"/>
    </row>
    <row r="18899" spans="6:6" x14ac:dyDescent="0.2">
      <c r="F18899"/>
    </row>
    <row r="18900" spans="6:6" x14ac:dyDescent="0.2">
      <c r="F18900"/>
    </row>
    <row r="18901" spans="6:6" x14ac:dyDescent="0.2">
      <c r="F18901"/>
    </row>
    <row r="18902" spans="6:6" x14ac:dyDescent="0.2">
      <c r="F18902"/>
    </row>
    <row r="18903" spans="6:6" x14ac:dyDescent="0.2">
      <c r="F18903"/>
    </row>
    <row r="18904" spans="6:6" x14ac:dyDescent="0.2">
      <c r="F18904"/>
    </row>
    <row r="18905" spans="6:6" x14ac:dyDescent="0.2">
      <c r="F18905"/>
    </row>
    <row r="18906" spans="6:6" x14ac:dyDescent="0.2">
      <c r="F18906"/>
    </row>
    <row r="18907" spans="6:6" x14ac:dyDescent="0.2">
      <c r="F18907"/>
    </row>
    <row r="18908" spans="6:6" x14ac:dyDescent="0.2">
      <c r="F18908"/>
    </row>
    <row r="18909" spans="6:6" x14ac:dyDescent="0.2">
      <c r="F18909"/>
    </row>
    <row r="18910" spans="6:6" x14ac:dyDescent="0.2">
      <c r="F18910"/>
    </row>
    <row r="18911" spans="6:6" x14ac:dyDescent="0.2">
      <c r="F18911"/>
    </row>
    <row r="18912" spans="6:6" x14ac:dyDescent="0.2">
      <c r="F18912"/>
    </row>
    <row r="18913" spans="6:6" x14ac:dyDescent="0.2">
      <c r="F18913"/>
    </row>
    <row r="18914" spans="6:6" x14ac:dyDescent="0.2">
      <c r="F18914"/>
    </row>
    <row r="18915" spans="6:6" x14ac:dyDescent="0.2">
      <c r="F18915"/>
    </row>
    <row r="18916" spans="6:6" x14ac:dyDescent="0.2">
      <c r="F18916"/>
    </row>
    <row r="18917" spans="6:6" x14ac:dyDescent="0.2">
      <c r="F18917"/>
    </row>
    <row r="18918" spans="6:6" x14ac:dyDescent="0.2">
      <c r="F18918"/>
    </row>
    <row r="18919" spans="6:6" x14ac:dyDescent="0.2">
      <c r="F18919"/>
    </row>
    <row r="18920" spans="6:6" x14ac:dyDescent="0.2">
      <c r="F18920"/>
    </row>
    <row r="18921" spans="6:6" x14ac:dyDescent="0.2">
      <c r="F18921"/>
    </row>
    <row r="18922" spans="6:6" x14ac:dyDescent="0.2">
      <c r="F18922"/>
    </row>
    <row r="18923" spans="6:6" x14ac:dyDescent="0.2">
      <c r="F18923"/>
    </row>
    <row r="18924" spans="6:6" x14ac:dyDescent="0.2">
      <c r="F18924"/>
    </row>
    <row r="18925" spans="6:6" x14ac:dyDescent="0.2">
      <c r="F18925"/>
    </row>
    <row r="18926" spans="6:6" x14ac:dyDescent="0.2">
      <c r="F18926"/>
    </row>
    <row r="18927" spans="6:6" x14ac:dyDescent="0.2">
      <c r="F18927"/>
    </row>
    <row r="18928" spans="6:6" x14ac:dyDescent="0.2">
      <c r="F18928"/>
    </row>
    <row r="18929" spans="6:6" x14ac:dyDescent="0.2">
      <c r="F18929"/>
    </row>
    <row r="18930" spans="6:6" x14ac:dyDescent="0.2">
      <c r="F18930"/>
    </row>
    <row r="18931" spans="6:6" x14ac:dyDescent="0.2">
      <c r="F18931"/>
    </row>
    <row r="18932" spans="6:6" x14ac:dyDescent="0.2">
      <c r="F18932"/>
    </row>
    <row r="18933" spans="6:6" x14ac:dyDescent="0.2">
      <c r="F18933"/>
    </row>
    <row r="18934" spans="6:6" x14ac:dyDescent="0.2">
      <c r="F18934"/>
    </row>
    <row r="18935" spans="6:6" x14ac:dyDescent="0.2">
      <c r="F18935"/>
    </row>
    <row r="18936" spans="6:6" x14ac:dyDescent="0.2">
      <c r="F18936"/>
    </row>
    <row r="18937" spans="6:6" x14ac:dyDescent="0.2">
      <c r="F18937"/>
    </row>
    <row r="18938" spans="6:6" x14ac:dyDescent="0.2">
      <c r="F18938"/>
    </row>
    <row r="18939" spans="6:6" x14ac:dyDescent="0.2">
      <c r="F18939"/>
    </row>
    <row r="18940" spans="6:6" x14ac:dyDescent="0.2">
      <c r="F18940"/>
    </row>
    <row r="18941" spans="6:6" x14ac:dyDescent="0.2">
      <c r="F18941"/>
    </row>
    <row r="18942" spans="6:6" x14ac:dyDescent="0.2">
      <c r="F18942"/>
    </row>
    <row r="18943" spans="6:6" x14ac:dyDescent="0.2">
      <c r="F18943"/>
    </row>
    <row r="18944" spans="6:6" x14ac:dyDescent="0.2">
      <c r="F18944"/>
    </row>
    <row r="18945" spans="6:6" x14ac:dyDescent="0.2">
      <c r="F18945"/>
    </row>
    <row r="18946" spans="6:6" x14ac:dyDescent="0.2">
      <c r="F18946"/>
    </row>
    <row r="18947" spans="6:6" x14ac:dyDescent="0.2">
      <c r="F18947"/>
    </row>
    <row r="18948" spans="6:6" x14ac:dyDescent="0.2">
      <c r="F18948"/>
    </row>
    <row r="18949" spans="6:6" x14ac:dyDescent="0.2">
      <c r="F18949"/>
    </row>
    <row r="18950" spans="6:6" x14ac:dyDescent="0.2">
      <c r="F18950"/>
    </row>
    <row r="18951" spans="6:6" x14ac:dyDescent="0.2">
      <c r="F18951"/>
    </row>
    <row r="18952" spans="6:6" x14ac:dyDescent="0.2">
      <c r="F18952"/>
    </row>
    <row r="18953" spans="6:6" x14ac:dyDescent="0.2">
      <c r="F18953"/>
    </row>
    <row r="18954" spans="6:6" x14ac:dyDescent="0.2">
      <c r="F18954"/>
    </row>
    <row r="18955" spans="6:6" x14ac:dyDescent="0.2">
      <c r="F18955"/>
    </row>
    <row r="18956" spans="6:6" x14ac:dyDescent="0.2">
      <c r="F18956"/>
    </row>
    <row r="18957" spans="6:6" x14ac:dyDescent="0.2">
      <c r="F18957"/>
    </row>
    <row r="18958" spans="6:6" x14ac:dyDescent="0.2">
      <c r="F18958"/>
    </row>
    <row r="18959" spans="6:6" x14ac:dyDescent="0.2">
      <c r="F18959"/>
    </row>
    <row r="18960" spans="6:6" x14ac:dyDescent="0.2">
      <c r="F18960"/>
    </row>
    <row r="18961" spans="6:6" x14ac:dyDescent="0.2">
      <c r="F18961"/>
    </row>
    <row r="18962" spans="6:6" x14ac:dyDescent="0.2">
      <c r="F18962"/>
    </row>
    <row r="18963" spans="6:6" x14ac:dyDescent="0.2">
      <c r="F18963"/>
    </row>
    <row r="18964" spans="6:6" x14ac:dyDescent="0.2">
      <c r="F18964"/>
    </row>
    <row r="18965" spans="6:6" x14ac:dyDescent="0.2">
      <c r="F18965"/>
    </row>
    <row r="18966" spans="6:6" x14ac:dyDescent="0.2">
      <c r="F18966"/>
    </row>
    <row r="18967" spans="6:6" x14ac:dyDescent="0.2">
      <c r="F18967"/>
    </row>
    <row r="18968" spans="6:6" x14ac:dyDescent="0.2">
      <c r="F18968"/>
    </row>
    <row r="18969" spans="6:6" x14ac:dyDescent="0.2">
      <c r="F18969"/>
    </row>
    <row r="18970" spans="6:6" x14ac:dyDescent="0.2">
      <c r="F18970"/>
    </row>
    <row r="18971" spans="6:6" x14ac:dyDescent="0.2">
      <c r="F18971"/>
    </row>
    <row r="18972" spans="6:6" x14ac:dyDescent="0.2">
      <c r="F18972"/>
    </row>
    <row r="18973" spans="6:6" x14ac:dyDescent="0.2">
      <c r="F18973"/>
    </row>
    <row r="18974" spans="6:6" x14ac:dyDescent="0.2">
      <c r="F18974"/>
    </row>
    <row r="18975" spans="6:6" x14ac:dyDescent="0.2">
      <c r="F18975"/>
    </row>
    <row r="18976" spans="6:6" x14ac:dyDescent="0.2">
      <c r="F18976"/>
    </row>
    <row r="18977" spans="6:6" x14ac:dyDescent="0.2">
      <c r="F18977"/>
    </row>
    <row r="18978" spans="6:6" x14ac:dyDescent="0.2">
      <c r="F18978"/>
    </row>
    <row r="18979" spans="6:6" x14ac:dyDescent="0.2">
      <c r="F18979"/>
    </row>
    <row r="18980" spans="6:6" x14ac:dyDescent="0.2">
      <c r="F18980"/>
    </row>
    <row r="18981" spans="6:6" x14ac:dyDescent="0.2">
      <c r="F18981"/>
    </row>
    <row r="18982" spans="6:6" x14ac:dyDescent="0.2">
      <c r="F18982"/>
    </row>
    <row r="18983" spans="6:6" x14ac:dyDescent="0.2">
      <c r="F18983"/>
    </row>
    <row r="18984" spans="6:6" x14ac:dyDescent="0.2">
      <c r="F18984"/>
    </row>
    <row r="18985" spans="6:6" x14ac:dyDescent="0.2">
      <c r="F18985"/>
    </row>
    <row r="18986" spans="6:6" x14ac:dyDescent="0.2">
      <c r="F18986"/>
    </row>
    <row r="18987" spans="6:6" x14ac:dyDescent="0.2">
      <c r="F18987"/>
    </row>
    <row r="18988" spans="6:6" x14ac:dyDescent="0.2">
      <c r="F18988"/>
    </row>
    <row r="18989" spans="6:6" x14ac:dyDescent="0.2">
      <c r="F18989"/>
    </row>
    <row r="18990" spans="6:6" x14ac:dyDescent="0.2">
      <c r="F18990"/>
    </row>
    <row r="18991" spans="6:6" x14ac:dyDescent="0.2">
      <c r="F18991"/>
    </row>
    <row r="18992" spans="6:6" x14ac:dyDescent="0.2">
      <c r="F18992"/>
    </row>
    <row r="18993" spans="6:6" x14ac:dyDescent="0.2">
      <c r="F18993"/>
    </row>
    <row r="18994" spans="6:6" x14ac:dyDescent="0.2">
      <c r="F18994"/>
    </row>
    <row r="18995" spans="6:6" x14ac:dyDescent="0.2">
      <c r="F18995"/>
    </row>
    <row r="18996" spans="6:6" x14ac:dyDescent="0.2">
      <c r="F18996"/>
    </row>
    <row r="18997" spans="6:6" x14ac:dyDescent="0.2">
      <c r="F18997"/>
    </row>
    <row r="18998" spans="6:6" x14ac:dyDescent="0.2">
      <c r="F18998"/>
    </row>
    <row r="18999" spans="6:6" x14ac:dyDescent="0.2">
      <c r="F18999"/>
    </row>
    <row r="19000" spans="6:6" x14ac:dyDescent="0.2">
      <c r="F19000"/>
    </row>
    <row r="19001" spans="6:6" x14ac:dyDescent="0.2">
      <c r="F19001"/>
    </row>
    <row r="19002" spans="6:6" x14ac:dyDescent="0.2">
      <c r="F19002"/>
    </row>
    <row r="19003" spans="6:6" x14ac:dyDescent="0.2">
      <c r="F19003"/>
    </row>
    <row r="19004" spans="6:6" x14ac:dyDescent="0.2">
      <c r="F19004"/>
    </row>
    <row r="19005" spans="6:6" x14ac:dyDescent="0.2">
      <c r="F19005"/>
    </row>
    <row r="19006" spans="6:6" x14ac:dyDescent="0.2">
      <c r="F19006"/>
    </row>
    <row r="19007" spans="6:6" x14ac:dyDescent="0.2">
      <c r="F19007"/>
    </row>
    <row r="19008" spans="6:6" x14ac:dyDescent="0.2">
      <c r="F19008"/>
    </row>
    <row r="19009" spans="6:6" x14ac:dyDescent="0.2">
      <c r="F19009"/>
    </row>
    <row r="19010" spans="6:6" x14ac:dyDescent="0.2">
      <c r="F19010"/>
    </row>
    <row r="19011" spans="6:6" x14ac:dyDescent="0.2">
      <c r="F19011"/>
    </row>
    <row r="19012" spans="6:6" x14ac:dyDescent="0.2">
      <c r="F19012"/>
    </row>
    <row r="19013" spans="6:6" x14ac:dyDescent="0.2">
      <c r="F19013"/>
    </row>
    <row r="19014" spans="6:6" x14ac:dyDescent="0.2">
      <c r="F19014"/>
    </row>
    <row r="19015" spans="6:6" x14ac:dyDescent="0.2">
      <c r="F19015"/>
    </row>
    <row r="19016" spans="6:6" x14ac:dyDescent="0.2">
      <c r="F19016"/>
    </row>
    <row r="19017" spans="6:6" x14ac:dyDescent="0.2">
      <c r="F19017"/>
    </row>
    <row r="19018" spans="6:6" x14ac:dyDescent="0.2">
      <c r="F19018"/>
    </row>
    <row r="19019" spans="6:6" x14ac:dyDescent="0.2">
      <c r="F19019"/>
    </row>
    <row r="19020" spans="6:6" x14ac:dyDescent="0.2">
      <c r="F19020"/>
    </row>
    <row r="19021" spans="6:6" x14ac:dyDescent="0.2">
      <c r="F19021"/>
    </row>
    <row r="19022" spans="6:6" x14ac:dyDescent="0.2">
      <c r="F19022"/>
    </row>
    <row r="19023" spans="6:6" x14ac:dyDescent="0.2">
      <c r="F19023"/>
    </row>
    <row r="19024" spans="6:6" x14ac:dyDescent="0.2">
      <c r="F19024"/>
    </row>
    <row r="19025" spans="6:6" x14ac:dyDescent="0.2">
      <c r="F19025"/>
    </row>
    <row r="19026" spans="6:6" x14ac:dyDescent="0.2">
      <c r="F19026"/>
    </row>
    <row r="19027" spans="6:6" x14ac:dyDescent="0.2">
      <c r="F19027"/>
    </row>
    <row r="19028" spans="6:6" x14ac:dyDescent="0.2">
      <c r="F19028"/>
    </row>
    <row r="19029" spans="6:6" x14ac:dyDescent="0.2">
      <c r="F19029"/>
    </row>
    <row r="19030" spans="6:6" x14ac:dyDescent="0.2">
      <c r="F19030"/>
    </row>
    <row r="19031" spans="6:6" x14ac:dyDescent="0.2">
      <c r="F19031"/>
    </row>
    <row r="19032" spans="6:6" x14ac:dyDescent="0.2">
      <c r="F19032"/>
    </row>
    <row r="19033" spans="6:6" x14ac:dyDescent="0.2">
      <c r="F19033"/>
    </row>
    <row r="19034" spans="6:6" x14ac:dyDescent="0.2">
      <c r="F19034"/>
    </row>
    <row r="19035" spans="6:6" x14ac:dyDescent="0.2">
      <c r="F19035"/>
    </row>
    <row r="19036" spans="6:6" x14ac:dyDescent="0.2">
      <c r="F19036"/>
    </row>
    <row r="19037" spans="6:6" x14ac:dyDescent="0.2">
      <c r="F19037"/>
    </row>
    <row r="19038" spans="6:6" x14ac:dyDescent="0.2">
      <c r="F19038"/>
    </row>
    <row r="19039" spans="6:6" x14ac:dyDescent="0.2">
      <c r="F19039"/>
    </row>
    <row r="19040" spans="6:6" x14ac:dyDescent="0.2">
      <c r="F19040"/>
    </row>
    <row r="19041" spans="6:6" x14ac:dyDescent="0.2">
      <c r="F19041"/>
    </row>
    <row r="19042" spans="6:6" x14ac:dyDescent="0.2">
      <c r="F19042"/>
    </row>
    <row r="19043" spans="6:6" x14ac:dyDescent="0.2">
      <c r="F19043"/>
    </row>
    <row r="19044" spans="6:6" x14ac:dyDescent="0.2">
      <c r="F19044"/>
    </row>
    <row r="19045" spans="6:6" x14ac:dyDescent="0.2">
      <c r="F19045"/>
    </row>
    <row r="19046" spans="6:6" x14ac:dyDescent="0.2">
      <c r="F19046"/>
    </row>
    <row r="19047" spans="6:6" x14ac:dyDescent="0.2">
      <c r="F19047"/>
    </row>
    <row r="19048" spans="6:6" x14ac:dyDescent="0.2">
      <c r="F19048"/>
    </row>
    <row r="19049" spans="6:6" x14ac:dyDescent="0.2">
      <c r="F19049"/>
    </row>
    <row r="19050" spans="6:6" x14ac:dyDescent="0.2">
      <c r="F19050"/>
    </row>
    <row r="19051" spans="6:6" x14ac:dyDescent="0.2">
      <c r="F19051"/>
    </row>
    <row r="19052" spans="6:6" x14ac:dyDescent="0.2">
      <c r="F19052"/>
    </row>
    <row r="19053" spans="6:6" x14ac:dyDescent="0.2">
      <c r="F19053"/>
    </row>
    <row r="19054" spans="6:6" x14ac:dyDescent="0.2">
      <c r="F19054"/>
    </row>
    <row r="19055" spans="6:6" x14ac:dyDescent="0.2">
      <c r="F19055"/>
    </row>
    <row r="19056" spans="6:6" x14ac:dyDescent="0.2">
      <c r="F19056"/>
    </row>
    <row r="19057" spans="6:6" x14ac:dyDescent="0.2">
      <c r="F19057"/>
    </row>
    <row r="19058" spans="6:6" x14ac:dyDescent="0.2">
      <c r="F19058"/>
    </row>
    <row r="19059" spans="6:6" x14ac:dyDescent="0.2">
      <c r="F19059"/>
    </row>
    <row r="19060" spans="6:6" x14ac:dyDescent="0.2">
      <c r="F19060"/>
    </row>
    <row r="19061" spans="6:6" x14ac:dyDescent="0.2">
      <c r="F19061"/>
    </row>
    <row r="19062" spans="6:6" x14ac:dyDescent="0.2">
      <c r="F19062"/>
    </row>
    <row r="19063" spans="6:6" x14ac:dyDescent="0.2">
      <c r="F19063"/>
    </row>
    <row r="19064" spans="6:6" x14ac:dyDescent="0.2">
      <c r="F19064"/>
    </row>
    <row r="19065" spans="6:6" x14ac:dyDescent="0.2">
      <c r="F19065"/>
    </row>
    <row r="19066" spans="6:6" x14ac:dyDescent="0.2">
      <c r="F19066"/>
    </row>
    <row r="19067" spans="6:6" x14ac:dyDescent="0.2">
      <c r="F19067"/>
    </row>
    <row r="19068" spans="6:6" x14ac:dyDescent="0.2">
      <c r="F19068"/>
    </row>
    <row r="19069" spans="6:6" x14ac:dyDescent="0.2">
      <c r="F19069"/>
    </row>
    <row r="19070" spans="6:6" x14ac:dyDescent="0.2">
      <c r="F19070"/>
    </row>
    <row r="19071" spans="6:6" x14ac:dyDescent="0.2">
      <c r="F19071"/>
    </row>
    <row r="19072" spans="6:6" x14ac:dyDescent="0.2">
      <c r="F19072"/>
    </row>
    <row r="19073" spans="6:6" x14ac:dyDescent="0.2">
      <c r="F19073"/>
    </row>
    <row r="19074" spans="6:6" x14ac:dyDescent="0.2">
      <c r="F19074"/>
    </row>
    <row r="19075" spans="6:6" x14ac:dyDescent="0.2">
      <c r="F19075"/>
    </row>
    <row r="19076" spans="6:6" x14ac:dyDescent="0.2">
      <c r="F19076"/>
    </row>
    <row r="19077" spans="6:6" x14ac:dyDescent="0.2">
      <c r="F19077"/>
    </row>
    <row r="19078" spans="6:6" x14ac:dyDescent="0.2">
      <c r="F19078"/>
    </row>
    <row r="19079" spans="6:6" x14ac:dyDescent="0.2">
      <c r="F19079"/>
    </row>
    <row r="19080" spans="6:6" x14ac:dyDescent="0.2">
      <c r="F19080"/>
    </row>
    <row r="19081" spans="6:6" x14ac:dyDescent="0.2">
      <c r="F19081"/>
    </row>
    <row r="19082" spans="6:6" x14ac:dyDescent="0.2">
      <c r="F19082"/>
    </row>
    <row r="19083" spans="6:6" x14ac:dyDescent="0.2">
      <c r="F19083"/>
    </row>
    <row r="19084" spans="6:6" x14ac:dyDescent="0.2">
      <c r="F19084"/>
    </row>
    <row r="19085" spans="6:6" x14ac:dyDescent="0.2">
      <c r="F19085"/>
    </row>
    <row r="19086" spans="6:6" x14ac:dyDescent="0.2">
      <c r="F19086"/>
    </row>
    <row r="19087" spans="6:6" x14ac:dyDescent="0.2">
      <c r="F19087"/>
    </row>
    <row r="19088" spans="6:6" x14ac:dyDescent="0.2">
      <c r="F19088"/>
    </row>
    <row r="19089" spans="6:6" x14ac:dyDescent="0.2">
      <c r="F19089"/>
    </row>
    <row r="19090" spans="6:6" x14ac:dyDescent="0.2">
      <c r="F19090"/>
    </row>
    <row r="19091" spans="6:6" x14ac:dyDescent="0.2">
      <c r="F19091"/>
    </row>
    <row r="19092" spans="6:6" x14ac:dyDescent="0.2">
      <c r="F19092"/>
    </row>
    <row r="19093" spans="6:6" x14ac:dyDescent="0.2">
      <c r="F19093"/>
    </row>
    <row r="19094" spans="6:6" x14ac:dyDescent="0.2">
      <c r="F19094"/>
    </row>
    <row r="19095" spans="6:6" x14ac:dyDescent="0.2">
      <c r="F19095"/>
    </row>
    <row r="19096" spans="6:6" x14ac:dyDescent="0.2">
      <c r="F19096"/>
    </row>
    <row r="19097" spans="6:6" x14ac:dyDescent="0.2">
      <c r="F19097"/>
    </row>
    <row r="19098" spans="6:6" x14ac:dyDescent="0.2">
      <c r="F19098"/>
    </row>
    <row r="19099" spans="6:6" x14ac:dyDescent="0.2">
      <c r="F19099"/>
    </row>
    <row r="19100" spans="6:6" x14ac:dyDescent="0.2">
      <c r="F19100"/>
    </row>
    <row r="19101" spans="6:6" x14ac:dyDescent="0.2">
      <c r="F19101"/>
    </row>
    <row r="19102" spans="6:6" x14ac:dyDescent="0.2">
      <c r="F19102"/>
    </row>
    <row r="19103" spans="6:6" x14ac:dyDescent="0.2">
      <c r="F19103"/>
    </row>
    <row r="19104" spans="6:6" x14ac:dyDescent="0.2">
      <c r="F19104"/>
    </row>
    <row r="19105" spans="6:6" x14ac:dyDescent="0.2">
      <c r="F19105"/>
    </row>
    <row r="19106" spans="6:6" x14ac:dyDescent="0.2">
      <c r="F19106"/>
    </row>
    <row r="19107" spans="6:6" x14ac:dyDescent="0.2">
      <c r="F19107"/>
    </row>
    <row r="19108" spans="6:6" x14ac:dyDescent="0.2">
      <c r="F19108"/>
    </row>
    <row r="19109" spans="6:6" x14ac:dyDescent="0.2">
      <c r="F19109"/>
    </row>
    <row r="19110" spans="6:6" x14ac:dyDescent="0.2">
      <c r="F19110"/>
    </row>
    <row r="19111" spans="6:6" x14ac:dyDescent="0.2">
      <c r="F19111"/>
    </row>
    <row r="19112" spans="6:6" x14ac:dyDescent="0.2">
      <c r="F19112"/>
    </row>
    <row r="19113" spans="6:6" x14ac:dyDescent="0.2">
      <c r="F19113"/>
    </row>
    <row r="19114" spans="6:6" x14ac:dyDescent="0.2">
      <c r="F19114"/>
    </row>
    <row r="19115" spans="6:6" x14ac:dyDescent="0.2">
      <c r="F19115"/>
    </row>
    <row r="19116" spans="6:6" x14ac:dyDescent="0.2">
      <c r="F19116"/>
    </row>
    <row r="19117" spans="6:6" x14ac:dyDescent="0.2">
      <c r="F19117"/>
    </row>
    <row r="19118" spans="6:6" x14ac:dyDescent="0.2">
      <c r="F19118"/>
    </row>
    <row r="19119" spans="6:6" x14ac:dyDescent="0.2">
      <c r="F19119"/>
    </row>
    <row r="19120" spans="6:6" x14ac:dyDescent="0.2">
      <c r="F19120"/>
    </row>
    <row r="19121" spans="6:6" x14ac:dyDescent="0.2">
      <c r="F19121"/>
    </row>
    <row r="19122" spans="6:6" x14ac:dyDescent="0.2">
      <c r="F19122"/>
    </row>
    <row r="19123" spans="6:6" x14ac:dyDescent="0.2">
      <c r="F19123"/>
    </row>
    <row r="19124" spans="6:6" x14ac:dyDescent="0.2">
      <c r="F19124"/>
    </row>
    <row r="19125" spans="6:6" x14ac:dyDescent="0.2">
      <c r="F19125"/>
    </row>
    <row r="19126" spans="6:6" x14ac:dyDescent="0.2">
      <c r="F19126"/>
    </row>
    <row r="19127" spans="6:6" x14ac:dyDescent="0.2">
      <c r="F19127"/>
    </row>
    <row r="19128" spans="6:6" x14ac:dyDescent="0.2">
      <c r="F19128"/>
    </row>
    <row r="19129" spans="6:6" x14ac:dyDescent="0.2">
      <c r="F19129"/>
    </row>
    <row r="19130" spans="6:6" x14ac:dyDescent="0.2">
      <c r="F19130"/>
    </row>
    <row r="19131" spans="6:6" x14ac:dyDescent="0.2">
      <c r="F19131"/>
    </row>
    <row r="19132" spans="6:6" x14ac:dyDescent="0.2">
      <c r="F19132"/>
    </row>
    <row r="19133" spans="6:6" x14ac:dyDescent="0.2">
      <c r="F19133"/>
    </row>
    <row r="19134" spans="6:6" x14ac:dyDescent="0.2">
      <c r="F19134"/>
    </row>
    <row r="19135" spans="6:6" x14ac:dyDescent="0.2">
      <c r="F19135"/>
    </row>
    <row r="19136" spans="6:6" x14ac:dyDescent="0.2">
      <c r="F19136"/>
    </row>
    <row r="19137" spans="6:6" x14ac:dyDescent="0.2">
      <c r="F19137"/>
    </row>
    <row r="19138" spans="6:6" x14ac:dyDescent="0.2">
      <c r="F19138"/>
    </row>
    <row r="19139" spans="6:6" x14ac:dyDescent="0.2">
      <c r="F19139"/>
    </row>
    <row r="19140" spans="6:6" x14ac:dyDescent="0.2">
      <c r="F19140"/>
    </row>
    <row r="19141" spans="6:6" x14ac:dyDescent="0.2">
      <c r="F19141"/>
    </row>
    <row r="19142" spans="6:6" x14ac:dyDescent="0.2">
      <c r="F19142"/>
    </row>
    <row r="19143" spans="6:6" x14ac:dyDescent="0.2">
      <c r="F19143"/>
    </row>
    <row r="19144" spans="6:6" x14ac:dyDescent="0.2">
      <c r="F19144"/>
    </row>
    <row r="19145" spans="6:6" x14ac:dyDescent="0.2">
      <c r="F19145"/>
    </row>
    <row r="19146" spans="6:6" x14ac:dyDescent="0.2">
      <c r="F19146"/>
    </row>
    <row r="19147" spans="6:6" x14ac:dyDescent="0.2">
      <c r="F19147"/>
    </row>
    <row r="19148" spans="6:6" x14ac:dyDescent="0.2">
      <c r="F19148"/>
    </row>
    <row r="19149" spans="6:6" x14ac:dyDescent="0.2">
      <c r="F19149"/>
    </row>
    <row r="19150" spans="6:6" x14ac:dyDescent="0.2">
      <c r="F19150"/>
    </row>
    <row r="19151" spans="6:6" x14ac:dyDescent="0.2">
      <c r="F19151"/>
    </row>
    <row r="19152" spans="6:6" x14ac:dyDescent="0.2">
      <c r="F19152"/>
    </row>
    <row r="19153" spans="6:6" x14ac:dyDescent="0.2">
      <c r="F19153"/>
    </row>
    <row r="19154" spans="6:6" x14ac:dyDescent="0.2">
      <c r="F19154"/>
    </row>
    <row r="19155" spans="6:6" x14ac:dyDescent="0.2">
      <c r="F19155"/>
    </row>
    <row r="19156" spans="6:6" x14ac:dyDescent="0.2">
      <c r="F19156"/>
    </row>
    <row r="19157" spans="6:6" x14ac:dyDescent="0.2">
      <c r="F19157"/>
    </row>
    <row r="19158" spans="6:6" x14ac:dyDescent="0.2">
      <c r="F19158"/>
    </row>
    <row r="19159" spans="6:6" x14ac:dyDescent="0.2">
      <c r="F19159"/>
    </row>
    <row r="19160" spans="6:6" x14ac:dyDescent="0.2">
      <c r="F19160"/>
    </row>
    <row r="19161" spans="6:6" x14ac:dyDescent="0.2">
      <c r="F19161"/>
    </row>
    <row r="19162" spans="6:6" x14ac:dyDescent="0.2">
      <c r="F19162"/>
    </row>
    <row r="19163" spans="6:6" x14ac:dyDescent="0.2">
      <c r="F19163"/>
    </row>
    <row r="19164" spans="6:6" x14ac:dyDescent="0.2">
      <c r="F19164"/>
    </row>
    <row r="19165" spans="6:6" x14ac:dyDescent="0.2">
      <c r="F19165"/>
    </row>
    <row r="19166" spans="6:6" x14ac:dyDescent="0.2">
      <c r="F19166"/>
    </row>
    <row r="19167" spans="6:6" x14ac:dyDescent="0.2">
      <c r="F19167"/>
    </row>
    <row r="19168" spans="6:6" x14ac:dyDescent="0.2">
      <c r="F19168"/>
    </row>
    <row r="19169" spans="6:6" x14ac:dyDescent="0.2">
      <c r="F19169"/>
    </row>
    <row r="19170" spans="6:6" x14ac:dyDescent="0.2">
      <c r="F19170"/>
    </row>
    <row r="19171" spans="6:6" x14ac:dyDescent="0.2">
      <c r="F19171"/>
    </row>
    <row r="19172" spans="6:6" x14ac:dyDescent="0.2">
      <c r="F19172"/>
    </row>
    <row r="19173" spans="6:6" x14ac:dyDescent="0.2">
      <c r="F19173"/>
    </row>
    <row r="19174" spans="6:6" x14ac:dyDescent="0.2">
      <c r="F19174"/>
    </row>
    <row r="19175" spans="6:6" x14ac:dyDescent="0.2">
      <c r="F19175"/>
    </row>
    <row r="19176" spans="6:6" x14ac:dyDescent="0.2">
      <c r="F19176"/>
    </row>
    <row r="19177" spans="6:6" x14ac:dyDescent="0.2">
      <c r="F19177"/>
    </row>
    <row r="19178" spans="6:6" x14ac:dyDescent="0.2">
      <c r="F19178"/>
    </row>
    <row r="19179" spans="6:6" x14ac:dyDescent="0.2">
      <c r="F19179"/>
    </row>
    <row r="19180" spans="6:6" x14ac:dyDescent="0.2">
      <c r="F19180"/>
    </row>
    <row r="19181" spans="6:6" x14ac:dyDescent="0.2">
      <c r="F19181"/>
    </row>
    <row r="19182" spans="6:6" x14ac:dyDescent="0.2">
      <c r="F19182"/>
    </row>
    <row r="19183" spans="6:6" x14ac:dyDescent="0.2">
      <c r="F19183"/>
    </row>
    <row r="19184" spans="6:6" x14ac:dyDescent="0.2">
      <c r="F19184"/>
    </row>
    <row r="19185" spans="6:6" x14ac:dyDescent="0.2">
      <c r="F19185"/>
    </row>
    <row r="19186" spans="6:6" x14ac:dyDescent="0.2">
      <c r="F19186"/>
    </row>
    <row r="19187" spans="6:6" x14ac:dyDescent="0.2">
      <c r="F19187"/>
    </row>
    <row r="19188" spans="6:6" x14ac:dyDescent="0.2">
      <c r="F19188"/>
    </row>
    <row r="19189" spans="6:6" x14ac:dyDescent="0.2">
      <c r="F19189"/>
    </row>
    <row r="19190" spans="6:6" x14ac:dyDescent="0.2">
      <c r="F19190"/>
    </row>
    <row r="19191" spans="6:6" x14ac:dyDescent="0.2">
      <c r="F19191"/>
    </row>
    <row r="19192" spans="6:6" x14ac:dyDescent="0.2">
      <c r="F19192"/>
    </row>
    <row r="19193" spans="6:6" x14ac:dyDescent="0.2">
      <c r="F19193"/>
    </row>
    <row r="19194" spans="6:6" x14ac:dyDescent="0.2">
      <c r="F19194"/>
    </row>
    <row r="19195" spans="6:6" x14ac:dyDescent="0.2">
      <c r="F19195"/>
    </row>
    <row r="19196" spans="6:6" x14ac:dyDescent="0.2">
      <c r="F19196"/>
    </row>
    <row r="19197" spans="6:6" x14ac:dyDescent="0.2">
      <c r="F19197"/>
    </row>
    <row r="19198" spans="6:6" x14ac:dyDescent="0.2">
      <c r="F19198"/>
    </row>
    <row r="19199" spans="6:6" x14ac:dyDescent="0.2">
      <c r="F19199"/>
    </row>
    <row r="19200" spans="6:6" x14ac:dyDescent="0.2">
      <c r="F19200"/>
    </row>
    <row r="19201" spans="6:6" x14ac:dyDescent="0.2">
      <c r="F19201"/>
    </row>
    <row r="19202" spans="6:6" x14ac:dyDescent="0.2">
      <c r="F19202"/>
    </row>
    <row r="19203" spans="6:6" x14ac:dyDescent="0.2">
      <c r="F19203"/>
    </row>
    <row r="19204" spans="6:6" x14ac:dyDescent="0.2">
      <c r="F19204"/>
    </row>
    <row r="19205" spans="6:6" x14ac:dyDescent="0.2">
      <c r="F19205"/>
    </row>
    <row r="19206" spans="6:6" x14ac:dyDescent="0.2">
      <c r="F19206"/>
    </row>
    <row r="19207" spans="6:6" x14ac:dyDescent="0.2">
      <c r="F19207"/>
    </row>
    <row r="19208" spans="6:6" x14ac:dyDescent="0.2">
      <c r="F19208"/>
    </row>
    <row r="19209" spans="6:6" x14ac:dyDescent="0.2">
      <c r="F19209"/>
    </row>
    <row r="19210" spans="6:6" x14ac:dyDescent="0.2">
      <c r="F19210"/>
    </row>
    <row r="19211" spans="6:6" x14ac:dyDescent="0.2">
      <c r="F19211"/>
    </row>
    <row r="19212" spans="6:6" x14ac:dyDescent="0.2">
      <c r="F19212"/>
    </row>
    <row r="19213" spans="6:6" x14ac:dyDescent="0.2">
      <c r="F19213"/>
    </row>
    <row r="19214" spans="6:6" x14ac:dyDescent="0.2">
      <c r="F19214"/>
    </row>
    <row r="19215" spans="6:6" x14ac:dyDescent="0.2">
      <c r="F19215"/>
    </row>
    <row r="19216" spans="6:6" x14ac:dyDescent="0.2">
      <c r="F19216"/>
    </row>
    <row r="19217" spans="6:6" x14ac:dyDescent="0.2">
      <c r="F19217"/>
    </row>
    <row r="19218" spans="6:6" x14ac:dyDescent="0.2">
      <c r="F19218"/>
    </row>
    <row r="19219" spans="6:6" x14ac:dyDescent="0.2">
      <c r="F19219"/>
    </row>
    <row r="19220" spans="6:6" x14ac:dyDescent="0.2">
      <c r="F19220"/>
    </row>
    <row r="19221" spans="6:6" x14ac:dyDescent="0.2">
      <c r="F19221"/>
    </row>
    <row r="19222" spans="6:6" x14ac:dyDescent="0.2">
      <c r="F19222"/>
    </row>
    <row r="19223" spans="6:6" x14ac:dyDescent="0.2">
      <c r="F19223"/>
    </row>
    <row r="19224" spans="6:6" x14ac:dyDescent="0.2">
      <c r="F19224"/>
    </row>
    <row r="19225" spans="6:6" x14ac:dyDescent="0.2">
      <c r="F19225"/>
    </row>
    <row r="19226" spans="6:6" x14ac:dyDescent="0.2">
      <c r="F19226"/>
    </row>
    <row r="19227" spans="6:6" x14ac:dyDescent="0.2">
      <c r="F19227"/>
    </row>
    <row r="19228" spans="6:6" x14ac:dyDescent="0.2">
      <c r="F19228"/>
    </row>
    <row r="19229" spans="6:6" x14ac:dyDescent="0.2">
      <c r="F19229"/>
    </row>
    <row r="19230" spans="6:6" x14ac:dyDescent="0.2">
      <c r="F19230"/>
    </row>
    <row r="19231" spans="6:6" x14ac:dyDescent="0.2">
      <c r="F19231"/>
    </row>
    <row r="19232" spans="6:6" x14ac:dyDescent="0.2">
      <c r="F19232"/>
    </row>
    <row r="19233" spans="6:6" x14ac:dyDescent="0.2">
      <c r="F19233"/>
    </row>
    <row r="19234" spans="6:6" x14ac:dyDescent="0.2">
      <c r="F19234"/>
    </row>
    <row r="19235" spans="6:6" x14ac:dyDescent="0.2">
      <c r="F19235"/>
    </row>
    <row r="19236" spans="6:6" x14ac:dyDescent="0.2">
      <c r="F19236"/>
    </row>
    <row r="19237" spans="6:6" x14ac:dyDescent="0.2">
      <c r="F19237"/>
    </row>
    <row r="19238" spans="6:6" x14ac:dyDescent="0.2">
      <c r="F19238"/>
    </row>
    <row r="19239" spans="6:6" x14ac:dyDescent="0.2">
      <c r="F19239"/>
    </row>
    <row r="19240" spans="6:6" x14ac:dyDescent="0.2">
      <c r="F19240"/>
    </row>
    <row r="19241" spans="6:6" x14ac:dyDescent="0.2">
      <c r="F19241"/>
    </row>
    <row r="19242" spans="6:6" x14ac:dyDescent="0.2">
      <c r="F19242"/>
    </row>
    <row r="19243" spans="6:6" x14ac:dyDescent="0.2">
      <c r="F19243"/>
    </row>
    <row r="19244" spans="6:6" x14ac:dyDescent="0.2">
      <c r="F19244"/>
    </row>
    <row r="19245" spans="6:6" x14ac:dyDescent="0.2">
      <c r="F19245"/>
    </row>
    <row r="19246" spans="6:6" x14ac:dyDescent="0.2">
      <c r="F19246"/>
    </row>
    <row r="19247" spans="6:6" x14ac:dyDescent="0.2">
      <c r="F19247"/>
    </row>
    <row r="19248" spans="6:6" x14ac:dyDescent="0.2">
      <c r="F19248"/>
    </row>
    <row r="19249" spans="6:6" x14ac:dyDescent="0.2">
      <c r="F19249"/>
    </row>
    <row r="19250" spans="6:6" x14ac:dyDescent="0.2">
      <c r="F19250"/>
    </row>
    <row r="19251" spans="6:6" x14ac:dyDescent="0.2">
      <c r="F19251"/>
    </row>
    <row r="19252" spans="6:6" x14ac:dyDescent="0.2">
      <c r="F19252"/>
    </row>
    <row r="19253" spans="6:6" x14ac:dyDescent="0.2">
      <c r="F19253"/>
    </row>
    <row r="19254" spans="6:6" x14ac:dyDescent="0.2">
      <c r="F19254"/>
    </row>
    <row r="19255" spans="6:6" x14ac:dyDescent="0.2">
      <c r="F19255"/>
    </row>
    <row r="19256" spans="6:6" x14ac:dyDescent="0.2">
      <c r="F19256"/>
    </row>
    <row r="19257" spans="6:6" x14ac:dyDescent="0.2">
      <c r="F19257"/>
    </row>
    <row r="19258" spans="6:6" x14ac:dyDescent="0.2">
      <c r="F19258"/>
    </row>
    <row r="19259" spans="6:6" x14ac:dyDescent="0.2">
      <c r="F19259"/>
    </row>
    <row r="19260" spans="6:6" x14ac:dyDescent="0.2">
      <c r="F19260"/>
    </row>
    <row r="19261" spans="6:6" x14ac:dyDescent="0.2">
      <c r="F19261"/>
    </row>
    <row r="19262" spans="6:6" x14ac:dyDescent="0.2">
      <c r="F19262"/>
    </row>
    <row r="19263" spans="6:6" x14ac:dyDescent="0.2">
      <c r="F19263"/>
    </row>
    <row r="19264" spans="6:6" x14ac:dyDescent="0.2">
      <c r="F19264"/>
    </row>
    <row r="19265" spans="6:6" x14ac:dyDescent="0.2">
      <c r="F19265"/>
    </row>
    <row r="19266" spans="6:6" x14ac:dyDescent="0.2">
      <c r="F19266"/>
    </row>
    <row r="19267" spans="6:6" x14ac:dyDescent="0.2">
      <c r="F19267"/>
    </row>
    <row r="19268" spans="6:6" x14ac:dyDescent="0.2">
      <c r="F19268"/>
    </row>
    <row r="19269" spans="6:6" x14ac:dyDescent="0.2">
      <c r="F19269"/>
    </row>
    <row r="19270" spans="6:6" x14ac:dyDescent="0.2">
      <c r="F19270"/>
    </row>
    <row r="19271" spans="6:6" x14ac:dyDescent="0.2">
      <c r="F19271"/>
    </row>
    <row r="19272" spans="6:6" x14ac:dyDescent="0.2">
      <c r="F19272"/>
    </row>
    <row r="19273" spans="6:6" x14ac:dyDescent="0.2">
      <c r="F19273"/>
    </row>
    <row r="19274" spans="6:6" x14ac:dyDescent="0.2">
      <c r="F19274"/>
    </row>
    <row r="19275" spans="6:6" x14ac:dyDescent="0.2">
      <c r="F19275"/>
    </row>
    <row r="19276" spans="6:6" x14ac:dyDescent="0.2">
      <c r="F19276"/>
    </row>
    <row r="19277" spans="6:6" x14ac:dyDescent="0.2">
      <c r="F19277"/>
    </row>
    <row r="19278" spans="6:6" x14ac:dyDescent="0.2">
      <c r="F19278"/>
    </row>
    <row r="19279" spans="6:6" x14ac:dyDescent="0.2">
      <c r="F19279"/>
    </row>
    <row r="19280" spans="6:6" x14ac:dyDescent="0.2">
      <c r="F19280"/>
    </row>
    <row r="19281" spans="6:6" x14ac:dyDescent="0.2">
      <c r="F19281"/>
    </row>
    <row r="19282" spans="6:6" x14ac:dyDescent="0.2">
      <c r="F19282"/>
    </row>
    <row r="19283" spans="6:6" x14ac:dyDescent="0.2">
      <c r="F19283"/>
    </row>
    <row r="19284" spans="6:6" x14ac:dyDescent="0.2">
      <c r="F19284"/>
    </row>
    <row r="19285" spans="6:6" x14ac:dyDescent="0.2">
      <c r="F19285"/>
    </row>
    <row r="19286" spans="6:6" x14ac:dyDescent="0.2">
      <c r="F19286"/>
    </row>
    <row r="19287" spans="6:6" x14ac:dyDescent="0.2">
      <c r="F19287"/>
    </row>
    <row r="19288" spans="6:6" x14ac:dyDescent="0.2">
      <c r="F19288"/>
    </row>
    <row r="19289" spans="6:6" x14ac:dyDescent="0.2">
      <c r="F19289"/>
    </row>
    <row r="19290" spans="6:6" x14ac:dyDescent="0.2">
      <c r="F19290"/>
    </row>
    <row r="19291" spans="6:6" x14ac:dyDescent="0.2">
      <c r="F19291"/>
    </row>
    <row r="19292" spans="6:6" x14ac:dyDescent="0.2">
      <c r="F19292"/>
    </row>
    <row r="19293" spans="6:6" x14ac:dyDescent="0.2">
      <c r="F19293"/>
    </row>
    <row r="19294" spans="6:6" x14ac:dyDescent="0.2">
      <c r="F19294"/>
    </row>
    <row r="19295" spans="6:6" x14ac:dyDescent="0.2">
      <c r="F19295"/>
    </row>
    <row r="19296" spans="6:6" x14ac:dyDescent="0.2">
      <c r="F19296"/>
    </row>
    <row r="19297" spans="6:6" x14ac:dyDescent="0.2">
      <c r="F19297"/>
    </row>
    <row r="19298" spans="6:6" x14ac:dyDescent="0.2">
      <c r="F19298"/>
    </row>
    <row r="19299" spans="6:6" x14ac:dyDescent="0.2">
      <c r="F19299"/>
    </row>
    <row r="19300" spans="6:6" x14ac:dyDescent="0.2">
      <c r="F19300"/>
    </row>
    <row r="19301" spans="6:6" x14ac:dyDescent="0.2">
      <c r="F19301"/>
    </row>
    <row r="19302" spans="6:6" x14ac:dyDescent="0.2">
      <c r="F19302"/>
    </row>
    <row r="19303" spans="6:6" x14ac:dyDescent="0.2">
      <c r="F19303"/>
    </row>
    <row r="19304" spans="6:6" x14ac:dyDescent="0.2">
      <c r="F19304"/>
    </row>
    <row r="19305" spans="6:6" x14ac:dyDescent="0.2">
      <c r="F19305"/>
    </row>
    <row r="19306" spans="6:6" x14ac:dyDescent="0.2">
      <c r="F19306"/>
    </row>
    <row r="19307" spans="6:6" x14ac:dyDescent="0.2">
      <c r="F19307"/>
    </row>
    <row r="19308" spans="6:6" x14ac:dyDescent="0.2">
      <c r="F19308"/>
    </row>
    <row r="19309" spans="6:6" x14ac:dyDescent="0.2">
      <c r="F19309"/>
    </row>
    <row r="19310" spans="6:6" x14ac:dyDescent="0.2">
      <c r="F19310"/>
    </row>
    <row r="19311" spans="6:6" x14ac:dyDescent="0.2">
      <c r="F19311"/>
    </row>
    <row r="19312" spans="6:6" x14ac:dyDescent="0.2">
      <c r="F19312"/>
    </row>
    <row r="19313" spans="6:6" x14ac:dyDescent="0.2">
      <c r="F19313"/>
    </row>
    <row r="19314" spans="6:6" x14ac:dyDescent="0.2">
      <c r="F19314"/>
    </row>
    <row r="19315" spans="6:6" x14ac:dyDescent="0.2">
      <c r="F19315"/>
    </row>
    <row r="19316" spans="6:6" x14ac:dyDescent="0.2">
      <c r="F19316"/>
    </row>
    <row r="19317" spans="6:6" x14ac:dyDescent="0.2">
      <c r="F19317"/>
    </row>
    <row r="19318" spans="6:6" x14ac:dyDescent="0.2">
      <c r="F19318"/>
    </row>
    <row r="19319" spans="6:6" x14ac:dyDescent="0.2">
      <c r="F19319"/>
    </row>
    <row r="19320" spans="6:6" x14ac:dyDescent="0.2">
      <c r="F19320"/>
    </row>
    <row r="19321" spans="6:6" x14ac:dyDescent="0.2">
      <c r="F19321"/>
    </row>
    <row r="19322" spans="6:6" x14ac:dyDescent="0.2">
      <c r="F19322"/>
    </row>
    <row r="19323" spans="6:6" x14ac:dyDescent="0.2">
      <c r="F19323"/>
    </row>
    <row r="19324" spans="6:6" x14ac:dyDescent="0.2">
      <c r="F19324"/>
    </row>
    <row r="19325" spans="6:6" x14ac:dyDescent="0.2">
      <c r="F19325"/>
    </row>
    <row r="19326" spans="6:6" x14ac:dyDescent="0.2">
      <c r="F19326"/>
    </row>
    <row r="19327" spans="6:6" x14ac:dyDescent="0.2">
      <c r="F19327"/>
    </row>
    <row r="19328" spans="6:6" x14ac:dyDescent="0.2">
      <c r="F19328"/>
    </row>
    <row r="19329" spans="6:6" x14ac:dyDescent="0.2">
      <c r="F19329"/>
    </row>
    <row r="19330" spans="6:6" x14ac:dyDescent="0.2">
      <c r="F19330"/>
    </row>
    <row r="19331" spans="6:6" x14ac:dyDescent="0.2">
      <c r="F19331"/>
    </row>
    <row r="19332" spans="6:6" x14ac:dyDescent="0.2">
      <c r="F19332"/>
    </row>
    <row r="19333" spans="6:6" x14ac:dyDescent="0.2">
      <c r="F19333"/>
    </row>
    <row r="19334" spans="6:6" x14ac:dyDescent="0.2">
      <c r="F19334"/>
    </row>
    <row r="19335" spans="6:6" x14ac:dyDescent="0.2">
      <c r="F19335"/>
    </row>
    <row r="19336" spans="6:6" x14ac:dyDescent="0.2">
      <c r="F19336"/>
    </row>
    <row r="19337" spans="6:6" x14ac:dyDescent="0.2">
      <c r="F19337"/>
    </row>
    <row r="19338" spans="6:6" x14ac:dyDescent="0.2">
      <c r="F19338"/>
    </row>
    <row r="19339" spans="6:6" x14ac:dyDescent="0.2">
      <c r="F19339"/>
    </row>
    <row r="19340" spans="6:6" x14ac:dyDescent="0.2">
      <c r="F19340"/>
    </row>
    <row r="19341" spans="6:6" x14ac:dyDescent="0.2">
      <c r="F19341"/>
    </row>
    <row r="19342" spans="6:6" x14ac:dyDescent="0.2">
      <c r="F19342"/>
    </row>
    <row r="19343" spans="6:6" x14ac:dyDescent="0.2">
      <c r="F19343"/>
    </row>
    <row r="19344" spans="6:6" x14ac:dyDescent="0.2">
      <c r="F19344"/>
    </row>
    <row r="19345" spans="6:6" x14ac:dyDescent="0.2">
      <c r="F19345"/>
    </row>
    <row r="19346" spans="6:6" x14ac:dyDescent="0.2">
      <c r="F19346"/>
    </row>
    <row r="19347" spans="6:6" x14ac:dyDescent="0.2">
      <c r="F19347"/>
    </row>
    <row r="19348" spans="6:6" x14ac:dyDescent="0.2">
      <c r="F19348"/>
    </row>
    <row r="19349" spans="6:6" x14ac:dyDescent="0.2">
      <c r="F19349"/>
    </row>
    <row r="19350" spans="6:6" x14ac:dyDescent="0.2">
      <c r="F19350"/>
    </row>
    <row r="19351" spans="6:6" x14ac:dyDescent="0.2">
      <c r="F19351"/>
    </row>
    <row r="19352" spans="6:6" x14ac:dyDescent="0.2">
      <c r="F19352"/>
    </row>
    <row r="19353" spans="6:6" x14ac:dyDescent="0.2">
      <c r="F19353"/>
    </row>
    <row r="19354" spans="6:6" x14ac:dyDescent="0.2">
      <c r="F19354"/>
    </row>
    <row r="19355" spans="6:6" x14ac:dyDescent="0.2">
      <c r="F19355"/>
    </row>
    <row r="19356" spans="6:6" x14ac:dyDescent="0.2">
      <c r="F19356"/>
    </row>
    <row r="19357" spans="6:6" x14ac:dyDescent="0.2">
      <c r="F19357"/>
    </row>
    <row r="19358" spans="6:6" x14ac:dyDescent="0.2">
      <c r="F19358"/>
    </row>
    <row r="19359" spans="6:6" x14ac:dyDescent="0.2">
      <c r="F19359"/>
    </row>
    <row r="19360" spans="6:6" x14ac:dyDescent="0.2">
      <c r="F19360"/>
    </row>
    <row r="19361" spans="6:6" x14ac:dyDescent="0.2">
      <c r="F19361"/>
    </row>
    <row r="19362" spans="6:6" x14ac:dyDescent="0.2">
      <c r="F19362"/>
    </row>
    <row r="19363" spans="6:6" x14ac:dyDescent="0.2">
      <c r="F19363"/>
    </row>
    <row r="19364" spans="6:6" x14ac:dyDescent="0.2">
      <c r="F19364"/>
    </row>
    <row r="19365" spans="6:6" x14ac:dyDescent="0.2">
      <c r="F19365"/>
    </row>
    <row r="19366" spans="6:6" x14ac:dyDescent="0.2">
      <c r="F19366"/>
    </row>
    <row r="19367" spans="6:6" x14ac:dyDescent="0.2">
      <c r="F19367"/>
    </row>
    <row r="19368" spans="6:6" x14ac:dyDescent="0.2">
      <c r="F19368"/>
    </row>
    <row r="19369" spans="6:6" x14ac:dyDescent="0.2">
      <c r="F19369"/>
    </row>
    <row r="19370" spans="6:6" x14ac:dyDescent="0.2">
      <c r="F19370"/>
    </row>
    <row r="19371" spans="6:6" x14ac:dyDescent="0.2">
      <c r="F19371"/>
    </row>
    <row r="19372" spans="6:6" x14ac:dyDescent="0.2">
      <c r="F19372"/>
    </row>
    <row r="19373" spans="6:6" x14ac:dyDescent="0.2">
      <c r="F19373"/>
    </row>
    <row r="19374" spans="6:6" x14ac:dyDescent="0.2">
      <c r="F19374"/>
    </row>
    <row r="19375" spans="6:6" x14ac:dyDescent="0.2">
      <c r="F19375"/>
    </row>
    <row r="19376" spans="6:6" x14ac:dyDescent="0.2">
      <c r="F19376"/>
    </row>
    <row r="19377" spans="6:6" x14ac:dyDescent="0.2">
      <c r="F19377"/>
    </row>
    <row r="19378" spans="6:6" x14ac:dyDescent="0.2">
      <c r="F19378"/>
    </row>
    <row r="19379" spans="6:6" x14ac:dyDescent="0.2">
      <c r="F19379"/>
    </row>
    <row r="19380" spans="6:6" x14ac:dyDescent="0.2">
      <c r="F19380"/>
    </row>
    <row r="19381" spans="6:6" x14ac:dyDescent="0.2">
      <c r="F19381"/>
    </row>
    <row r="19382" spans="6:6" x14ac:dyDescent="0.2">
      <c r="F19382"/>
    </row>
    <row r="19383" spans="6:6" x14ac:dyDescent="0.2">
      <c r="F19383"/>
    </row>
    <row r="19384" spans="6:6" x14ac:dyDescent="0.2">
      <c r="F19384"/>
    </row>
    <row r="19385" spans="6:6" x14ac:dyDescent="0.2">
      <c r="F19385"/>
    </row>
    <row r="19386" spans="6:6" x14ac:dyDescent="0.2">
      <c r="F19386"/>
    </row>
    <row r="19387" spans="6:6" x14ac:dyDescent="0.2">
      <c r="F19387"/>
    </row>
    <row r="19388" spans="6:6" x14ac:dyDescent="0.2">
      <c r="F19388"/>
    </row>
    <row r="19389" spans="6:6" x14ac:dyDescent="0.2">
      <c r="F19389"/>
    </row>
    <row r="19390" spans="6:6" x14ac:dyDescent="0.2">
      <c r="F19390"/>
    </row>
    <row r="19391" spans="6:6" x14ac:dyDescent="0.2">
      <c r="F19391"/>
    </row>
    <row r="19392" spans="6:6" x14ac:dyDescent="0.2">
      <c r="F19392"/>
    </row>
    <row r="19393" spans="6:6" x14ac:dyDescent="0.2">
      <c r="F19393"/>
    </row>
    <row r="19394" spans="6:6" x14ac:dyDescent="0.2">
      <c r="F19394"/>
    </row>
    <row r="19395" spans="6:6" x14ac:dyDescent="0.2">
      <c r="F19395"/>
    </row>
    <row r="19396" spans="6:6" x14ac:dyDescent="0.2">
      <c r="F19396"/>
    </row>
    <row r="19397" spans="6:6" x14ac:dyDescent="0.2">
      <c r="F19397"/>
    </row>
    <row r="19398" spans="6:6" x14ac:dyDescent="0.2">
      <c r="F19398"/>
    </row>
    <row r="19399" spans="6:6" x14ac:dyDescent="0.2">
      <c r="F19399"/>
    </row>
    <row r="19400" spans="6:6" x14ac:dyDescent="0.2">
      <c r="F19400"/>
    </row>
    <row r="19401" spans="6:6" x14ac:dyDescent="0.2">
      <c r="F19401"/>
    </row>
    <row r="19402" spans="6:6" x14ac:dyDescent="0.2">
      <c r="F19402"/>
    </row>
    <row r="19403" spans="6:6" x14ac:dyDescent="0.2">
      <c r="F19403"/>
    </row>
    <row r="19404" spans="6:6" x14ac:dyDescent="0.2">
      <c r="F19404"/>
    </row>
    <row r="19405" spans="6:6" x14ac:dyDescent="0.2">
      <c r="F19405"/>
    </row>
    <row r="19406" spans="6:6" x14ac:dyDescent="0.2">
      <c r="F19406"/>
    </row>
    <row r="19407" spans="6:6" x14ac:dyDescent="0.2">
      <c r="F19407"/>
    </row>
    <row r="19408" spans="6:6" x14ac:dyDescent="0.2">
      <c r="F19408"/>
    </row>
    <row r="19409" spans="6:6" x14ac:dyDescent="0.2">
      <c r="F19409"/>
    </row>
    <row r="19410" spans="6:6" x14ac:dyDescent="0.2">
      <c r="F19410"/>
    </row>
    <row r="19411" spans="6:6" x14ac:dyDescent="0.2">
      <c r="F19411"/>
    </row>
    <row r="19412" spans="6:6" x14ac:dyDescent="0.2">
      <c r="F19412"/>
    </row>
    <row r="19413" spans="6:6" x14ac:dyDescent="0.2">
      <c r="F19413"/>
    </row>
    <row r="19414" spans="6:6" x14ac:dyDescent="0.2">
      <c r="F19414"/>
    </row>
    <row r="19415" spans="6:6" x14ac:dyDescent="0.2">
      <c r="F19415"/>
    </row>
    <row r="19416" spans="6:6" x14ac:dyDescent="0.2">
      <c r="F19416"/>
    </row>
    <row r="19417" spans="6:6" x14ac:dyDescent="0.2">
      <c r="F19417"/>
    </row>
    <row r="19418" spans="6:6" x14ac:dyDescent="0.2">
      <c r="F19418"/>
    </row>
    <row r="19419" spans="6:6" x14ac:dyDescent="0.2">
      <c r="F19419"/>
    </row>
    <row r="19420" spans="6:6" x14ac:dyDescent="0.2">
      <c r="F19420"/>
    </row>
    <row r="19421" spans="6:6" x14ac:dyDescent="0.2">
      <c r="F19421"/>
    </row>
    <row r="19422" spans="6:6" x14ac:dyDescent="0.2">
      <c r="F19422"/>
    </row>
    <row r="19423" spans="6:6" x14ac:dyDescent="0.2">
      <c r="F19423"/>
    </row>
    <row r="19424" spans="6:6" x14ac:dyDescent="0.2">
      <c r="F19424"/>
    </row>
    <row r="19425" spans="6:6" x14ac:dyDescent="0.2">
      <c r="F19425"/>
    </row>
    <row r="19426" spans="6:6" x14ac:dyDescent="0.2">
      <c r="F19426"/>
    </row>
    <row r="19427" spans="6:6" x14ac:dyDescent="0.2">
      <c r="F19427"/>
    </row>
    <row r="19428" spans="6:6" x14ac:dyDescent="0.2">
      <c r="F19428"/>
    </row>
    <row r="19429" spans="6:6" x14ac:dyDescent="0.2">
      <c r="F19429"/>
    </row>
    <row r="19430" spans="6:6" x14ac:dyDescent="0.2">
      <c r="F19430"/>
    </row>
    <row r="19431" spans="6:6" x14ac:dyDescent="0.2">
      <c r="F19431"/>
    </row>
    <row r="19432" spans="6:6" x14ac:dyDescent="0.2">
      <c r="F19432"/>
    </row>
    <row r="19433" spans="6:6" x14ac:dyDescent="0.2">
      <c r="F19433"/>
    </row>
    <row r="19434" spans="6:6" x14ac:dyDescent="0.2">
      <c r="F19434"/>
    </row>
    <row r="19435" spans="6:6" x14ac:dyDescent="0.2">
      <c r="F19435"/>
    </row>
    <row r="19436" spans="6:6" x14ac:dyDescent="0.2">
      <c r="F19436"/>
    </row>
    <row r="19437" spans="6:6" x14ac:dyDescent="0.2">
      <c r="F19437"/>
    </row>
    <row r="19438" spans="6:6" x14ac:dyDescent="0.2">
      <c r="F19438"/>
    </row>
    <row r="19439" spans="6:6" x14ac:dyDescent="0.2">
      <c r="F19439"/>
    </row>
    <row r="19440" spans="6:6" x14ac:dyDescent="0.2">
      <c r="F19440"/>
    </row>
    <row r="19441" spans="6:6" x14ac:dyDescent="0.2">
      <c r="F19441"/>
    </row>
    <row r="19442" spans="6:6" x14ac:dyDescent="0.2">
      <c r="F19442"/>
    </row>
    <row r="19443" spans="6:6" x14ac:dyDescent="0.2">
      <c r="F19443"/>
    </row>
    <row r="19444" spans="6:6" x14ac:dyDescent="0.2">
      <c r="F19444"/>
    </row>
    <row r="19445" spans="6:6" x14ac:dyDescent="0.2">
      <c r="F19445"/>
    </row>
    <row r="19446" spans="6:6" x14ac:dyDescent="0.2">
      <c r="F19446"/>
    </row>
    <row r="19447" spans="6:6" x14ac:dyDescent="0.2">
      <c r="F19447"/>
    </row>
    <row r="19448" spans="6:6" x14ac:dyDescent="0.2">
      <c r="F19448"/>
    </row>
    <row r="19449" spans="6:6" x14ac:dyDescent="0.2">
      <c r="F19449"/>
    </row>
    <row r="19450" spans="6:6" x14ac:dyDescent="0.2">
      <c r="F19450"/>
    </row>
    <row r="19451" spans="6:6" x14ac:dyDescent="0.2">
      <c r="F19451"/>
    </row>
    <row r="19452" spans="6:6" x14ac:dyDescent="0.2">
      <c r="F19452"/>
    </row>
    <row r="19453" spans="6:6" x14ac:dyDescent="0.2">
      <c r="F19453"/>
    </row>
    <row r="19454" spans="6:6" x14ac:dyDescent="0.2">
      <c r="F19454"/>
    </row>
    <row r="19455" spans="6:6" x14ac:dyDescent="0.2">
      <c r="F19455"/>
    </row>
    <row r="19456" spans="6:6" x14ac:dyDescent="0.2">
      <c r="F19456"/>
    </row>
    <row r="19457" spans="6:6" x14ac:dyDescent="0.2">
      <c r="F19457"/>
    </row>
    <row r="19458" spans="6:6" x14ac:dyDescent="0.2">
      <c r="F19458"/>
    </row>
    <row r="19459" spans="6:6" x14ac:dyDescent="0.2">
      <c r="F19459"/>
    </row>
    <row r="19460" spans="6:6" x14ac:dyDescent="0.2">
      <c r="F19460"/>
    </row>
    <row r="19461" spans="6:6" x14ac:dyDescent="0.2">
      <c r="F19461"/>
    </row>
    <row r="19462" spans="6:6" x14ac:dyDescent="0.2">
      <c r="F19462"/>
    </row>
    <row r="19463" spans="6:6" x14ac:dyDescent="0.2">
      <c r="F19463"/>
    </row>
    <row r="19464" spans="6:6" x14ac:dyDescent="0.2">
      <c r="F19464"/>
    </row>
    <row r="19465" spans="6:6" x14ac:dyDescent="0.2">
      <c r="F19465"/>
    </row>
    <row r="19466" spans="6:6" x14ac:dyDescent="0.2">
      <c r="F19466"/>
    </row>
    <row r="19467" spans="6:6" x14ac:dyDescent="0.2">
      <c r="F19467"/>
    </row>
    <row r="19468" spans="6:6" x14ac:dyDescent="0.2">
      <c r="F19468"/>
    </row>
    <row r="19469" spans="6:6" x14ac:dyDescent="0.2">
      <c r="F19469"/>
    </row>
    <row r="19470" spans="6:6" x14ac:dyDescent="0.2">
      <c r="F19470"/>
    </row>
    <row r="19471" spans="6:6" x14ac:dyDescent="0.2">
      <c r="F19471"/>
    </row>
    <row r="19472" spans="6:6" x14ac:dyDescent="0.2">
      <c r="F19472"/>
    </row>
    <row r="19473" spans="6:6" x14ac:dyDescent="0.2">
      <c r="F19473"/>
    </row>
    <row r="19474" spans="6:6" x14ac:dyDescent="0.2">
      <c r="F19474"/>
    </row>
    <row r="19475" spans="6:6" x14ac:dyDescent="0.2">
      <c r="F19475"/>
    </row>
    <row r="19476" spans="6:6" x14ac:dyDescent="0.2">
      <c r="F19476"/>
    </row>
    <row r="19477" spans="6:6" x14ac:dyDescent="0.2">
      <c r="F19477"/>
    </row>
    <row r="19478" spans="6:6" x14ac:dyDescent="0.2">
      <c r="F19478"/>
    </row>
    <row r="19479" spans="6:6" x14ac:dyDescent="0.2">
      <c r="F19479"/>
    </row>
    <row r="19480" spans="6:6" x14ac:dyDescent="0.2">
      <c r="F19480"/>
    </row>
    <row r="19481" spans="6:6" x14ac:dyDescent="0.2">
      <c r="F19481"/>
    </row>
    <row r="19482" spans="6:6" x14ac:dyDescent="0.2">
      <c r="F19482"/>
    </row>
    <row r="19483" spans="6:6" x14ac:dyDescent="0.2">
      <c r="F19483"/>
    </row>
    <row r="19484" spans="6:6" x14ac:dyDescent="0.2">
      <c r="F19484"/>
    </row>
    <row r="19485" spans="6:6" x14ac:dyDescent="0.2">
      <c r="F19485"/>
    </row>
    <row r="19486" spans="6:6" x14ac:dyDescent="0.2">
      <c r="F19486"/>
    </row>
    <row r="19487" spans="6:6" x14ac:dyDescent="0.2">
      <c r="F19487"/>
    </row>
    <row r="19488" spans="6:6" x14ac:dyDescent="0.2">
      <c r="F19488"/>
    </row>
    <row r="19489" spans="6:6" x14ac:dyDescent="0.2">
      <c r="F19489"/>
    </row>
    <row r="19490" spans="6:6" x14ac:dyDescent="0.2">
      <c r="F19490"/>
    </row>
    <row r="19491" spans="6:6" x14ac:dyDescent="0.2">
      <c r="F19491"/>
    </row>
    <row r="19492" spans="6:6" x14ac:dyDescent="0.2">
      <c r="F19492"/>
    </row>
    <row r="19493" spans="6:6" x14ac:dyDescent="0.2">
      <c r="F19493"/>
    </row>
    <row r="19494" spans="6:6" x14ac:dyDescent="0.2">
      <c r="F19494"/>
    </row>
    <row r="19495" spans="6:6" x14ac:dyDescent="0.2">
      <c r="F19495"/>
    </row>
    <row r="19496" spans="6:6" x14ac:dyDescent="0.2">
      <c r="F19496"/>
    </row>
    <row r="19497" spans="6:6" x14ac:dyDescent="0.2">
      <c r="F19497"/>
    </row>
    <row r="19498" spans="6:6" x14ac:dyDescent="0.2">
      <c r="F19498"/>
    </row>
    <row r="19499" spans="6:6" x14ac:dyDescent="0.2">
      <c r="F19499"/>
    </row>
    <row r="19500" spans="6:6" x14ac:dyDescent="0.2">
      <c r="F19500"/>
    </row>
    <row r="19501" spans="6:6" x14ac:dyDescent="0.2">
      <c r="F19501"/>
    </row>
    <row r="19502" spans="6:6" x14ac:dyDescent="0.2">
      <c r="F19502"/>
    </row>
    <row r="19503" spans="6:6" x14ac:dyDescent="0.2">
      <c r="F19503"/>
    </row>
    <row r="19504" spans="6:6" x14ac:dyDescent="0.2">
      <c r="F19504"/>
    </row>
    <row r="19505" spans="6:6" x14ac:dyDescent="0.2">
      <c r="F19505"/>
    </row>
    <row r="19506" spans="6:6" x14ac:dyDescent="0.2">
      <c r="F19506"/>
    </row>
    <row r="19507" spans="6:6" x14ac:dyDescent="0.2">
      <c r="F19507"/>
    </row>
    <row r="19508" spans="6:6" x14ac:dyDescent="0.2">
      <c r="F19508"/>
    </row>
    <row r="19509" spans="6:6" x14ac:dyDescent="0.2">
      <c r="F19509"/>
    </row>
    <row r="19510" spans="6:6" x14ac:dyDescent="0.2">
      <c r="F19510"/>
    </row>
    <row r="19511" spans="6:6" x14ac:dyDescent="0.2">
      <c r="F19511"/>
    </row>
    <row r="19512" spans="6:6" x14ac:dyDescent="0.2">
      <c r="F19512"/>
    </row>
    <row r="19513" spans="6:6" x14ac:dyDescent="0.2">
      <c r="F19513"/>
    </row>
    <row r="19514" spans="6:6" x14ac:dyDescent="0.2">
      <c r="F19514"/>
    </row>
    <row r="19515" spans="6:6" x14ac:dyDescent="0.2">
      <c r="F19515"/>
    </row>
    <row r="19516" spans="6:6" x14ac:dyDescent="0.2">
      <c r="F19516"/>
    </row>
    <row r="19517" spans="6:6" x14ac:dyDescent="0.2">
      <c r="F19517"/>
    </row>
    <row r="19518" spans="6:6" x14ac:dyDescent="0.2">
      <c r="F19518"/>
    </row>
    <row r="19519" spans="6:6" x14ac:dyDescent="0.2">
      <c r="F19519"/>
    </row>
    <row r="19520" spans="6:6" x14ac:dyDescent="0.2">
      <c r="F19520"/>
    </row>
    <row r="19521" spans="6:6" x14ac:dyDescent="0.2">
      <c r="F19521"/>
    </row>
    <row r="19522" spans="6:6" x14ac:dyDescent="0.2">
      <c r="F19522"/>
    </row>
    <row r="19523" spans="6:6" x14ac:dyDescent="0.2">
      <c r="F19523"/>
    </row>
    <row r="19524" spans="6:6" x14ac:dyDescent="0.2">
      <c r="F19524"/>
    </row>
    <row r="19525" spans="6:6" x14ac:dyDescent="0.2">
      <c r="F19525"/>
    </row>
    <row r="19526" spans="6:6" x14ac:dyDescent="0.2">
      <c r="F19526"/>
    </row>
    <row r="19527" spans="6:6" x14ac:dyDescent="0.2">
      <c r="F19527"/>
    </row>
    <row r="19528" spans="6:6" x14ac:dyDescent="0.2">
      <c r="F19528"/>
    </row>
    <row r="19529" spans="6:6" x14ac:dyDescent="0.2">
      <c r="F19529"/>
    </row>
    <row r="19530" spans="6:6" x14ac:dyDescent="0.2">
      <c r="F19530"/>
    </row>
    <row r="19531" spans="6:6" x14ac:dyDescent="0.2">
      <c r="F19531"/>
    </row>
    <row r="19532" spans="6:6" x14ac:dyDescent="0.2">
      <c r="F19532"/>
    </row>
    <row r="19533" spans="6:6" x14ac:dyDescent="0.2">
      <c r="F19533"/>
    </row>
    <row r="19534" spans="6:6" x14ac:dyDescent="0.2">
      <c r="F19534"/>
    </row>
    <row r="19535" spans="6:6" x14ac:dyDescent="0.2">
      <c r="F19535"/>
    </row>
    <row r="19536" spans="6:6" x14ac:dyDescent="0.2">
      <c r="F19536"/>
    </row>
    <row r="19537" spans="6:6" x14ac:dyDescent="0.2">
      <c r="F19537"/>
    </row>
    <row r="19538" spans="6:6" x14ac:dyDescent="0.2">
      <c r="F19538"/>
    </row>
    <row r="19539" spans="6:6" x14ac:dyDescent="0.2">
      <c r="F19539"/>
    </row>
    <row r="19540" spans="6:6" x14ac:dyDescent="0.2">
      <c r="F19540"/>
    </row>
    <row r="19541" spans="6:6" x14ac:dyDescent="0.2">
      <c r="F19541"/>
    </row>
    <row r="19542" spans="6:6" x14ac:dyDescent="0.2">
      <c r="F19542"/>
    </row>
    <row r="19543" spans="6:6" x14ac:dyDescent="0.2">
      <c r="F19543"/>
    </row>
    <row r="19544" spans="6:6" x14ac:dyDescent="0.2">
      <c r="F19544"/>
    </row>
    <row r="19545" spans="6:6" x14ac:dyDescent="0.2">
      <c r="F19545"/>
    </row>
    <row r="19546" spans="6:6" x14ac:dyDescent="0.2">
      <c r="F19546"/>
    </row>
    <row r="19547" spans="6:6" x14ac:dyDescent="0.2">
      <c r="F19547"/>
    </row>
    <row r="19548" spans="6:6" x14ac:dyDescent="0.2">
      <c r="F19548"/>
    </row>
    <row r="19549" spans="6:6" x14ac:dyDescent="0.2">
      <c r="F19549"/>
    </row>
    <row r="19550" spans="6:6" x14ac:dyDescent="0.2">
      <c r="F19550"/>
    </row>
    <row r="19551" spans="6:6" x14ac:dyDescent="0.2">
      <c r="F19551"/>
    </row>
    <row r="19552" spans="6:6" x14ac:dyDescent="0.2">
      <c r="F19552"/>
    </row>
    <row r="19553" spans="6:6" x14ac:dyDescent="0.2">
      <c r="F19553"/>
    </row>
    <row r="19554" spans="6:6" x14ac:dyDescent="0.2">
      <c r="F19554"/>
    </row>
    <row r="19555" spans="6:6" x14ac:dyDescent="0.2">
      <c r="F19555"/>
    </row>
    <row r="19556" spans="6:6" x14ac:dyDescent="0.2">
      <c r="F19556"/>
    </row>
    <row r="19557" spans="6:6" x14ac:dyDescent="0.2">
      <c r="F19557"/>
    </row>
    <row r="19558" spans="6:6" x14ac:dyDescent="0.2">
      <c r="F19558"/>
    </row>
    <row r="19559" spans="6:6" x14ac:dyDescent="0.2">
      <c r="F19559"/>
    </row>
    <row r="19560" spans="6:6" x14ac:dyDescent="0.2">
      <c r="F19560"/>
    </row>
    <row r="19561" spans="6:6" x14ac:dyDescent="0.2">
      <c r="F19561"/>
    </row>
    <row r="19562" spans="6:6" x14ac:dyDescent="0.2">
      <c r="F19562"/>
    </row>
    <row r="19563" spans="6:6" x14ac:dyDescent="0.2">
      <c r="F19563"/>
    </row>
    <row r="19564" spans="6:6" x14ac:dyDescent="0.2">
      <c r="F19564"/>
    </row>
    <row r="19565" spans="6:6" x14ac:dyDescent="0.2">
      <c r="F19565"/>
    </row>
    <row r="19566" spans="6:6" x14ac:dyDescent="0.2">
      <c r="F19566"/>
    </row>
    <row r="19567" spans="6:6" x14ac:dyDescent="0.2">
      <c r="F19567"/>
    </row>
    <row r="19568" spans="6:6" x14ac:dyDescent="0.2">
      <c r="F19568"/>
    </row>
    <row r="19569" spans="6:6" x14ac:dyDescent="0.2">
      <c r="F19569"/>
    </row>
    <row r="19570" spans="6:6" x14ac:dyDescent="0.2">
      <c r="F19570"/>
    </row>
    <row r="19571" spans="6:6" x14ac:dyDescent="0.2">
      <c r="F19571"/>
    </row>
    <row r="19572" spans="6:6" x14ac:dyDescent="0.2">
      <c r="F19572"/>
    </row>
    <row r="19573" spans="6:6" x14ac:dyDescent="0.2">
      <c r="F19573"/>
    </row>
    <row r="19574" spans="6:6" x14ac:dyDescent="0.2">
      <c r="F19574"/>
    </row>
    <row r="19575" spans="6:6" x14ac:dyDescent="0.2">
      <c r="F19575"/>
    </row>
    <row r="19576" spans="6:6" x14ac:dyDescent="0.2">
      <c r="F19576"/>
    </row>
    <row r="19577" spans="6:6" x14ac:dyDescent="0.2">
      <c r="F19577"/>
    </row>
    <row r="19578" spans="6:6" x14ac:dyDescent="0.2">
      <c r="F19578"/>
    </row>
    <row r="19579" spans="6:6" x14ac:dyDescent="0.2">
      <c r="F19579"/>
    </row>
    <row r="19580" spans="6:6" x14ac:dyDescent="0.2">
      <c r="F19580"/>
    </row>
    <row r="19581" spans="6:6" x14ac:dyDescent="0.2">
      <c r="F19581"/>
    </row>
    <row r="19582" spans="6:6" x14ac:dyDescent="0.2">
      <c r="F19582"/>
    </row>
    <row r="19583" spans="6:6" x14ac:dyDescent="0.2">
      <c r="F19583"/>
    </row>
    <row r="19584" spans="6:6" x14ac:dyDescent="0.2">
      <c r="F19584"/>
    </row>
    <row r="19585" spans="6:6" x14ac:dyDescent="0.2">
      <c r="F19585"/>
    </row>
    <row r="19586" spans="6:6" x14ac:dyDescent="0.2">
      <c r="F19586"/>
    </row>
    <row r="19587" spans="6:6" x14ac:dyDescent="0.2">
      <c r="F19587"/>
    </row>
    <row r="19588" spans="6:6" x14ac:dyDescent="0.2">
      <c r="F19588"/>
    </row>
    <row r="19589" spans="6:6" x14ac:dyDescent="0.2">
      <c r="F19589"/>
    </row>
    <row r="19590" spans="6:6" x14ac:dyDescent="0.2">
      <c r="F19590"/>
    </row>
    <row r="19591" spans="6:6" x14ac:dyDescent="0.2">
      <c r="F19591"/>
    </row>
    <row r="19592" spans="6:6" x14ac:dyDescent="0.2">
      <c r="F19592"/>
    </row>
    <row r="19593" spans="6:6" x14ac:dyDescent="0.2">
      <c r="F19593"/>
    </row>
    <row r="19594" spans="6:6" x14ac:dyDescent="0.2">
      <c r="F19594"/>
    </row>
    <row r="19595" spans="6:6" x14ac:dyDescent="0.2">
      <c r="F19595"/>
    </row>
    <row r="19596" spans="6:6" x14ac:dyDescent="0.2">
      <c r="F19596"/>
    </row>
    <row r="19597" spans="6:6" x14ac:dyDescent="0.2">
      <c r="F19597"/>
    </row>
    <row r="19598" spans="6:6" x14ac:dyDescent="0.2">
      <c r="F19598"/>
    </row>
    <row r="19599" spans="6:6" x14ac:dyDescent="0.2">
      <c r="F19599"/>
    </row>
    <row r="19600" spans="6:6" x14ac:dyDescent="0.2">
      <c r="F19600"/>
    </row>
    <row r="19601" spans="6:6" x14ac:dyDescent="0.2">
      <c r="F19601"/>
    </row>
    <row r="19602" spans="6:6" x14ac:dyDescent="0.2">
      <c r="F19602"/>
    </row>
    <row r="19603" spans="6:6" x14ac:dyDescent="0.2">
      <c r="F19603"/>
    </row>
    <row r="19604" spans="6:6" x14ac:dyDescent="0.2">
      <c r="F19604"/>
    </row>
    <row r="19605" spans="6:6" x14ac:dyDescent="0.2">
      <c r="F19605"/>
    </row>
    <row r="19606" spans="6:6" x14ac:dyDescent="0.2">
      <c r="F19606"/>
    </row>
    <row r="19607" spans="6:6" x14ac:dyDescent="0.2">
      <c r="F19607"/>
    </row>
    <row r="19608" spans="6:6" x14ac:dyDescent="0.2">
      <c r="F19608"/>
    </row>
    <row r="19609" spans="6:6" x14ac:dyDescent="0.2">
      <c r="F19609"/>
    </row>
    <row r="19610" spans="6:6" x14ac:dyDescent="0.2">
      <c r="F19610"/>
    </row>
    <row r="19611" spans="6:6" x14ac:dyDescent="0.2">
      <c r="F19611"/>
    </row>
    <row r="19612" spans="6:6" x14ac:dyDescent="0.2">
      <c r="F19612"/>
    </row>
    <row r="19613" spans="6:6" x14ac:dyDescent="0.2">
      <c r="F19613"/>
    </row>
    <row r="19614" spans="6:6" x14ac:dyDescent="0.2">
      <c r="F19614"/>
    </row>
    <row r="19615" spans="6:6" x14ac:dyDescent="0.2">
      <c r="F19615"/>
    </row>
    <row r="19616" spans="6:6" x14ac:dyDescent="0.2">
      <c r="F19616"/>
    </row>
    <row r="19617" spans="6:6" x14ac:dyDescent="0.2">
      <c r="F19617"/>
    </row>
    <row r="19618" spans="6:6" x14ac:dyDescent="0.2">
      <c r="F19618"/>
    </row>
    <row r="19619" spans="6:6" x14ac:dyDescent="0.2">
      <c r="F19619"/>
    </row>
    <row r="19620" spans="6:6" x14ac:dyDescent="0.2">
      <c r="F19620"/>
    </row>
    <row r="19621" spans="6:6" x14ac:dyDescent="0.2">
      <c r="F19621"/>
    </row>
    <row r="19622" spans="6:6" x14ac:dyDescent="0.2">
      <c r="F19622"/>
    </row>
    <row r="19623" spans="6:6" x14ac:dyDescent="0.2">
      <c r="F19623"/>
    </row>
    <row r="19624" spans="6:6" x14ac:dyDescent="0.2">
      <c r="F19624"/>
    </row>
    <row r="19625" spans="6:6" x14ac:dyDescent="0.2">
      <c r="F19625"/>
    </row>
    <row r="19626" spans="6:6" x14ac:dyDescent="0.2">
      <c r="F19626"/>
    </row>
    <row r="19627" spans="6:6" x14ac:dyDescent="0.2">
      <c r="F19627"/>
    </row>
    <row r="19628" spans="6:6" x14ac:dyDescent="0.2">
      <c r="F19628"/>
    </row>
    <row r="19629" spans="6:6" x14ac:dyDescent="0.2">
      <c r="F19629"/>
    </row>
    <row r="19630" spans="6:6" x14ac:dyDescent="0.2">
      <c r="F19630"/>
    </row>
    <row r="19631" spans="6:6" x14ac:dyDescent="0.2">
      <c r="F19631"/>
    </row>
    <row r="19632" spans="6:6" x14ac:dyDescent="0.2">
      <c r="F19632"/>
    </row>
    <row r="19633" spans="6:6" x14ac:dyDescent="0.2">
      <c r="F19633"/>
    </row>
    <row r="19634" spans="6:6" x14ac:dyDescent="0.2">
      <c r="F19634"/>
    </row>
    <row r="19635" spans="6:6" x14ac:dyDescent="0.2">
      <c r="F19635"/>
    </row>
    <row r="19636" spans="6:6" x14ac:dyDescent="0.2">
      <c r="F19636"/>
    </row>
    <row r="19637" spans="6:6" x14ac:dyDescent="0.2">
      <c r="F19637"/>
    </row>
    <row r="19638" spans="6:6" x14ac:dyDescent="0.2">
      <c r="F19638"/>
    </row>
    <row r="19639" spans="6:6" x14ac:dyDescent="0.2">
      <c r="F19639"/>
    </row>
    <row r="19640" spans="6:6" x14ac:dyDescent="0.2">
      <c r="F19640"/>
    </row>
    <row r="19641" spans="6:6" x14ac:dyDescent="0.2">
      <c r="F19641"/>
    </row>
    <row r="19642" spans="6:6" x14ac:dyDescent="0.2">
      <c r="F19642"/>
    </row>
    <row r="19643" spans="6:6" x14ac:dyDescent="0.2">
      <c r="F19643"/>
    </row>
    <row r="19644" spans="6:6" x14ac:dyDescent="0.2">
      <c r="F19644"/>
    </row>
    <row r="19645" spans="6:6" x14ac:dyDescent="0.2">
      <c r="F19645"/>
    </row>
    <row r="19646" spans="6:6" x14ac:dyDescent="0.2">
      <c r="F19646"/>
    </row>
    <row r="19647" spans="6:6" x14ac:dyDescent="0.2">
      <c r="F19647"/>
    </row>
    <row r="19648" spans="6:6" x14ac:dyDescent="0.2">
      <c r="F19648"/>
    </row>
    <row r="19649" spans="6:6" x14ac:dyDescent="0.2">
      <c r="F19649"/>
    </row>
    <row r="19650" spans="6:6" x14ac:dyDescent="0.2">
      <c r="F19650"/>
    </row>
    <row r="19651" spans="6:6" x14ac:dyDescent="0.2">
      <c r="F19651"/>
    </row>
    <row r="19652" spans="6:6" x14ac:dyDescent="0.2">
      <c r="F19652"/>
    </row>
    <row r="19653" spans="6:6" x14ac:dyDescent="0.2">
      <c r="F19653"/>
    </row>
    <row r="19654" spans="6:6" x14ac:dyDescent="0.2">
      <c r="F19654"/>
    </row>
    <row r="19655" spans="6:6" x14ac:dyDescent="0.2">
      <c r="F19655"/>
    </row>
    <row r="19656" spans="6:6" x14ac:dyDescent="0.2">
      <c r="F19656"/>
    </row>
    <row r="19657" spans="6:6" x14ac:dyDescent="0.2">
      <c r="F19657"/>
    </row>
    <row r="19658" spans="6:6" x14ac:dyDescent="0.2">
      <c r="F19658"/>
    </row>
    <row r="19659" spans="6:6" x14ac:dyDescent="0.2">
      <c r="F19659"/>
    </row>
    <row r="19660" spans="6:6" x14ac:dyDescent="0.2">
      <c r="F19660"/>
    </row>
    <row r="19661" spans="6:6" x14ac:dyDescent="0.2">
      <c r="F19661"/>
    </row>
    <row r="19662" spans="6:6" x14ac:dyDescent="0.2">
      <c r="F19662"/>
    </row>
    <row r="19663" spans="6:6" x14ac:dyDescent="0.2">
      <c r="F19663"/>
    </row>
    <row r="19664" spans="6:6" x14ac:dyDescent="0.2">
      <c r="F19664"/>
    </row>
    <row r="19665" spans="6:6" x14ac:dyDescent="0.2">
      <c r="F19665"/>
    </row>
    <row r="19666" spans="6:6" x14ac:dyDescent="0.2">
      <c r="F19666"/>
    </row>
    <row r="19667" spans="6:6" x14ac:dyDescent="0.2">
      <c r="F19667"/>
    </row>
    <row r="19668" spans="6:6" x14ac:dyDescent="0.2">
      <c r="F19668"/>
    </row>
    <row r="19669" spans="6:6" x14ac:dyDescent="0.2">
      <c r="F19669"/>
    </row>
    <row r="19670" spans="6:6" x14ac:dyDescent="0.2">
      <c r="F19670"/>
    </row>
    <row r="19671" spans="6:6" x14ac:dyDescent="0.2">
      <c r="F19671"/>
    </row>
    <row r="19672" spans="6:6" x14ac:dyDescent="0.2">
      <c r="F19672"/>
    </row>
    <row r="19673" spans="6:6" x14ac:dyDescent="0.2">
      <c r="F19673"/>
    </row>
    <row r="19674" spans="6:6" x14ac:dyDescent="0.2">
      <c r="F19674"/>
    </row>
    <row r="19675" spans="6:6" x14ac:dyDescent="0.2">
      <c r="F19675"/>
    </row>
    <row r="19676" spans="6:6" x14ac:dyDescent="0.2">
      <c r="F19676"/>
    </row>
    <row r="19677" spans="6:6" x14ac:dyDescent="0.2">
      <c r="F19677"/>
    </row>
    <row r="19678" spans="6:6" x14ac:dyDescent="0.2">
      <c r="F19678"/>
    </row>
    <row r="19679" spans="6:6" x14ac:dyDescent="0.2">
      <c r="F19679"/>
    </row>
    <row r="19680" spans="6:6" x14ac:dyDescent="0.2">
      <c r="F19680"/>
    </row>
    <row r="19681" spans="6:6" x14ac:dyDescent="0.2">
      <c r="F19681"/>
    </row>
    <row r="19682" spans="6:6" x14ac:dyDescent="0.2">
      <c r="F19682"/>
    </row>
    <row r="19683" spans="6:6" x14ac:dyDescent="0.2">
      <c r="F19683"/>
    </row>
    <row r="19684" spans="6:6" x14ac:dyDescent="0.2">
      <c r="F19684"/>
    </row>
    <row r="19685" spans="6:6" x14ac:dyDescent="0.2">
      <c r="F19685"/>
    </row>
    <row r="19686" spans="6:6" x14ac:dyDescent="0.2">
      <c r="F19686"/>
    </row>
    <row r="19687" spans="6:6" x14ac:dyDescent="0.2">
      <c r="F19687"/>
    </row>
    <row r="19688" spans="6:6" x14ac:dyDescent="0.2">
      <c r="F19688"/>
    </row>
    <row r="19689" spans="6:6" x14ac:dyDescent="0.2">
      <c r="F19689"/>
    </row>
    <row r="19690" spans="6:6" x14ac:dyDescent="0.2">
      <c r="F19690"/>
    </row>
    <row r="19691" spans="6:6" x14ac:dyDescent="0.2">
      <c r="F19691"/>
    </row>
    <row r="19692" spans="6:6" x14ac:dyDescent="0.2">
      <c r="F19692"/>
    </row>
    <row r="19693" spans="6:6" x14ac:dyDescent="0.2">
      <c r="F19693"/>
    </row>
    <row r="19694" spans="6:6" x14ac:dyDescent="0.2">
      <c r="F19694"/>
    </row>
    <row r="19695" spans="6:6" x14ac:dyDescent="0.2">
      <c r="F19695"/>
    </row>
    <row r="19696" spans="6:6" x14ac:dyDescent="0.2">
      <c r="F19696"/>
    </row>
    <row r="19697" spans="6:6" x14ac:dyDescent="0.2">
      <c r="F19697"/>
    </row>
    <row r="19698" spans="6:6" x14ac:dyDescent="0.2">
      <c r="F19698"/>
    </row>
    <row r="19699" spans="6:6" x14ac:dyDescent="0.2">
      <c r="F19699"/>
    </row>
    <row r="19700" spans="6:6" x14ac:dyDescent="0.2">
      <c r="F19700"/>
    </row>
    <row r="19701" spans="6:6" x14ac:dyDescent="0.2">
      <c r="F19701"/>
    </row>
    <row r="19702" spans="6:6" x14ac:dyDescent="0.2">
      <c r="F19702"/>
    </row>
    <row r="19703" spans="6:6" x14ac:dyDescent="0.2">
      <c r="F19703"/>
    </row>
    <row r="19704" spans="6:6" x14ac:dyDescent="0.2">
      <c r="F19704"/>
    </row>
    <row r="19705" spans="6:6" x14ac:dyDescent="0.2">
      <c r="F19705"/>
    </row>
    <row r="19706" spans="6:6" x14ac:dyDescent="0.2">
      <c r="F19706"/>
    </row>
    <row r="19707" spans="6:6" x14ac:dyDescent="0.2">
      <c r="F19707"/>
    </row>
    <row r="19708" spans="6:6" x14ac:dyDescent="0.2">
      <c r="F19708"/>
    </row>
    <row r="19709" spans="6:6" x14ac:dyDescent="0.2">
      <c r="F19709"/>
    </row>
    <row r="19710" spans="6:6" x14ac:dyDescent="0.2">
      <c r="F19710"/>
    </row>
    <row r="19711" spans="6:6" x14ac:dyDescent="0.2">
      <c r="F19711"/>
    </row>
    <row r="19712" spans="6:6" x14ac:dyDescent="0.2">
      <c r="F19712"/>
    </row>
    <row r="19713" spans="6:6" x14ac:dyDescent="0.2">
      <c r="F19713"/>
    </row>
    <row r="19714" spans="6:6" x14ac:dyDescent="0.2">
      <c r="F19714"/>
    </row>
    <row r="19715" spans="6:6" x14ac:dyDescent="0.2">
      <c r="F19715"/>
    </row>
    <row r="19716" spans="6:6" x14ac:dyDescent="0.2">
      <c r="F19716"/>
    </row>
    <row r="19717" spans="6:6" x14ac:dyDescent="0.2">
      <c r="F19717"/>
    </row>
    <row r="19718" spans="6:6" x14ac:dyDescent="0.2">
      <c r="F19718"/>
    </row>
    <row r="19719" spans="6:6" x14ac:dyDescent="0.2">
      <c r="F19719"/>
    </row>
    <row r="19720" spans="6:6" x14ac:dyDescent="0.2">
      <c r="F19720"/>
    </row>
    <row r="19721" spans="6:6" x14ac:dyDescent="0.2">
      <c r="F19721"/>
    </row>
    <row r="19722" spans="6:6" x14ac:dyDescent="0.2">
      <c r="F19722"/>
    </row>
    <row r="19723" spans="6:6" x14ac:dyDescent="0.2">
      <c r="F19723"/>
    </row>
    <row r="19724" spans="6:6" x14ac:dyDescent="0.2">
      <c r="F19724"/>
    </row>
    <row r="19725" spans="6:6" x14ac:dyDescent="0.2">
      <c r="F19725"/>
    </row>
    <row r="19726" spans="6:6" x14ac:dyDescent="0.2">
      <c r="F19726"/>
    </row>
    <row r="19727" spans="6:6" x14ac:dyDescent="0.2">
      <c r="F19727"/>
    </row>
    <row r="19728" spans="6:6" x14ac:dyDescent="0.2">
      <c r="F19728"/>
    </row>
    <row r="19729" spans="6:6" x14ac:dyDescent="0.2">
      <c r="F19729"/>
    </row>
    <row r="19730" spans="6:6" x14ac:dyDescent="0.2">
      <c r="F19730"/>
    </row>
    <row r="19731" spans="6:6" x14ac:dyDescent="0.2">
      <c r="F19731"/>
    </row>
    <row r="19732" spans="6:6" x14ac:dyDescent="0.2">
      <c r="F19732"/>
    </row>
    <row r="19733" spans="6:6" x14ac:dyDescent="0.2">
      <c r="F19733"/>
    </row>
    <row r="19734" spans="6:6" x14ac:dyDescent="0.2">
      <c r="F19734"/>
    </row>
    <row r="19735" spans="6:6" x14ac:dyDescent="0.2">
      <c r="F19735"/>
    </row>
    <row r="19736" spans="6:6" x14ac:dyDescent="0.2">
      <c r="F19736"/>
    </row>
    <row r="19737" spans="6:6" x14ac:dyDescent="0.2">
      <c r="F19737"/>
    </row>
    <row r="19738" spans="6:6" x14ac:dyDescent="0.2">
      <c r="F19738"/>
    </row>
    <row r="19739" spans="6:6" x14ac:dyDescent="0.2">
      <c r="F19739"/>
    </row>
    <row r="19740" spans="6:6" x14ac:dyDescent="0.2">
      <c r="F19740"/>
    </row>
    <row r="19741" spans="6:6" x14ac:dyDescent="0.2">
      <c r="F19741"/>
    </row>
    <row r="19742" spans="6:6" x14ac:dyDescent="0.2">
      <c r="F19742"/>
    </row>
    <row r="19743" spans="6:6" x14ac:dyDescent="0.2">
      <c r="F19743"/>
    </row>
    <row r="19744" spans="6:6" x14ac:dyDescent="0.2">
      <c r="F19744"/>
    </row>
    <row r="19745" spans="6:6" x14ac:dyDescent="0.2">
      <c r="F19745"/>
    </row>
    <row r="19746" spans="6:6" x14ac:dyDescent="0.2">
      <c r="F19746"/>
    </row>
    <row r="19747" spans="6:6" x14ac:dyDescent="0.2">
      <c r="F19747"/>
    </row>
    <row r="19748" spans="6:6" x14ac:dyDescent="0.2">
      <c r="F19748"/>
    </row>
    <row r="19749" spans="6:6" x14ac:dyDescent="0.2">
      <c r="F19749"/>
    </row>
    <row r="19750" spans="6:6" x14ac:dyDescent="0.2">
      <c r="F19750"/>
    </row>
    <row r="19751" spans="6:6" x14ac:dyDescent="0.2">
      <c r="F19751"/>
    </row>
    <row r="19752" spans="6:6" x14ac:dyDescent="0.2">
      <c r="F19752"/>
    </row>
    <row r="19753" spans="6:6" x14ac:dyDescent="0.2">
      <c r="F19753"/>
    </row>
    <row r="19754" spans="6:6" x14ac:dyDescent="0.2">
      <c r="F19754"/>
    </row>
    <row r="19755" spans="6:6" x14ac:dyDescent="0.2">
      <c r="F19755"/>
    </row>
    <row r="19756" spans="6:6" x14ac:dyDescent="0.2">
      <c r="F19756"/>
    </row>
    <row r="19757" spans="6:6" x14ac:dyDescent="0.2">
      <c r="F19757"/>
    </row>
    <row r="19758" spans="6:6" x14ac:dyDescent="0.2">
      <c r="F19758"/>
    </row>
    <row r="19759" spans="6:6" x14ac:dyDescent="0.2">
      <c r="F19759"/>
    </row>
    <row r="19760" spans="6:6" x14ac:dyDescent="0.2">
      <c r="F19760"/>
    </row>
    <row r="19761" spans="6:6" x14ac:dyDescent="0.2">
      <c r="F19761"/>
    </row>
    <row r="19762" spans="6:6" x14ac:dyDescent="0.2">
      <c r="F19762"/>
    </row>
    <row r="19763" spans="6:6" x14ac:dyDescent="0.2">
      <c r="F19763"/>
    </row>
    <row r="19764" spans="6:6" x14ac:dyDescent="0.2">
      <c r="F19764"/>
    </row>
    <row r="19765" spans="6:6" x14ac:dyDescent="0.2">
      <c r="F19765"/>
    </row>
    <row r="19766" spans="6:6" x14ac:dyDescent="0.2">
      <c r="F19766"/>
    </row>
    <row r="19767" spans="6:6" x14ac:dyDescent="0.2">
      <c r="F19767"/>
    </row>
    <row r="19768" spans="6:6" x14ac:dyDescent="0.2">
      <c r="F19768"/>
    </row>
    <row r="19769" spans="6:6" x14ac:dyDescent="0.2">
      <c r="F19769"/>
    </row>
    <row r="19770" spans="6:6" x14ac:dyDescent="0.2">
      <c r="F19770"/>
    </row>
    <row r="19771" spans="6:6" x14ac:dyDescent="0.2">
      <c r="F19771"/>
    </row>
    <row r="19772" spans="6:6" x14ac:dyDescent="0.2">
      <c r="F19772"/>
    </row>
    <row r="19773" spans="6:6" x14ac:dyDescent="0.2">
      <c r="F19773"/>
    </row>
    <row r="19774" spans="6:6" x14ac:dyDescent="0.2">
      <c r="F19774"/>
    </row>
    <row r="19775" spans="6:6" x14ac:dyDescent="0.2">
      <c r="F19775"/>
    </row>
    <row r="19776" spans="6:6" x14ac:dyDescent="0.2">
      <c r="F19776"/>
    </row>
    <row r="19777" spans="6:6" x14ac:dyDescent="0.2">
      <c r="F19777"/>
    </row>
    <row r="19778" spans="6:6" x14ac:dyDescent="0.2">
      <c r="F19778"/>
    </row>
    <row r="19779" spans="6:6" x14ac:dyDescent="0.2">
      <c r="F19779"/>
    </row>
    <row r="19780" spans="6:6" x14ac:dyDescent="0.2">
      <c r="F19780"/>
    </row>
    <row r="19781" spans="6:6" x14ac:dyDescent="0.2">
      <c r="F19781"/>
    </row>
    <row r="19782" spans="6:6" x14ac:dyDescent="0.2">
      <c r="F19782"/>
    </row>
    <row r="19783" spans="6:6" x14ac:dyDescent="0.2">
      <c r="F19783"/>
    </row>
    <row r="19784" spans="6:6" x14ac:dyDescent="0.2">
      <c r="F19784"/>
    </row>
    <row r="19785" spans="6:6" x14ac:dyDescent="0.2">
      <c r="F19785"/>
    </row>
    <row r="19786" spans="6:6" x14ac:dyDescent="0.2">
      <c r="F19786"/>
    </row>
    <row r="19787" spans="6:6" x14ac:dyDescent="0.2">
      <c r="F19787"/>
    </row>
    <row r="19788" spans="6:6" x14ac:dyDescent="0.2">
      <c r="F19788"/>
    </row>
    <row r="19789" spans="6:6" x14ac:dyDescent="0.2">
      <c r="F19789"/>
    </row>
    <row r="19790" spans="6:6" x14ac:dyDescent="0.2">
      <c r="F19790"/>
    </row>
    <row r="19791" spans="6:6" x14ac:dyDescent="0.2">
      <c r="F19791"/>
    </row>
    <row r="19792" spans="6:6" x14ac:dyDescent="0.2">
      <c r="F19792"/>
    </row>
    <row r="19793" spans="6:6" x14ac:dyDescent="0.2">
      <c r="F19793"/>
    </row>
    <row r="19794" spans="6:6" x14ac:dyDescent="0.2">
      <c r="F19794"/>
    </row>
    <row r="19795" spans="6:6" x14ac:dyDescent="0.2">
      <c r="F19795"/>
    </row>
    <row r="19796" spans="6:6" x14ac:dyDescent="0.2">
      <c r="F19796"/>
    </row>
    <row r="19797" spans="6:6" x14ac:dyDescent="0.2">
      <c r="F19797"/>
    </row>
    <row r="19798" spans="6:6" x14ac:dyDescent="0.2">
      <c r="F19798"/>
    </row>
    <row r="19799" spans="6:6" x14ac:dyDescent="0.2">
      <c r="F19799"/>
    </row>
    <row r="19800" spans="6:6" x14ac:dyDescent="0.2">
      <c r="F19800"/>
    </row>
    <row r="19801" spans="6:6" x14ac:dyDescent="0.2">
      <c r="F19801"/>
    </row>
    <row r="19802" spans="6:6" x14ac:dyDescent="0.2">
      <c r="F19802"/>
    </row>
    <row r="19803" spans="6:6" x14ac:dyDescent="0.2">
      <c r="F19803"/>
    </row>
    <row r="19804" spans="6:6" x14ac:dyDescent="0.2">
      <c r="F19804"/>
    </row>
    <row r="19805" spans="6:6" x14ac:dyDescent="0.2">
      <c r="F19805"/>
    </row>
    <row r="19806" spans="6:6" x14ac:dyDescent="0.2">
      <c r="F19806"/>
    </row>
    <row r="19807" spans="6:6" x14ac:dyDescent="0.2">
      <c r="F19807"/>
    </row>
    <row r="19808" spans="6:6" x14ac:dyDescent="0.2">
      <c r="F19808"/>
    </row>
    <row r="19809" spans="6:6" x14ac:dyDescent="0.2">
      <c r="F19809"/>
    </row>
    <row r="19810" spans="6:6" x14ac:dyDescent="0.2">
      <c r="F19810"/>
    </row>
    <row r="19811" spans="6:6" x14ac:dyDescent="0.2">
      <c r="F19811"/>
    </row>
    <row r="19812" spans="6:6" x14ac:dyDescent="0.2">
      <c r="F19812"/>
    </row>
    <row r="19813" spans="6:6" x14ac:dyDescent="0.2">
      <c r="F19813"/>
    </row>
    <row r="19814" spans="6:6" x14ac:dyDescent="0.2">
      <c r="F19814"/>
    </row>
    <row r="19815" spans="6:6" x14ac:dyDescent="0.2">
      <c r="F19815"/>
    </row>
    <row r="19816" spans="6:6" x14ac:dyDescent="0.2">
      <c r="F19816"/>
    </row>
    <row r="19817" spans="6:6" x14ac:dyDescent="0.2">
      <c r="F19817"/>
    </row>
    <row r="19818" spans="6:6" x14ac:dyDescent="0.2">
      <c r="F19818"/>
    </row>
    <row r="19819" spans="6:6" x14ac:dyDescent="0.2">
      <c r="F19819"/>
    </row>
    <row r="19820" spans="6:6" x14ac:dyDescent="0.2">
      <c r="F19820"/>
    </row>
    <row r="19821" spans="6:6" x14ac:dyDescent="0.2">
      <c r="F19821"/>
    </row>
    <row r="19822" spans="6:6" x14ac:dyDescent="0.2">
      <c r="F19822"/>
    </row>
    <row r="19823" spans="6:6" x14ac:dyDescent="0.2">
      <c r="F19823"/>
    </row>
    <row r="19824" spans="6:6" x14ac:dyDescent="0.2">
      <c r="F19824"/>
    </row>
    <row r="19825" spans="6:6" x14ac:dyDescent="0.2">
      <c r="F19825"/>
    </row>
    <row r="19826" spans="6:6" x14ac:dyDescent="0.2">
      <c r="F19826"/>
    </row>
    <row r="19827" spans="6:6" x14ac:dyDescent="0.2">
      <c r="F19827"/>
    </row>
    <row r="19828" spans="6:6" x14ac:dyDescent="0.2">
      <c r="F19828"/>
    </row>
    <row r="19829" spans="6:6" x14ac:dyDescent="0.2">
      <c r="F19829"/>
    </row>
    <row r="19830" spans="6:6" x14ac:dyDescent="0.2">
      <c r="F19830"/>
    </row>
    <row r="19831" spans="6:6" x14ac:dyDescent="0.2">
      <c r="F19831"/>
    </row>
    <row r="19832" spans="6:6" x14ac:dyDescent="0.2">
      <c r="F19832"/>
    </row>
    <row r="19833" spans="6:6" x14ac:dyDescent="0.2">
      <c r="F19833"/>
    </row>
    <row r="19834" spans="6:6" x14ac:dyDescent="0.2">
      <c r="F19834"/>
    </row>
    <row r="19835" spans="6:6" x14ac:dyDescent="0.2">
      <c r="F19835"/>
    </row>
    <row r="19836" spans="6:6" x14ac:dyDescent="0.2">
      <c r="F19836"/>
    </row>
    <row r="19837" spans="6:6" x14ac:dyDescent="0.2">
      <c r="F19837"/>
    </row>
    <row r="19838" spans="6:6" x14ac:dyDescent="0.2">
      <c r="F19838"/>
    </row>
    <row r="19839" spans="6:6" x14ac:dyDescent="0.2">
      <c r="F19839"/>
    </row>
    <row r="19840" spans="6:6" x14ac:dyDescent="0.2">
      <c r="F19840"/>
    </row>
    <row r="19841" spans="6:6" x14ac:dyDescent="0.2">
      <c r="F19841"/>
    </row>
    <row r="19842" spans="6:6" x14ac:dyDescent="0.2">
      <c r="F19842"/>
    </row>
    <row r="19843" spans="6:6" x14ac:dyDescent="0.2">
      <c r="F19843"/>
    </row>
    <row r="19844" spans="6:6" x14ac:dyDescent="0.2">
      <c r="F19844"/>
    </row>
    <row r="19845" spans="6:6" x14ac:dyDescent="0.2">
      <c r="F19845"/>
    </row>
    <row r="19846" spans="6:6" x14ac:dyDescent="0.2">
      <c r="F19846"/>
    </row>
    <row r="19847" spans="6:6" x14ac:dyDescent="0.2">
      <c r="F19847"/>
    </row>
    <row r="19848" spans="6:6" x14ac:dyDescent="0.2">
      <c r="F19848"/>
    </row>
    <row r="19849" spans="6:6" x14ac:dyDescent="0.2">
      <c r="F19849"/>
    </row>
    <row r="19850" spans="6:6" x14ac:dyDescent="0.2">
      <c r="F19850"/>
    </row>
    <row r="19851" spans="6:6" x14ac:dyDescent="0.2">
      <c r="F19851"/>
    </row>
    <row r="19852" spans="6:6" x14ac:dyDescent="0.2">
      <c r="F19852"/>
    </row>
    <row r="19853" spans="6:6" x14ac:dyDescent="0.2">
      <c r="F19853"/>
    </row>
    <row r="19854" spans="6:6" x14ac:dyDescent="0.2">
      <c r="F19854"/>
    </row>
    <row r="19855" spans="6:6" x14ac:dyDescent="0.2">
      <c r="F19855"/>
    </row>
    <row r="19856" spans="6:6" x14ac:dyDescent="0.2">
      <c r="F19856"/>
    </row>
    <row r="19857" spans="6:6" x14ac:dyDescent="0.2">
      <c r="F19857"/>
    </row>
    <row r="19858" spans="6:6" x14ac:dyDescent="0.2">
      <c r="F19858"/>
    </row>
    <row r="19859" spans="6:6" x14ac:dyDescent="0.2">
      <c r="F19859"/>
    </row>
    <row r="19860" spans="6:6" x14ac:dyDescent="0.2">
      <c r="F19860"/>
    </row>
    <row r="19861" spans="6:6" x14ac:dyDescent="0.2">
      <c r="F19861"/>
    </row>
    <row r="19862" spans="6:6" x14ac:dyDescent="0.2">
      <c r="F19862"/>
    </row>
    <row r="19863" spans="6:6" x14ac:dyDescent="0.2">
      <c r="F19863"/>
    </row>
    <row r="19864" spans="6:6" x14ac:dyDescent="0.2">
      <c r="F19864"/>
    </row>
    <row r="19865" spans="6:6" x14ac:dyDescent="0.2">
      <c r="F19865"/>
    </row>
    <row r="19866" spans="6:6" x14ac:dyDescent="0.2">
      <c r="F19866"/>
    </row>
    <row r="19867" spans="6:6" x14ac:dyDescent="0.2">
      <c r="F19867"/>
    </row>
    <row r="19868" spans="6:6" x14ac:dyDescent="0.2">
      <c r="F19868"/>
    </row>
    <row r="19869" spans="6:6" x14ac:dyDescent="0.2">
      <c r="F19869"/>
    </row>
    <row r="19870" spans="6:6" x14ac:dyDescent="0.2">
      <c r="F19870"/>
    </row>
    <row r="19871" spans="6:6" x14ac:dyDescent="0.2">
      <c r="F19871"/>
    </row>
    <row r="19872" spans="6:6" x14ac:dyDescent="0.2">
      <c r="F19872"/>
    </row>
    <row r="19873" spans="6:6" x14ac:dyDescent="0.2">
      <c r="F19873"/>
    </row>
    <row r="19874" spans="6:6" x14ac:dyDescent="0.2">
      <c r="F19874"/>
    </row>
    <row r="19875" spans="6:6" x14ac:dyDescent="0.2">
      <c r="F19875"/>
    </row>
    <row r="19876" spans="6:6" x14ac:dyDescent="0.2">
      <c r="F19876"/>
    </row>
    <row r="19877" spans="6:6" x14ac:dyDescent="0.2">
      <c r="F19877"/>
    </row>
    <row r="19878" spans="6:6" x14ac:dyDescent="0.2">
      <c r="F19878"/>
    </row>
    <row r="19879" spans="6:6" x14ac:dyDescent="0.2">
      <c r="F19879"/>
    </row>
    <row r="19880" spans="6:6" x14ac:dyDescent="0.2">
      <c r="F19880"/>
    </row>
    <row r="19881" spans="6:6" x14ac:dyDescent="0.2">
      <c r="F19881"/>
    </row>
    <row r="19882" spans="6:6" x14ac:dyDescent="0.2">
      <c r="F19882"/>
    </row>
    <row r="19883" spans="6:6" x14ac:dyDescent="0.2">
      <c r="F19883"/>
    </row>
    <row r="19884" spans="6:6" x14ac:dyDescent="0.2">
      <c r="F19884"/>
    </row>
    <row r="19885" spans="6:6" x14ac:dyDescent="0.2">
      <c r="F19885"/>
    </row>
    <row r="19886" spans="6:6" x14ac:dyDescent="0.2">
      <c r="F19886"/>
    </row>
    <row r="19887" spans="6:6" x14ac:dyDescent="0.2">
      <c r="F19887"/>
    </row>
    <row r="19888" spans="6:6" x14ac:dyDescent="0.2">
      <c r="F19888"/>
    </row>
    <row r="19889" spans="6:6" x14ac:dyDescent="0.2">
      <c r="F19889"/>
    </row>
    <row r="19890" spans="6:6" x14ac:dyDescent="0.2">
      <c r="F19890"/>
    </row>
    <row r="19891" spans="6:6" x14ac:dyDescent="0.2">
      <c r="F19891"/>
    </row>
    <row r="19892" spans="6:6" x14ac:dyDescent="0.2">
      <c r="F19892"/>
    </row>
    <row r="19893" spans="6:6" x14ac:dyDescent="0.2">
      <c r="F19893"/>
    </row>
    <row r="19894" spans="6:6" x14ac:dyDescent="0.2">
      <c r="F19894"/>
    </row>
    <row r="19895" spans="6:6" x14ac:dyDescent="0.2">
      <c r="F19895"/>
    </row>
    <row r="19896" spans="6:6" x14ac:dyDescent="0.2">
      <c r="F19896"/>
    </row>
    <row r="19897" spans="6:6" x14ac:dyDescent="0.2">
      <c r="F19897"/>
    </row>
    <row r="19898" spans="6:6" x14ac:dyDescent="0.2">
      <c r="F19898"/>
    </row>
    <row r="19899" spans="6:6" x14ac:dyDescent="0.2">
      <c r="F19899"/>
    </row>
    <row r="19900" spans="6:6" x14ac:dyDescent="0.2">
      <c r="F19900"/>
    </row>
    <row r="19901" spans="6:6" x14ac:dyDescent="0.2">
      <c r="F19901"/>
    </row>
    <row r="19902" spans="6:6" x14ac:dyDescent="0.2">
      <c r="F19902"/>
    </row>
    <row r="19903" spans="6:6" x14ac:dyDescent="0.2">
      <c r="F19903"/>
    </row>
    <row r="19904" spans="6:6" x14ac:dyDescent="0.2">
      <c r="F19904"/>
    </row>
    <row r="19905" spans="6:6" x14ac:dyDescent="0.2">
      <c r="F19905"/>
    </row>
    <row r="19906" spans="6:6" x14ac:dyDescent="0.2">
      <c r="F19906"/>
    </row>
    <row r="19907" spans="6:6" x14ac:dyDescent="0.2">
      <c r="F19907"/>
    </row>
    <row r="19908" spans="6:6" x14ac:dyDescent="0.2">
      <c r="F19908"/>
    </row>
    <row r="19909" spans="6:6" x14ac:dyDescent="0.2">
      <c r="F19909"/>
    </row>
    <row r="19910" spans="6:6" x14ac:dyDescent="0.2">
      <c r="F19910"/>
    </row>
    <row r="19911" spans="6:6" x14ac:dyDescent="0.2">
      <c r="F19911"/>
    </row>
    <row r="19912" spans="6:6" x14ac:dyDescent="0.2">
      <c r="F19912"/>
    </row>
    <row r="19913" spans="6:6" x14ac:dyDescent="0.2">
      <c r="F19913"/>
    </row>
    <row r="19914" spans="6:6" x14ac:dyDescent="0.2">
      <c r="F19914"/>
    </row>
    <row r="19915" spans="6:6" x14ac:dyDescent="0.2">
      <c r="F19915"/>
    </row>
    <row r="19916" spans="6:6" x14ac:dyDescent="0.2">
      <c r="F19916"/>
    </row>
    <row r="19917" spans="6:6" x14ac:dyDescent="0.2">
      <c r="F19917"/>
    </row>
    <row r="19918" spans="6:6" x14ac:dyDescent="0.2">
      <c r="F19918"/>
    </row>
    <row r="19919" spans="6:6" x14ac:dyDescent="0.2">
      <c r="F19919"/>
    </row>
    <row r="19920" spans="6:6" x14ac:dyDescent="0.2">
      <c r="F19920"/>
    </row>
    <row r="19921" spans="6:6" x14ac:dyDescent="0.2">
      <c r="F19921"/>
    </row>
    <row r="19922" spans="6:6" x14ac:dyDescent="0.2">
      <c r="F19922"/>
    </row>
    <row r="19923" spans="6:6" x14ac:dyDescent="0.2">
      <c r="F19923"/>
    </row>
    <row r="19924" spans="6:6" x14ac:dyDescent="0.2">
      <c r="F19924"/>
    </row>
    <row r="19925" spans="6:6" x14ac:dyDescent="0.2">
      <c r="F19925"/>
    </row>
    <row r="19926" spans="6:6" x14ac:dyDescent="0.2">
      <c r="F19926"/>
    </row>
    <row r="19927" spans="6:6" x14ac:dyDescent="0.2">
      <c r="F19927"/>
    </row>
    <row r="19928" spans="6:6" x14ac:dyDescent="0.2">
      <c r="F19928"/>
    </row>
    <row r="19929" spans="6:6" x14ac:dyDescent="0.2">
      <c r="F19929"/>
    </row>
    <row r="19930" spans="6:6" x14ac:dyDescent="0.2">
      <c r="F19930"/>
    </row>
    <row r="19931" spans="6:6" x14ac:dyDescent="0.2">
      <c r="F19931"/>
    </row>
    <row r="19932" spans="6:6" x14ac:dyDescent="0.2">
      <c r="F19932"/>
    </row>
    <row r="19933" spans="6:6" x14ac:dyDescent="0.2">
      <c r="F19933"/>
    </row>
    <row r="19934" spans="6:6" x14ac:dyDescent="0.2">
      <c r="F19934"/>
    </row>
    <row r="19935" spans="6:6" x14ac:dyDescent="0.2">
      <c r="F19935"/>
    </row>
    <row r="19936" spans="6:6" x14ac:dyDescent="0.2">
      <c r="F19936"/>
    </row>
    <row r="19937" spans="6:6" x14ac:dyDescent="0.2">
      <c r="F19937"/>
    </row>
    <row r="19938" spans="6:6" x14ac:dyDescent="0.2">
      <c r="F19938"/>
    </row>
    <row r="19939" spans="6:6" x14ac:dyDescent="0.2">
      <c r="F19939"/>
    </row>
    <row r="19940" spans="6:6" x14ac:dyDescent="0.2">
      <c r="F19940"/>
    </row>
    <row r="19941" spans="6:6" x14ac:dyDescent="0.2">
      <c r="F19941"/>
    </row>
    <row r="19942" spans="6:6" x14ac:dyDescent="0.2">
      <c r="F19942"/>
    </row>
    <row r="19943" spans="6:6" x14ac:dyDescent="0.2">
      <c r="F19943"/>
    </row>
    <row r="19944" spans="6:6" x14ac:dyDescent="0.2">
      <c r="F19944"/>
    </row>
    <row r="19945" spans="6:6" x14ac:dyDescent="0.2">
      <c r="F19945"/>
    </row>
    <row r="19946" spans="6:6" x14ac:dyDescent="0.2">
      <c r="F19946"/>
    </row>
    <row r="19947" spans="6:6" x14ac:dyDescent="0.2">
      <c r="F19947"/>
    </row>
    <row r="19948" spans="6:6" x14ac:dyDescent="0.2">
      <c r="F19948"/>
    </row>
    <row r="19949" spans="6:6" x14ac:dyDescent="0.2">
      <c r="F19949"/>
    </row>
    <row r="19950" spans="6:6" x14ac:dyDescent="0.2">
      <c r="F19950"/>
    </row>
    <row r="19951" spans="6:6" x14ac:dyDescent="0.2">
      <c r="F19951"/>
    </row>
    <row r="19952" spans="6:6" x14ac:dyDescent="0.2">
      <c r="F19952"/>
    </row>
    <row r="19953" spans="6:6" x14ac:dyDescent="0.2">
      <c r="F19953"/>
    </row>
    <row r="19954" spans="6:6" x14ac:dyDescent="0.2">
      <c r="F19954"/>
    </row>
    <row r="19955" spans="6:6" x14ac:dyDescent="0.2">
      <c r="F19955"/>
    </row>
    <row r="19956" spans="6:6" x14ac:dyDescent="0.2">
      <c r="F19956"/>
    </row>
    <row r="19957" spans="6:6" x14ac:dyDescent="0.2">
      <c r="F19957"/>
    </row>
    <row r="19958" spans="6:6" x14ac:dyDescent="0.2">
      <c r="F19958"/>
    </row>
    <row r="19959" spans="6:6" x14ac:dyDescent="0.2">
      <c r="F19959"/>
    </row>
    <row r="19960" spans="6:6" x14ac:dyDescent="0.2">
      <c r="F19960"/>
    </row>
    <row r="19961" spans="6:6" x14ac:dyDescent="0.2">
      <c r="F19961"/>
    </row>
    <row r="19962" spans="6:6" x14ac:dyDescent="0.2">
      <c r="F19962"/>
    </row>
    <row r="19963" spans="6:6" x14ac:dyDescent="0.2">
      <c r="F19963"/>
    </row>
    <row r="19964" spans="6:6" x14ac:dyDescent="0.2">
      <c r="F19964"/>
    </row>
    <row r="19965" spans="6:6" x14ac:dyDescent="0.2">
      <c r="F19965"/>
    </row>
    <row r="19966" spans="6:6" x14ac:dyDescent="0.2">
      <c r="F19966"/>
    </row>
    <row r="19967" spans="6:6" x14ac:dyDescent="0.2">
      <c r="F19967"/>
    </row>
    <row r="19968" spans="6:6" x14ac:dyDescent="0.2">
      <c r="F19968"/>
    </row>
    <row r="19969" spans="6:6" x14ac:dyDescent="0.2">
      <c r="F19969"/>
    </row>
    <row r="19970" spans="6:6" x14ac:dyDescent="0.2">
      <c r="F19970"/>
    </row>
    <row r="19971" spans="6:6" x14ac:dyDescent="0.2">
      <c r="F19971"/>
    </row>
    <row r="19972" spans="6:6" x14ac:dyDescent="0.2">
      <c r="F19972"/>
    </row>
    <row r="19973" spans="6:6" x14ac:dyDescent="0.2">
      <c r="F19973"/>
    </row>
    <row r="19974" spans="6:6" x14ac:dyDescent="0.2">
      <c r="F19974"/>
    </row>
    <row r="19975" spans="6:6" x14ac:dyDescent="0.2">
      <c r="F19975"/>
    </row>
    <row r="19976" spans="6:6" x14ac:dyDescent="0.2">
      <c r="F19976"/>
    </row>
    <row r="19977" spans="6:6" x14ac:dyDescent="0.2">
      <c r="F19977"/>
    </row>
    <row r="19978" spans="6:6" x14ac:dyDescent="0.2">
      <c r="F19978"/>
    </row>
    <row r="19979" spans="6:6" x14ac:dyDescent="0.2">
      <c r="F19979"/>
    </row>
    <row r="19980" spans="6:6" x14ac:dyDescent="0.2">
      <c r="F19980"/>
    </row>
    <row r="19981" spans="6:6" x14ac:dyDescent="0.2">
      <c r="F19981"/>
    </row>
    <row r="19982" spans="6:6" x14ac:dyDescent="0.2">
      <c r="F19982"/>
    </row>
    <row r="19983" spans="6:6" x14ac:dyDescent="0.2">
      <c r="F19983"/>
    </row>
    <row r="19984" spans="6:6" x14ac:dyDescent="0.2">
      <c r="F19984"/>
    </row>
    <row r="19985" spans="6:6" x14ac:dyDescent="0.2">
      <c r="F19985"/>
    </row>
    <row r="19986" spans="6:6" x14ac:dyDescent="0.2">
      <c r="F19986"/>
    </row>
    <row r="19987" spans="6:6" x14ac:dyDescent="0.2">
      <c r="F19987"/>
    </row>
    <row r="19988" spans="6:6" x14ac:dyDescent="0.2">
      <c r="F19988"/>
    </row>
    <row r="19989" spans="6:6" x14ac:dyDescent="0.2">
      <c r="F19989"/>
    </row>
    <row r="19990" spans="6:6" x14ac:dyDescent="0.2">
      <c r="F19990"/>
    </row>
    <row r="19991" spans="6:6" x14ac:dyDescent="0.2">
      <c r="F19991"/>
    </row>
    <row r="19992" spans="6:6" x14ac:dyDescent="0.2">
      <c r="F19992"/>
    </row>
    <row r="19993" spans="6:6" x14ac:dyDescent="0.2">
      <c r="F19993"/>
    </row>
    <row r="19994" spans="6:6" x14ac:dyDescent="0.2">
      <c r="F19994"/>
    </row>
    <row r="19995" spans="6:6" x14ac:dyDescent="0.2">
      <c r="F19995"/>
    </row>
    <row r="19996" spans="6:6" x14ac:dyDescent="0.2">
      <c r="F19996"/>
    </row>
    <row r="19997" spans="6:6" x14ac:dyDescent="0.2">
      <c r="F19997"/>
    </row>
    <row r="19998" spans="6:6" x14ac:dyDescent="0.2">
      <c r="F19998"/>
    </row>
    <row r="19999" spans="6:6" x14ac:dyDescent="0.2">
      <c r="F19999"/>
    </row>
    <row r="20000" spans="6:6" x14ac:dyDescent="0.2">
      <c r="F20000"/>
    </row>
    <row r="20001" spans="6:6" x14ac:dyDescent="0.2">
      <c r="F20001"/>
    </row>
    <row r="20002" spans="6:6" x14ac:dyDescent="0.2">
      <c r="F20002"/>
    </row>
    <row r="20003" spans="6:6" x14ac:dyDescent="0.2">
      <c r="F20003"/>
    </row>
    <row r="20004" spans="6:6" x14ac:dyDescent="0.2">
      <c r="F20004"/>
    </row>
    <row r="20005" spans="6:6" x14ac:dyDescent="0.2">
      <c r="F20005"/>
    </row>
    <row r="20006" spans="6:6" x14ac:dyDescent="0.2">
      <c r="F20006"/>
    </row>
    <row r="20007" spans="6:6" x14ac:dyDescent="0.2">
      <c r="F20007"/>
    </row>
    <row r="20008" spans="6:6" x14ac:dyDescent="0.2">
      <c r="F20008"/>
    </row>
    <row r="20009" spans="6:6" x14ac:dyDescent="0.2">
      <c r="F20009"/>
    </row>
    <row r="20010" spans="6:6" x14ac:dyDescent="0.2">
      <c r="F20010"/>
    </row>
    <row r="20011" spans="6:6" x14ac:dyDescent="0.2">
      <c r="F20011"/>
    </row>
    <row r="20012" spans="6:6" x14ac:dyDescent="0.2">
      <c r="F20012"/>
    </row>
    <row r="20013" spans="6:6" x14ac:dyDescent="0.2">
      <c r="F20013"/>
    </row>
    <row r="20014" spans="6:6" x14ac:dyDescent="0.2">
      <c r="F20014"/>
    </row>
    <row r="20015" spans="6:6" x14ac:dyDescent="0.2">
      <c r="F20015"/>
    </row>
    <row r="20016" spans="6:6" x14ac:dyDescent="0.2">
      <c r="F20016"/>
    </row>
    <row r="20017" spans="6:6" x14ac:dyDescent="0.2">
      <c r="F20017"/>
    </row>
    <row r="20018" spans="6:6" x14ac:dyDescent="0.2">
      <c r="F20018"/>
    </row>
    <row r="20019" spans="6:6" x14ac:dyDescent="0.2">
      <c r="F20019"/>
    </row>
    <row r="20020" spans="6:6" x14ac:dyDescent="0.2">
      <c r="F20020"/>
    </row>
    <row r="20021" spans="6:6" x14ac:dyDescent="0.2">
      <c r="F20021"/>
    </row>
    <row r="20022" spans="6:6" x14ac:dyDescent="0.2">
      <c r="F20022"/>
    </row>
    <row r="20023" spans="6:6" x14ac:dyDescent="0.2">
      <c r="F20023"/>
    </row>
    <row r="20024" spans="6:6" x14ac:dyDescent="0.2">
      <c r="F20024"/>
    </row>
    <row r="20025" spans="6:6" x14ac:dyDescent="0.2">
      <c r="F20025"/>
    </row>
    <row r="20026" spans="6:6" x14ac:dyDescent="0.2">
      <c r="F20026"/>
    </row>
    <row r="20027" spans="6:6" x14ac:dyDescent="0.2">
      <c r="F20027"/>
    </row>
    <row r="20028" spans="6:6" x14ac:dyDescent="0.2">
      <c r="F20028"/>
    </row>
    <row r="20029" spans="6:6" x14ac:dyDescent="0.2">
      <c r="F20029"/>
    </row>
    <row r="20030" spans="6:6" x14ac:dyDescent="0.2">
      <c r="F20030"/>
    </row>
    <row r="20031" spans="6:6" x14ac:dyDescent="0.2">
      <c r="F20031"/>
    </row>
    <row r="20032" spans="6:6" x14ac:dyDescent="0.2">
      <c r="F20032"/>
    </row>
    <row r="20033" spans="6:6" x14ac:dyDescent="0.2">
      <c r="F20033"/>
    </row>
    <row r="20034" spans="6:6" x14ac:dyDescent="0.2">
      <c r="F20034"/>
    </row>
    <row r="20035" spans="6:6" x14ac:dyDescent="0.2">
      <c r="F20035"/>
    </row>
    <row r="20036" spans="6:6" x14ac:dyDescent="0.2">
      <c r="F20036"/>
    </row>
    <row r="20037" spans="6:6" x14ac:dyDescent="0.2">
      <c r="F20037"/>
    </row>
    <row r="20038" spans="6:6" x14ac:dyDescent="0.2">
      <c r="F20038"/>
    </row>
    <row r="20039" spans="6:6" x14ac:dyDescent="0.2">
      <c r="F20039"/>
    </row>
    <row r="20040" spans="6:6" x14ac:dyDescent="0.2">
      <c r="F20040"/>
    </row>
    <row r="20041" spans="6:6" x14ac:dyDescent="0.2">
      <c r="F20041"/>
    </row>
    <row r="20042" spans="6:6" x14ac:dyDescent="0.2">
      <c r="F20042"/>
    </row>
    <row r="20043" spans="6:6" x14ac:dyDescent="0.2">
      <c r="F20043"/>
    </row>
    <row r="20044" spans="6:6" x14ac:dyDescent="0.2">
      <c r="F20044"/>
    </row>
    <row r="20045" spans="6:6" x14ac:dyDescent="0.2">
      <c r="F20045"/>
    </row>
    <row r="20046" spans="6:6" x14ac:dyDescent="0.2">
      <c r="F20046"/>
    </row>
    <row r="20047" spans="6:6" x14ac:dyDescent="0.2">
      <c r="F20047"/>
    </row>
    <row r="20048" spans="6:6" x14ac:dyDescent="0.2">
      <c r="F20048"/>
    </row>
    <row r="20049" spans="6:6" x14ac:dyDescent="0.2">
      <c r="F20049"/>
    </row>
    <row r="20050" spans="6:6" x14ac:dyDescent="0.2">
      <c r="F20050"/>
    </row>
    <row r="20051" spans="6:6" x14ac:dyDescent="0.2">
      <c r="F20051"/>
    </row>
    <row r="20052" spans="6:6" x14ac:dyDescent="0.2">
      <c r="F20052"/>
    </row>
    <row r="20053" spans="6:6" x14ac:dyDescent="0.2">
      <c r="F20053"/>
    </row>
    <row r="20054" spans="6:6" x14ac:dyDescent="0.2">
      <c r="F20054"/>
    </row>
    <row r="20055" spans="6:6" x14ac:dyDescent="0.2">
      <c r="F20055"/>
    </row>
    <row r="20056" spans="6:6" x14ac:dyDescent="0.2">
      <c r="F20056"/>
    </row>
    <row r="20057" spans="6:6" x14ac:dyDescent="0.2">
      <c r="F20057"/>
    </row>
    <row r="20058" spans="6:6" x14ac:dyDescent="0.2">
      <c r="F20058"/>
    </row>
    <row r="20059" spans="6:6" x14ac:dyDescent="0.2">
      <c r="F20059"/>
    </row>
    <row r="20060" spans="6:6" x14ac:dyDescent="0.2">
      <c r="F20060"/>
    </row>
    <row r="20061" spans="6:6" x14ac:dyDescent="0.2">
      <c r="F20061"/>
    </row>
    <row r="20062" spans="6:6" x14ac:dyDescent="0.2">
      <c r="F20062"/>
    </row>
    <row r="20063" spans="6:6" x14ac:dyDescent="0.2">
      <c r="F20063"/>
    </row>
    <row r="20064" spans="6:6" x14ac:dyDescent="0.2">
      <c r="F20064"/>
    </row>
    <row r="20065" spans="6:6" x14ac:dyDescent="0.2">
      <c r="F20065"/>
    </row>
    <row r="20066" spans="6:6" x14ac:dyDescent="0.2">
      <c r="F20066"/>
    </row>
    <row r="20067" spans="6:6" x14ac:dyDescent="0.2">
      <c r="F20067"/>
    </row>
    <row r="20068" spans="6:6" x14ac:dyDescent="0.2">
      <c r="F20068"/>
    </row>
    <row r="20069" spans="6:6" x14ac:dyDescent="0.2">
      <c r="F20069"/>
    </row>
    <row r="20070" spans="6:6" x14ac:dyDescent="0.2">
      <c r="F20070"/>
    </row>
    <row r="20071" spans="6:6" x14ac:dyDescent="0.2">
      <c r="F20071"/>
    </row>
    <row r="20072" spans="6:6" x14ac:dyDescent="0.2">
      <c r="F20072"/>
    </row>
    <row r="20073" spans="6:6" x14ac:dyDescent="0.2">
      <c r="F20073"/>
    </row>
    <row r="20074" spans="6:6" x14ac:dyDescent="0.2">
      <c r="F20074"/>
    </row>
    <row r="20075" spans="6:6" x14ac:dyDescent="0.2">
      <c r="F20075"/>
    </row>
    <row r="20076" spans="6:6" x14ac:dyDescent="0.2">
      <c r="F20076"/>
    </row>
    <row r="20077" spans="6:6" x14ac:dyDescent="0.2">
      <c r="F20077"/>
    </row>
    <row r="20078" spans="6:6" x14ac:dyDescent="0.2">
      <c r="F20078"/>
    </row>
    <row r="20079" spans="6:6" x14ac:dyDescent="0.2">
      <c r="F20079"/>
    </row>
    <row r="20080" spans="6:6" x14ac:dyDescent="0.2">
      <c r="F20080"/>
    </row>
    <row r="20081" spans="6:6" x14ac:dyDescent="0.2">
      <c r="F20081"/>
    </row>
    <row r="20082" spans="6:6" x14ac:dyDescent="0.2">
      <c r="F20082"/>
    </row>
    <row r="20083" spans="6:6" x14ac:dyDescent="0.2">
      <c r="F20083"/>
    </row>
    <row r="20084" spans="6:6" x14ac:dyDescent="0.2">
      <c r="F20084"/>
    </row>
    <row r="20085" spans="6:6" x14ac:dyDescent="0.2">
      <c r="F20085"/>
    </row>
    <row r="20086" spans="6:6" x14ac:dyDescent="0.2">
      <c r="F20086"/>
    </row>
    <row r="20087" spans="6:6" x14ac:dyDescent="0.2">
      <c r="F20087"/>
    </row>
    <row r="20088" spans="6:6" x14ac:dyDescent="0.2">
      <c r="F20088"/>
    </row>
    <row r="20089" spans="6:6" x14ac:dyDescent="0.2">
      <c r="F20089"/>
    </row>
    <row r="20090" spans="6:6" x14ac:dyDescent="0.2">
      <c r="F20090"/>
    </row>
    <row r="20091" spans="6:6" x14ac:dyDescent="0.2">
      <c r="F20091"/>
    </row>
    <row r="20092" spans="6:6" x14ac:dyDescent="0.2">
      <c r="F20092"/>
    </row>
    <row r="20093" spans="6:6" x14ac:dyDescent="0.2">
      <c r="F20093"/>
    </row>
    <row r="20094" spans="6:6" x14ac:dyDescent="0.2">
      <c r="F20094"/>
    </row>
    <row r="20095" spans="6:6" x14ac:dyDescent="0.2">
      <c r="F20095"/>
    </row>
    <row r="20096" spans="6:6" x14ac:dyDescent="0.2">
      <c r="F20096"/>
    </row>
    <row r="20097" spans="6:6" x14ac:dyDescent="0.2">
      <c r="F20097"/>
    </row>
    <row r="20098" spans="6:6" x14ac:dyDescent="0.2">
      <c r="F20098"/>
    </row>
    <row r="20099" spans="6:6" x14ac:dyDescent="0.2">
      <c r="F20099"/>
    </row>
    <row r="20100" spans="6:6" x14ac:dyDescent="0.2">
      <c r="F20100"/>
    </row>
    <row r="20101" spans="6:6" x14ac:dyDescent="0.2">
      <c r="F20101"/>
    </row>
    <row r="20102" spans="6:6" x14ac:dyDescent="0.2">
      <c r="F20102"/>
    </row>
    <row r="20103" spans="6:6" x14ac:dyDescent="0.2">
      <c r="F20103"/>
    </row>
    <row r="20104" spans="6:6" x14ac:dyDescent="0.2">
      <c r="F20104"/>
    </row>
    <row r="20105" spans="6:6" x14ac:dyDescent="0.2">
      <c r="F20105"/>
    </row>
    <row r="20106" spans="6:6" x14ac:dyDescent="0.2">
      <c r="F20106"/>
    </row>
    <row r="20107" spans="6:6" x14ac:dyDescent="0.2">
      <c r="F20107"/>
    </row>
    <row r="20108" spans="6:6" x14ac:dyDescent="0.2">
      <c r="F20108"/>
    </row>
    <row r="20109" spans="6:6" x14ac:dyDescent="0.2">
      <c r="F20109"/>
    </row>
    <row r="20110" spans="6:6" x14ac:dyDescent="0.2">
      <c r="F20110"/>
    </row>
    <row r="20111" spans="6:6" x14ac:dyDescent="0.2">
      <c r="F20111"/>
    </row>
    <row r="20112" spans="6:6" x14ac:dyDescent="0.2">
      <c r="F20112"/>
    </row>
    <row r="20113" spans="6:6" x14ac:dyDescent="0.2">
      <c r="F20113"/>
    </row>
    <row r="20114" spans="6:6" x14ac:dyDescent="0.2">
      <c r="F20114"/>
    </row>
    <row r="20115" spans="6:6" x14ac:dyDescent="0.2">
      <c r="F20115"/>
    </row>
    <row r="20116" spans="6:6" x14ac:dyDescent="0.2">
      <c r="F20116"/>
    </row>
    <row r="20117" spans="6:6" x14ac:dyDescent="0.2">
      <c r="F20117"/>
    </row>
    <row r="20118" spans="6:6" x14ac:dyDescent="0.2">
      <c r="F20118"/>
    </row>
    <row r="20119" spans="6:6" x14ac:dyDescent="0.2">
      <c r="F20119"/>
    </row>
    <row r="20120" spans="6:6" x14ac:dyDescent="0.2">
      <c r="F20120"/>
    </row>
    <row r="20121" spans="6:6" x14ac:dyDescent="0.2">
      <c r="F20121"/>
    </row>
    <row r="20122" spans="6:6" x14ac:dyDescent="0.2">
      <c r="F20122"/>
    </row>
    <row r="20123" spans="6:6" x14ac:dyDescent="0.2">
      <c r="F20123"/>
    </row>
    <row r="20124" spans="6:6" x14ac:dyDescent="0.2">
      <c r="F20124"/>
    </row>
    <row r="20125" spans="6:6" x14ac:dyDescent="0.2">
      <c r="F20125"/>
    </row>
    <row r="20126" spans="6:6" x14ac:dyDescent="0.2">
      <c r="F20126"/>
    </row>
    <row r="20127" spans="6:6" x14ac:dyDescent="0.2">
      <c r="F20127"/>
    </row>
    <row r="20128" spans="6:6" x14ac:dyDescent="0.2">
      <c r="F20128"/>
    </row>
    <row r="20129" spans="6:6" x14ac:dyDescent="0.2">
      <c r="F20129"/>
    </row>
    <row r="20130" spans="6:6" x14ac:dyDescent="0.2">
      <c r="F20130"/>
    </row>
    <row r="20131" spans="6:6" x14ac:dyDescent="0.2">
      <c r="F20131"/>
    </row>
    <row r="20132" spans="6:6" x14ac:dyDescent="0.2">
      <c r="F20132"/>
    </row>
    <row r="20133" spans="6:6" x14ac:dyDescent="0.2">
      <c r="F20133"/>
    </row>
    <row r="20134" spans="6:6" x14ac:dyDescent="0.2">
      <c r="F20134"/>
    </row>
    <row r="20135" spans="6:6" x14ac:dyDescent="0.2">
      <c r="F20135"/>
    </row>
    <row r="20136" spans="6:6" x14ac:dyDescent="0.2">
      <c r="F20136"/>
    </row>
    <row r="20137" spans="6:6" x14ac:dyDescent="0.2">
      <c r="F20137"/>
    </row>
    <row r="20138" spans="6:6" x14ac:dyDescent="0.2">
      <c r="F20138"/>
    </row>
    <row r="20139" spans="6:6" x14ac:dyDescent="0.2">
      <c r="F20139"/>
    </row>
    <row r="20140" spans="6:6" x14ac:dyDescent="0.2">
      <c r="F20140"/>
    </row>
    <row r="20141" spans="6:6" x14ac:dyDescent="0.2">
      <c r="F20141"/>
    </row>
    <row r="20142" spans="6:6" x14ac:dyDescent="0.2">
      <c r="F20142"/>
    </row>
    <row r="20143" spans="6:6" x14ac:dyDescent="0.2">
      <c r="F20143"/>
    </row>
    <row r="20144" spans="6:6" x14ac:dyDescent="0.2">
      <c r="F20144"/>
    </row>
    <row r="20145" spans="6:6" x14ac:dyDescent="0.2">
      <c r="F20145"/>
    </row>
    <row r="20146" spans="6:6" x14ac:dyDescent="0.2">
      <c r="F20146"/>
    </row>
    <row r="20147" spans="6:6" x14ac:dyDescent="0.2">
      <c r="F20147"/>
    </row>
    <row r="20148" spans="6:6" x14ac:dyDescent="0.2">
      <c r="F20148"/>
    </row>
    <row r="20149" spans="6:6" x14ac:dyDescent="0.2">
      <c r="F20149"/>
    </row>
    <row r="20150" spans="6:6" x14ac:dyDescent="0.2">
      <c r="F20150"/>
    </row>
    <row r="20151" spans="6:6" x14ac:dyDescent="0.2">
      <c r="F20151"/>
    </row>
    <row r="20152" spans="6:6" x14ac:dyDescent="0.2">
      <c r="F20152"/>
    </row>
    <row r="20153" spans="6:6" x14ac:dyDescent="0.2">
      <c r="F20153"/>
    </row>
    <row r="20154" spans="6:6" x14ac:dyDescent="0.2">
      <c r="F20154"/>
    </row>
    <row r="20155" spans="6:6" x14ac:dyDescent="0.2">
      <c r="F20155"/>
    </row>
    <row r="20156" spans="6:6" x14ac:dyDescent="0.2">
      <c r="F20156"/>
    </row>
    <row r="20157" spans="6:6" x14ac:dyDescent="0.2">
      <c r="F20157"/>
    </row>
    <row r="20158" spans="6:6" x14ac:dyDescent="0.2">
      <c r="F20158"/>
    </row>
    <row r="20159" spans="6:6" x14ac:dyDescent="0.2">
      <c r="F20159"/>
    </row>
    <row r="20160" spans="6:6" x14ac:dyDescent="0.2">
      <c r="F20160"/>
    </row>
    <row r="20161" spans="6:6" x14ac:dyDescent="0.2">
      <c r="F20161"/>
    </row>
    <row r="20162" spans="6:6" x14ac:dyDescent="0.2">
      <c r="F20162"/>
    </row>
    <row r="20163" spans="6:6" x14ac:dyDescent="0.2">
      <c r="F20163"/>
    </row>
    <row r="20164" spans="6:6" x14ac:dyDescent="0.2">
      <c r="F20164"/>
    </row>
    <row r="20165" spans="6:6" x14ac:dyDescent="0.2">
      <c r="F20165"/>
    </row>
    <row r="20166" spans="6:6" x14ac:dyDescent="0.2">
      <c r="F20166"/>
    </row>
    <row r="20167" spans="6:6" x14ac:dyDescent="0.2">
      <c r="F20167"/>
    </row>
    <row r="20168" spans="6:6" x14ac:dyDescent="0.2">
      <c r="F20168"/>
    </row>
    <row r="20169" spans="6:6" x14ac:dyDescent="0.2">
      <c r="F20169"/>
    </row>
    <row r="20170" spans="6:6" x14ac:dyDescent="0.2">
      <c r="F20170"/>
    </row>
    <row r="20171" spans="6:6" x14ac:dyDescent="0.2">
      <c r="F20171"/>
    </row>
    <row r="20172" spans="6:6" x14ac:dyDescent="0.2">
      <c r="F20172"/>
    </row>
    <row r="20173" spans="6:6" x14ac:dyDescent="0.2">
      <c r="F20173"/>
    </row>
    <row r="20174" spans="6:6" x14ac:dyDescent="0.2">
      <c r="F20174"/>
    </row>
    <row r="20175" spans="6:6" x14ac:dyDescent="0.2">
      <c r="F20175"/>
    </row>
    <row r="20176" spans="6:6" x14ac:dyDescent="0.2">
      <c r="F20176"/>
    </row>
    <row r="20177" spans="6:6" x14ac:dyDescent="0.2">
      <c r="F20177"/>
    </row>
    <row r="20178" spans="6:6" x14ac:dyDescent="0.2">
      <c r="F20178"/>
    </row>
    <row r="20179" spans="6:6" x14ac:dyDescent="0.2">
      <c r="F20179"/>
    </row>
    <row r="20180" spans="6:6" x14ac:dyDescent="0.2">
      <c r="F20180"/>
    </row>
    <row r="20181" spans="6:6" x14ac:dyDescent="0.2">
      <c r="F20181"/>
    </row>
    <row r="20182" spans="6:6" x14ac:dyDescent="0.2">
      <c r="F20182"/>
    </row>
    <row r="20183" spans="6:6" x14ac:dyDescent="0.2">
      <c r="F20183"/>
    </row>
    <row r="20184" spans="6:6" x14ac:dyDescent="0.2">
      <c r="F20184"/>
    </row>
    <row r="20185" spans="6:6" x14ac:dyDescent="0.2">
      <c r="F20185"/>
    </row>
    <row r="20186" spans="6:6" x14ac:dyDescent="0.2">
      <c r="F20186"/>
    </row>
    <row r="20187" spans="6:6" x14ac:dyDescent="0.2">
      <c r="F20187"/>
    </row>
    <row r="20188" spans="6:6" x14ac:dyDescent="0.2">
      <c r="F20188"/>
    </row>
    <row r="20189" spans="6:6" x14ac:dyDescent="0.2">
      <c r="F20189"/>
    </row>
    <row r="20190" spans="6:6" x14ac:dyDescent="0.2">
      <c r="F20190"/>
    </row>
    <row r="20191" spans="6:6" x14ac:dyDescent="0.2">
      <c r="F20191"/>
    </row>
    <row r="20192" spans="6:6" x14ac:dyDescent="0.2">
      <c r="F20192"/>
    </row>
    <row r="20193" spans="6:6" x14ac:dyDescent="0.2">
      <c r="F20193"/>
    </row>
    <row r="20194" spans="6:6" x14ac:dyDescent="0.2">
      <c r="F20194"/>
    </row>
    <row r="20195" spans="6:6" x14ac:dyDescent="0.2">
      <c r="F20195"/>
    </row>
    <row r="20196" spans="6:6" x14ac:dyDescent="0.2">
      <c r="F20196"/>
    </row>
    <row r="20197" spans="6:6" x14ac:dyDescent="0.2">
      <c r="F20197"/>
    </row>
    <row r="20198" spans="6:6" x14ac:dyDescent="0.2">
      <c r="F20198"/>
    </row>
    <row r="20199" spans="6:6" x14ac:dyDescent="0.2">
      <c r="F20199"/>
    </row>
    <row r="20200" spans="6:6" x14ac:dyDescent="0.2">
      <c r="F20200"/>
    </row>
    <row r="20201" spans="6:6" x14ac:dyDescent="0.2">
      <c r="F20201"/>
    </row>
    <row r="20202" spans="6:6" x14ac:dyDescent="0.2">
      <c r="F20202"/>
    </row>
    <row r="20203" spans="6:6" x14ac:dyDescent="0.2">
      <c r="F20203"/>
    </row>
    <row r="20204" spans="6:6" x14ac:dyDescent="0.2">
      <c r="F20204"/>
    </row>
    <row r="20205" spans="6:6" x14ac:dyDescent="0.2">
      <c r="F20205"/>
    </row>
    <row r="20206" spans="6:6" x14ac:dyDescent="0.2">
      <c r="F20206"/>
    </row>
    <row r="20207" spans="6:6" x14ac:dyDescent="0.2">
      <c r="F20207"/>
    </row>
    <row r="20208" spans="6:6" x14ac:dyDescent="0.2">
      <c r="F20208"/>
    </row>
    <row r="20209" spans="6:6" x14ac:dyDescent="0.2">
      <c r="F20209"/>
    </row>
    <row r="20210" spans="6:6" x14ac:dyDescent="0.2">
      <c r="F20210"/>
    </row>
    <row r="20211" spans="6:6" x14ac:dyDescent="0.2">
      <c r="F20211"/>
    </row>
    <row r="20212" spans="6:6" x14ac:dyDescent="0.2">
      <c r="F20212"/>
    </row>
    <row r="20213" spans="6:6" x14ac:dyDescent="0.2">
      <c r="F20213"/>
    </row>
    <row r="20214" spans="6:6" x14ac:dyDescent="0.2">
      <c r="F20214"/>
    </row>
    <row r="20215" spans="6:6" x14ac:dyDescent="0.2">
      <c r="F20215"/>
    </row>
    <row r="20216" spans="6:6" x14ac:dyDescent="0.2">
      <c r="F20216"/>
    </row>
    <row r="20217" spans="6:6" x14ac:dyDescent="0.2">
      <c r="F20217"/>
    </row>
    <row r="20218" spans="6:6" x14ac:dyDescent="0.2">
      <c r="F20218"/>
    </row>
    <row r="20219" spans="6:6" x14ac:dyDescent="0.2">
      <c r="F20219"/>
    </row>
    <row r="20220" spans="6:6" x14ac:dyDescent="0.2">
      <c r="F20220"/>
    </row>
    <row r="20221" spans="6:6" x14ac:dyDescent="0.2">
      <c r="F20221"/>
    </row>
    <row r="20222" spans="6:6" x14ac:dyDescent="0.2">
      <c r="F20222"/>
    </row>
    <row r="20223" spans="6:6" x14ac:dyDescent="0.2">
      <c r="F20223"/>
    </row>
    <row r="20224" spans="6:6" x14ac:dyDescent="0.2">
      <c r="F20224"/>
    </row>
    <row r="20225" spans="6:6" x14ac:dyDescent="0.2">
      <c r="F20225"/>
    </row>
    <row r="20226" spans="6:6" x14ac:dyDescent="0.2">
      <c r="F20226"/>
    </row>
    <row r="20227" spans="6:6" x14ac:dyDescent="0.2">
      <c r="F20227"/>
    </row>
    <row r="20228" spans="6:6" x14ac:dyDescent="0.2">
      <c r="F20228"/>
    </row>
    <row r="20229" spans="6:6" x14ac:dyDescent="0.2">
      <c r="F20229"/>
    </row>
    <row r="20230" spans="6:6" x14ac:dyDescent="0.2">
      <c r="F20230"/>
    </row>
    <row r="20231" spans="6:6" x14ac:dyDescent="0.2">
      <c r="F20231"/>
    </row>
    <row r="20232" spans="6:6" x14ac:dyDescent="0.2">
      <c r="F20232"/>
    </row>
    <row r="20233" spans="6:6" x14ac:dyDescent="0.2">
      <c r="F20233"/>
    </row>
    <row r="20234" spans="6:6" x14ac:dyDescent="0.2">
      <c r="F20234"/>
    </row>
    <row r="20235" spans="6:6" x14ac:dyDescent="0.2">
      <c r="F20235"/>
    </row>
    <row r="20236" spans="6:6" x14ac:dyDescent="0.2">
      <c r="F20236"/>
    </row>
    <row r="20237" spans="6:6" x14ac:dyDescent="0.2">
      <c r="F20237"/>
    </row>
    <row r="20238" spans="6:6" x14ac:dyDescent="0.2">
      <c r="F20238"/>
    </row>
    <row r="20239" spans="6:6" x14ac:dyDescent="0.2">
      <c r="F20239"/>
    </row>
    <row r="20240" spans="6:6" x14ac:dyDescent="0.2">
      <c r="F20240"/>
    </row>
    <row r="20241" spans="6:6" x14ac:dyDescent="0.2">
      <c r="F20241"/>
    </row>
    <row r="20242" spans="6:6" x14ac:dyDescent="0.2">
      <c r="F20242"/>
    </row>
    <row r="20243" spans="6:6" x14ac:dyDescent="0.2">
      <c r="F20243"/>
    </row>
    <row r="20244" spans="6:6" x14ac:dyDescent="0.2">
      <c r="F20244"/>
    </row>
    <row r="20245" spans="6:6" x14ac:dyDescent="0.2">
      <c r="F20245"/>
    </row>
    <row r="20246" spans="6:6" x14ac:dyDescent="0.2">
      <c r="F20246"/>
    </row>
    <row r="20247" spans="6:6" x14ac:dyDescent="0.2">
      <c r="F20247"/>
    </row>
    <row r="20248" spans="6:6" x14ac:dyDescent="0.2">
      <c r="F20248"/>
    </row>
    <row r="20249" spans="6:6" x14ac:dyDescent="0.2">
      <c r="F20249"/>
    </row>
    <row r="20250" spans="6:6" x14ac:dyDescent="0.2">
      <c r="F20250"/>
    </row>
    <row r="20251" spans="6:6" x14ac:dyDescent="0.2">
      <c r="F20251"/>
    </row>
    <row r="20252" spans="6:6" x14ac:dyDescent="0.2">
      <c r="F20252"/>
    </row>
    <row r="20253" spans="6:6" x14ac:dyDescent="0.2">
      <c r="F20253"/>
    </row>
    <row r="20254" spans="6:6" x14ac:dyDescent="0.2">
      <c r="F20254"/>
    </row>
    <row r="20255" spans="6:6" x14ac:dyDescent="0.2">
      <c r="F20255"/>
    </row>
    <row r="20256" spans="6:6" x14ac:dyDescent="0.2">
      <c r="F20256"/>
    </row>
    <row r="20257" spans="6:6" x14ac:dyDescent="0.2">
      <c r="F20257"/>
    </row>
    <row r="20258" spans="6:6" x14ac:dyDescent="0.2">
      <c r="F20258"/>
    </row>
    <row r="20259" spans="6:6" x14ac:dyDescent="0.2">
      <c r="F20259"/>
    </row>
    <row r="20260" spans="6:6" x14ac:dyDescent="0.2">
      <c r="F20260"/>
    </row>
    <row r="20261" spans="6:6" x14ac:dyDescent="0.2">
      <c r="F20261"/>
    </row>
    <row r="20262" spans="6:6" x14ac:dyDescent="0.2">
      <c r="F20262"/>
    </row>
    <row r="20263" spans="6:6" x14ac:dyDescent="0.2">
      <c r="F20263"/>
    </row>
    <row r="20264" spans="6:6" x14ac:dyDescent="0.2">
      <c r="F20264"/>
    </row>
    <row r="20265" spans="6:6" x14ac:dyDescent="0.2">
      <c r="F20265"/>
    </row>
    <row r="20266" spans="6:6" x14ac:dyDescent="0.2">
      <c r="F20266"/>
    </row>
    <row r="20267" spans="6:6" x14ac:dyDescent="0.2">
      <c r="F20267"/>
    </row>
    <row r="20268" spans="6:6" x14ac:dyDescent="0.2">
      <c r="F20268"/>
    </row>
    <row r="20269" spans="6:6" x14ac:dyDescent="0.2">
      <c r="F20269"/>
    </row>
    <row r="20270" spans="6:6" x14ac:dyDescent="0.2">
      <c r="F20270"/>
    </row>
    <row r="20271" spans="6:6" x14ac:dyDescent="0.2">
      <c r="F20271"/>
    </row>
    <row r="20272" spans="6:6" x14ac:dyDescent="0.2">
      <c r="F20272"/>
    </row>
    <row r="20273" spans="6:6" x14ac:dyDescent="0.2">
      <c r="F20273"/>
    </row>
    <row r="20274" spans="6:6" x14ac:dyDescent="0.2">
      <c r="F20274"/>
    </row>
    <row r="20275" spans="6:6" x14ac:dyDescent="0.2">
      <c r="F20275"/>
    </row>
    <row r="20276" spans="6:6" x14ac:dyDescent="0.2">
      <c r="F20276"/>
    </row>
    <row r="20277" spans="6:6" x14ac:dyDescent="0.2">
      <c r="F20277"/>
    </row>
    <row r="20278" spans="6:6" x14ac:dyDescent="0.2">
      <c r="F20278"/>
    </row>
    <row r="20279" spans="6:6" x14ac:dyDescent="0.2">
      <c r="F20279"/>
    </row>
    <row r="20280" spans="6:6" x14ac:dyDescent="0.2">
      <c r="F20280"/>
    </row>
    <row r="20281" spans="6:6" x14ac:dyDescent="0.2">
      <c r="F20281"/>
    </row>
    <row r="20282" spans="6:6" x14ac:dyDescent="0.2">
      <c r="F20282"/>
    </row>
    <row r="20283" spans="6:6" x14ac:dyDescent="0.2">
      <c r="F20283"/>
    </row>
    <row r="20284" spans="6:6" x14ac:dyDescent="0.2">
      <c r="F20284"/>
    </row>
    <row r="20285" spans="6:6" x14ac:dyDescent="0.2">
      <c r="F20285"/>
    </row>
    <row r="20286" spans="6:6" x14ac:dyDescent="0.2">
      <c r="F20286"/>
    </row>
    <row r="20287" spans="6:6" x14ac:dyDescent="0.2">
      <c r="F20287"/>
    </row>
    <row r="20288" spans="6:6" x14ac:dyDescent="0.2">
      <c r="F20288"/>
    </row>
    <row r="20289" spans="6:6" x14ac:dyDescent="0.2">
      <c r="F20289"/>
    </row>
    <row r="20290" spans="6:6" x14ac:dyDescent="0.2">
      <c r="F20290"/>
    </row>
    <row r="20291" spans="6:6" x14ac:dyDescent="0.2">
      <c r="F20291"/>
    </row>
    <row r="20292" spans="6:6" x14ac:dyDescent="0.2">
      <c r="F20292"/>
    </row>
    <row r="20293" spans="6:6" x14ac:dyDescent="0.2">
      <c r="F20293"/>
    </row>
    <row r="20294" spans="6:6" x14ac:dyDescent="0.2">
      <c r="F20294"/>
    </row>
    <row r="20295" spans="6:6" x14ac:dyDescent="0.2">
      <c r="F20295"/>
    </row>
    <row r="20296" spans="6:6" x14ac:dyDescent="0.2">
      <c r="F20296"/>
    </row>
    <row r="20297" spans="6:6" x14ac:dyDescent="0.2">
      <c r="F20297"/>
    </row>
    <row r="20298" spans="6:6" x14ac:dyDescent="0.2">
      <c r="F20298"/>
    </row>
    <row r="20299" spans="6:6" x14ac:dyDescent="0.2">
      <c r="F20299"/>
    </row>
    <row r="20300" spans="6:6" x14ac:dyDescent="0.2">
      <c r="F20300"/>
    </row>
    <row r="20301" spans="6:6" x14ac:dyDescent="0.2">
      <c r="F20301"/>
    </row>
    <row r="20302" spans="6:6" x14ac:dyDescent="0.2">
      <c r="F20302"/>
    </row>
    <row r="20303" spans="6:6" x14ac:dyDescent="0.2">
      <c r="F20303"/>
    </row>
    <row r="20304" spans="6:6" x14ac:dyDescent="0.2">
      <c r="F20304"/>
    </row>
    <row r="20305" spans="6:6" x14ac:dyDescent="0.2">
      <c r="F20305"/>
    </row>
    <row r="20306" spans="6:6" x14ac:dyDescent="0.2">
      <c r="F20306"/>
    </row>
    <row r="20307" spans="6:6" x14ac:dyDescent="0.2">
      <c r="F20307"/>
    </row>
    <row r="20308" spans="6:6" x14ac:dyDescent="0.2">
      <c r="F20308"/>
    </row>
    <row r="20309" spans="6:6" x14ac:dyDescent="0.2">
      <c r="F20309"/>
    </row>
    <row r="20310" spans="6:6" x14ac:dyDescent="0.2">
      <c r="F20310"/>
    </row>
    <row r="20311" spans="6:6" x14ac:dyDescent="0.2">
      <c r="F20311"/>
    </row>
    <row r="20312" spans="6:6" x14ac:dyDescent="0.2">
      <c r="F20312"/>
    </row>
    <row r="20313" spans="6:6" x14ac:dyDescent="0.2">
      <c r="F20313"/>
    </row>
    <row r="20314" spans="6:6" x14ac:dyDescent="0.2">
      <c r="F20314"/>
    </row>
    <row r="20315" spans="6:6" x14ac:dyDescent="0.2">
      <c r="F20315"/>
    </row>
    <row r="20316" spans="6:6" x14ac:dyDescent="0.2">
      <c r="F20316"/>
    </row>
    <row r="20317" spans="6:6" x14ac:dyDescent="0.2">
      <c r="F20317"/>
    </row>
    <row r="20318" spans="6:6" x14ac:dyDescent="0.2">
      <c r="F20318"/>
    </row>
    <row r="20319" spans="6:6" x14ac:dyDescent="0.2">
      <c r="F20319"/>
    </row>
    <row r="20320" spans="6:6" x14ac:dyDescent="0.2">
      <c r="F20320"/>
    </row>
    <row r="20321" spans="6:6" x14ac:dyDescent="0.2">
      <c r="F20321"/>
    </row>
    <row r="20322" spans="6:6" x14ac:dyDescent="0.2">
      <c r="F20322"/>
    </row>
    <row r="20323" spans="6:6" x14ac:dyDescent="0.2">
      <c r="F20323"/>
    </row>
    <row r="20324" spans="6:6" x14ac:dyDescent="0.2">
      <c r="F20324"/>
    </row>
    <row r="20325" spans="6:6" x14ac:dyDescent="0.2">
      <c r="F20325"/>
    </row>
    <row r="20326" spans="6:6" x14ac:dyDescent="0.2">
      <c r="F20326"/>
    </row>
    <row r="20327" spans="6:6" x14ac:dyDescent="0.2">
      <c r="F20327"/>
    </row>
    <row r="20328" spans="6:6" x14ac:dyDescent="0.2">
      <c r="F20328"/>
    </row>
    <row r="20329" spans="6:6" x14ac:dyDescent="0.2">
      <c r="F20329"/>
    </row>
    <row r="20330" spans="6:6" x14ac:dyDescent="0.2">
      <c r="F20330"/>
    </row>
    <row r="20331" spans="6:6" x14ac:dyDescent="0.2">
      <c r="F20331"/>
    </row>
    <row r="20332" spans="6:6" x14ac:dyDescent="0.2">
      <c r="F20332"/>
    </row>
    <row r="20333" spans="6:6" x14ac:dyDescent="0.2">
      <c r="F20333"/>
    </row>
    <row r="20334" spans="6:6" x14ac:dyDescent="0.2">
      <c r="F20334"/>
    </row>
    <row r="20335" spans="6:6" x14ac:dyDescent="0.2">
      <c r="F20335"/>
    </row>
    <row r="20336" spans="6:6" x14ac:dyDescent="0.2">
      <c r="F20336"/>
    </row>
    <row r="20337" spans="6:6" x14ac:dyDescent="0.2">
      <c r="F20337"/>
    </row>
    <row r="20338" spans="6:6" x14ac:dyDescent="0.2">
      <c r="F20338"/>
    </row>
    <row r="20339" spans="6:6" x14ac:dyDescent="0.2">
      <c r="F20339"/>
    </row>
    <row r="20340" spans="6:6" x14ac:dyDescent="0.2">
      <c r="F20340"/>
    </row>
    <row r="20341" spans="6:6" x14ac:dyDescent="0.2">
      <c r="F20341"/>
    </row>
    <row r="20342" spans="6:6" x14ac:dyDescent="0.2">
      <c r="F20342"/>
    </row>
    <row r="20343" spans="6:6" x14ac:dyDescent="0.2">
      <c r="F20343"/>
    </row>
    <row r="20344" spans="6:6" x14ac:dyDescent="0.2">
      <c r="F20344"/>
    </row>
    <row r="20345" spans="6:6" x14ac:dyDescent="0.2">
      <c r="F20345"/>
    </row>
    <row r="20346" spans="6:6" x14ac:dyDescent="0.2">
      <c r="F20346"/>
    </row>
    <row r="20347" spans="6:6" x14ac:dyDescent="0.2">
      <c r="F20347"/>
    </row>
    <row r="20348" spans="6:6" x14ac:dyDescent="0.2">
      <c r="F20348"/>
    </row>
    <row r="20349" spans="6:6" x14ac:dyDescent="0.2">
      <c r="F20349"/>
    </row>
    <row r="20350" spans="6:6" x14ac:dyDescent="0.2">
      <c r="F20350"/>
    </row>
    <row r="20351" spans="6:6" x14ac:dyDescent="0.2">
      <c r="F20351"/>
    </row>
    <row r="20352" spans="6:6" x14ac:dyDescent="0.2">
      <c r="F20352"/>
    </row>
    <row r="20353" spans="6:6" x14ac:dyDescent="0.2">
      <c r="F20353"/>
    </row>
    <row r="20354" spans="6:6" x14ac:dyDescent="0.2">
      <c r="F20354"/>
    </row>
    <row r="20355" spans="6:6" x14ac:dyDescent="0.2">
      <c r="F20355"/>
    </row>
    <row r="20356" spans="6:6" x14ac:dyDescent="0.2">
      <c r="F20356"/>
    </row>
    <row r="20357" spans="6:6" x14ac:dyDescent="0.2">
      <c r="F20357"/>
    </row>
    <row r="20358" spans="6:6" x14ac:dyDescent="0.2">
      <c r="F20358"/>
    </row>
    <row r="20359" spans="6:6" x14ac:dyDescent="0.2">
      <c r="F20359"/>
    </row>
    <row r="20360" spans="6:6" x14ac:dyDescent="0.2">
      <c r="F20360"/>
    </row>
    <row r="20361" spans="6:6" x14ac:dyDescent="0.2">
      <c r="F20361"/>
    </row>
    <row r="20362" spans="6:6" x14ac:dyDescent="0.2">
      <c r="F20362"/>
    </row>
    <row r="20363" spans="6:6" x14ac:dyDescent="0.2">
      <c r="F20363"/>
    </row>
    <row r="20364" spans="6:6" x14ac:dyDescent="0.2">
      <c r="F20364"/>
    </row>
    <row r="20365" spans="6:6" x14ac:dyDescent="0.2">
      <c r="F20365"/>
    </row>
    <row r="20366" spans="6:6" x14ac:dyDescent="0.2">
      <c r="F20366"/>
    </row>
    <row r="20367" spans="6:6" x14ac:dyDescent="0.2">
      <c r="F20367"/>
    </row>
    <row r="20368" spans="6:6" x14ac:dyDescent="0.2">
      <c r="F20368"/>
    </row>
    <row r="20369" spans="6:6" x14ac:dyDescent="0.2">
      <c r="F20369"/>
    </row>
    <row r="20370" spans="6:6" x14ac:dyDescent="0.2">
      <c r="F20370"/>
    </row>
    <row r="20371" spans="6:6" x14ac:dyDescent="0.2">
      <c r="F20371"/>
    </row>
    <row r="20372" spans="6:6" x14ac:dyDescent="0.2">
      <c r="F20372"/>
    </row>
    <row r="20373" spans="6:6" x14ac:dyDescent="0.2">
      <c r="F20373"/>
    </row>
    <row r="20374" spans="6:6" x14ac:dyDescent="0.2">
      <c r="F20374"/>
    </row>
    <row r="20375" spans="6:6" x14ac:dyDescent="0.2">
      <c r="F20375"/>
    </row>
    <row r="20376" spans="6:6" x14ac:dyDescent="0.2">
      <c r="F20376"/>
    </row>
    <row r="20377" spans="6:6" x14ac:dyDescent="0.2">
      <c r="F20377"/>
    </row>
    <row r="20378" spans="6:6" x14ac:dyDescent="0.2">
      <c r="F20378"/>
    </row>
    <row r="20379" spans="6:6" x14ac:dyDescent="0.2">
      <c r="F20379"/>
    </row>
    <row r="20380" spans="6:6" x14ac:dyDescent="0.2">
      <c r="F20380"/>
    </row>
    <row r="20381" spans="6:6" x14ac:dyDescent="0.2">
      <c r="F20381"/>
    </row>
    <row r="20382" spans="6:6" x14ac:dyDescent="0.2">
      <c r="F20382"/>
    </row>
    <row r="20383" spans="6:6" x14ac:dyDescent="0.2">
      <c r="F20383"/>
    </row>
    <row r="20384" spans="6:6" x14ac:dyDescent="0.2">
      <c r="F20384"/>
    </row>
    <row r="20385" spans="6:6" x14ac:dyDescent="0.2">
      <c r="F20385"/>
    </row>
    <row r="20386" spans="6:6" x14ac:dyDescent="0.2">
      <c r="F20386"/>
    </row>
    <row r="20387" spans="6:6" x14ac:dyDescent="0.2">
      <c r="F20387"/>
    </row>
    <row r="20388" spans="6:6" x14ac:dyDescent="0.2">
      <c r="F20388"/>
    </row>
    <row r="20389" spans="6:6" x14ac:dyDescent="0.2">
      <c r="F20389"/>
    </row>
    <row r="20390" spans="6:6" x14ac:dyDescent="0.2">
      <c r="F20390"/>
    </row>
    <row r="20391" spans="6:6" x14ac:dyDescent="0.2">
      <c r="F20391"/>
    </row>
    <row r="20392" spans="6:6" x14ac:dyDescent="0.2">
      <c r="F20392"/>
    </row>
    <row r="20393" spans="6:6" x14ac:dyDescent="0.2">
      <c r="F20393"/>
    </row>
    <row r="20394" spans="6:6" x14ac:dyDescent="0.2">
      <c r="F20394"/>
    </row>
    <row r="20395" spans="6:6" x14ac:dyDescent="0.2">
      <c r="F20395"/>
    </row>
    <row r="20396" spans="6:6" x14ac:dyDescent="0.2">
      <c r="F20396"/>
    </row>
    <row r="20397" spans="6:6" x14ac:dyDescent="0.2">
      <c r="F20397"/>
    </row>
    <row r="20398" spans="6:6" x14ac:dyDescent="0.2">
      <c r="F20398"/>
    </row>
    <row r="20399" spans="6:6" x14ac:dyDescent="0.2">
      <c r="F20399"/>
    </row>
    <row r="20400" spans="6:6" x14ac:dyDescent="0.2">
      <c r="F20400"/>
    </row>
    <row r="20401" spans="6:6" x14ac:dyDescent="0.2">
      <c r="F20401"/>
    </row>
    <row r="20402" spans="6:6" x14ac:dyDescent="0.2">
      <c r="F20402"/>
    </row>
    <row r="20403" spans="6:6" x14ac:dyDescent="0.2">
      <c r="F20403"/>
    </row>
    <row r="20404" spans="6:6" x14ac:dyDescent="0.2">
      <c r="F20404"/>
    </row>
    <row r="20405" spans="6:6" x14ac:dyDescent="0.2">
      <c r="F20405"/>
    </row>
    <row r="20406" spans="6:6" x14ac:dyDescent="0.2">
      <c r="F20406"/>
    </row>
    <row r="20407" spans="6:6" x14ac:dyDescent="0.2">
      <c r="F20407"/>
    </row>
    <row r="20408" spans="6:6" x14ac:dyDescent="0.2">
      <c r="F20408"/>
    </row>
    <row r="20409" spans="6:6" x14ac:dyDescent="0.2">
      <c r="F20409"/>
    </row>
    <row r="20410" spans="6:6" x14ac:dyDescent="0.2">
      <c r="F20410"/>
    </row>
    <row r="20411" spans="6:6" x14ac:dyDescent="0.2">
      <c r="F20411"/>
    </row>
    <row r="20412" spans="6:6" x14ac:dyDescent="0.2">
      <c r="F20412"/>
    </row>
    <row r="20413" spans="6:6" x14ac:dyDescent="0.2">
      <c r="F20413"/>
    </row>
    <row r="20414" spans="6:6" x14ac:dyDescent="0.2">
      <c r="F20414"/>
    </row>
    <row r="20415" spans="6:6" x14ac:dyDescent="0.2">
      <c r="F20415"/>
    </row>
    <row r="20416" spans="6:6" x14ac:dyDescent="0.2">
      <c r="F20416"/>
    </row>
    <row r="20417" spans="6:6" x14ac:dyDescent="0.2">
      <c r="F20417"/>
    </row>
    <row r="20418" spans="6:6" x14ac:dyDescent="0.2">
      <c r="F20418"/>
    </row>
    <row r="20419" spans="6:6" x14ac:dyDescent="0.2">
      <c r="F20419"/>
    </row>
    <row r="20420" spans="6:6" x14ac:dyDescent="0.2">
      <c r="F20420"/>
    </row>
    <row r="20421" spans="6:6" x14ac:dyDescent="0.2">
      <c r="F20421"/>
    </row>
    <row r="20422" spans="6:6" x14ac:dyDescent="0.2">
      <c r="F20422"/>
    </row>
    <row r="20423" spans="6:6" x14ac:dyDescent="0.2">
      <c r="F20423"/>
    </row>
    <row r="20424" spans="6:6" x14ac:dyDescent="0.2">
      <c r="F20424"/>
    </row>
    <row r="20425" spans="6:6" x14ac:dyDescent="0.2">
      <c r="F20425"/>
    </row>
    <row r="20426" spans="6:6" x14ac:dyDescent="0.2">
      <c r="F20426"/>
    </row>
    <row r="20427" spans="6:6" x14ac:dyDescent="0.2">
      <c r="F20427"/>
    </row>
    <row r="20428" spans="6:6" x14ac:dyDescent="0.2">
      <c r="F20428"/>
    </row>
    <row r="20429" spans="6:6" x14ac:dyDescent="0.2">
      <c r="F20429"/>
    </row>
    <row r="20430" spans="6:6" x14ac:dyDescent="0.2">
      <c r="F20430"/>
    </row>
    <row r="20431" spans="6:6" x14ac:dyDescent="0.2">
      <c r="F20431"/>
    </row>
    <row r="20432" spans="6:6" x14ac:dyDescent="0.2">
      <c r="F20432"/>
    </row>
    <row r="20433" spans="6:6" x14ac:dyDescent="0.2">
      <c r="F20433"/>
    </row>
    <row r="20434" spans="6:6" x14ac:dyDescent="0.2">
      <c r="F20434"/>
    </row>
    <row r="20435" spans="6:6" x14ac:dyDescent="0.2">
      <c r="F20435"/>
    </row>
    <row r="20436" spans="6:6" x14ac:dyDescent="0.2">
      <c r="F20436"/>
    </row>
    <row r="20437" spans="6:6" x14ac:dyDescent="0.2">
      <c r="F20437"/>
    </row>
    <row r="20438" spans="6:6" x14ac:dyDescent="0.2">
      <c r="F20438"/>
    </row>
    <row r="20439" spans="6:6" x14ac:dyDescent="0.2">
      <c r="F20439"/>
    </row>
    <row r="20440" spans="6:6" x14ac:dyDescent="0.2">
      <c r="F20440"/>
    </row>
    <row r="20441" spans="6:6" x14ac:dyDescent="0.2">
      <c r="F20441"/>
    </row>
    <row r="20442" spans="6:6" x14ac:dyDescent="0.2">
      <c r="F20442"/>
    </row>
    <row r="20443" spans="6:6" x14ac:dyDescent="0.2">
      <c r="F20443"/>
    </row>
    <row r="20444" spans="6:6" x14ac:dyDescent="0.2">
      <c r="F20444"/>
    </row>
    <row r="20445" spans="6:6" x14ac:dyDescent="0.2">
      <c r="F20445"/>
    </row>
    <row r="20446" spans="6:6" x14ac:dyDescent="0.2">
      <c r="F20446"/>
    </row>
    <row r="20447" spans="6:6" x14ac:dyDescent="0.2">
      <c r="F20447"/>
    </row>
    <row r="20448" spans="6:6" x14ac:dyDescent="0.2">
      <c r="F20448"/>
    </row>
    <row r="20449" spans="6:6" x14ac:dyDescent="0.2">
      <c r="F20449"/>
    </row>
    <row r="20450" spans="6:6" x14ac:dyDescent="0.2">
      <c r="F20450"/>
    </row>
    <row r="20451" spans="6:6" x14ac:dyDescent="0.2">
      <c r="F20451"/>
    </row>
    <row r="20452" spans="6:6" x14ac:dyDescent="0.2">
      <c r="F20452"/>
    </row>
    <row r="20453" spans="6:6" x14ac:dyDescent="0.2">
      <c r="F20453"/>
    </row>
    <row r="20454" spans="6:6" x14ac:dyDescent="0.2">
      <c r="F20454"/>
    </row>
    <row r="20455" spans="6:6" x14ac:dyDescent="0.2">
      <c r="F20455"/>
    </row>
    <row r="20456" spans="6:6" x14ac:dyDescent="0.2">
      <c r="F20456"/>
    </row>
    <row r="20457" spans="6:6" x14ac:dyDescent="0.2">
      <c r="F20457"/>
    </row>
    <row r="20458" spans="6:6" x14ac:dyDescent="0.2">
      <c r="F20458"/>
    </row>
    <row r="20459" spans="6:6" x14ac:dyDescent="0.2">
      <c r="F20459"/>
    </row>
    <row r="20460" spans="6:6" x14ac:dyDescent="0.2">
      <c r="F20460"/>
    </row>
    <row r="20461" spans="6:6" x14ac:dyDescent="0.2">
      <c r="F20461"/>
    </row>
    <row r="20462" spans="6:6" x14ac:dyDescent="0.2">
      <c r="F20462"/>
    </row>
    <row r="20463" spans="6:6" x14ac:dyDescent="0.2">
      <c r="F20463"/>
    </row>
    <row r="20464" spans="6:6" x14ac:dyDescent="0.2">
      <c r="F20464"/>
    </row>
    <row r="20465" spans="6:6" x14ac:dyDescent="0.2">
      <c r="F20465"/>
    </row>
    <row r="20466" spans="6:6" x14ac:dyDescent="0.2">
      <c r="F20466"/>
    </row>
    <row r="20467" spans="6:6" x14ac:dyDescent="0.2">
      <c r="F20467"/>
    </row>
    <row r="20468" spans="6:6" x14ac:dyDescent="0.2">
      <c r="F20468"/>
    </row>
    <row r="20469" spans="6:6" x14ac:dyDescent="0.2">
      <c r="F20469"/>
    </row>
    <row r="20470" spans="6:6" x14ac:dyDescent="0.2">
      <c r="F20470"/>
    </row>
    <row r="20471" spans="6:6" x14ac:dyDescent="0.2">
      <c r="F20471"/>
    </row>
    <row r="20472" spans="6:6" x14ac:dyDescent="0.2">
      <c r="F20472"/>
    </row>
    <row r="20473" spans="6:6" x14ac:dyDescent="0.2">
      <c r="F20473"/>
    </row>
    <row r="20474" spans="6:6" x14ac:dyDescent="0.2">
      <c r="F20474"/>
    </row>
    <row r="20475" spans="6:6" x14ac:dyDescent="0.2">
      <c r="F20475"/>
    </row>
    <row r="20476" spans="6:6" x14ac:dyDescent="0.2">
      <c r="F20476"/>
    </row>
    <row r="20477" spans="6:6" x14ac:dyDescent="0.2">
      <c r="F20477"/>
    </row>
    <row r="20478" spans="6:6" x14ac:dyDescent="0.2">
      <c r="F20478"/>
    </row>
    <row r="20479" spans="6:6" x14ac:dyDescent="0.2">
      <c r="F20479"/>
    </row>
    <row r="20480" spans="6:6" x14ac:dyDescent="0.2">
      <c r="F20480"/>
    </row>
    <row r="20481" spans="6:6" x14ac:dyDescent="0.2">
      <c r="F20481"/>
    </row>
    <row r="20482" spans="6:6" x14ac:dyDescent="0.2">
      <c r="F20482"/>
    </row>
    <row r="20483" spans="6:6" x14ac:dyDescent="0.2">
      <c r="F20483"/>
    </row>
    <row r="20484" spans="6:6" x14ac:dyDescent="0.2">
      <c r="F20484"/>
    </row>
    <row r="20485" spans="6:6" x14ac:dyDescent="0.2">
      <c r="F20485"/>
    </row>
    <row r="20486" spans="6:6" x14ac:dyDescent="0.2">
      <c r="F20486"/>
    </row>
    <row r="20487" spans="6:6" x14ac:dyDescent="0.2">
      <c r="F20487"/>
    </row>
    <row r="20488" spans="6:6" x14ac:dyDescent="0.2">
      <c r="F20488"/>
    </row>
    <row r="20489" spans="6:6" x14ac:dyDescent="0.2">
      <c r="F20489"/>
    </row>
    <row r="20490" spans="6:6" x14ac:dyDescent="0.2">
      <c r="F20490"/>
    </row>
    <row r="20491" spans="6:6" x14ac:dyDescent="0.2">
      <c r="F20491"/>
    </row>
    <row r="20492" spans="6:6" x14ac:dyDescent="0.2">
      <c r="F20492"/>
    </row>
    <row r="20493" spans="6:6" x14ac:dyDescent="0.2">
      <c r="F20493"/>
    </row>
    <row r="20494" spans="6:6" x14ac:dyDescent="0.2">
      <c r="F20494"/>
    </row>
    <row r="20495" spans="6:6" x14ac:dyDescent="0.2">
      <c r="F20495"/>
    </row>
    <row r="20496" spans="6:6" x14ac:dyDescent="0.2">
      <c r="F20496"/>
    </row>
    <row r="20497" spans="6:6" x14ac:dyDescent="0.2">
      <c r="F20497"/>
    </row>
    <row r="20498" spans="6:6" x14ac:dyDescent="0.2">
      <c r="F20498"/>
    </row>
    <row r="20499" spans="6:6" x14ac:dyDescent="0.2">
      <c r="F20499"/>
    </row>
    <row r="20500" spans="6:6" x14ac:dyDescent="0.2">
      <c r="F20500"/>
    </row>
    <row r="20501" spans="6:6" x14ac:dyDescent="0.2">
      <c r="F20501"/>
    </row>
    <row r="20502" spans="6:6" x14ac:dyDescent="0.2">
      <c r="F20502"/>
    </row>
    <row r="20503" spans="6:6" x14ac:dyDescent="0.2">
      <c r="F20503"/>
    </row>
    <row r="20504" spans="6:6" x14ac:dyDescent="0.2">
      <c r="F20504"/>
    </row>
    <row r="20505" spans="6:6" x14ac:dyDescent="0.2">
      <c r="F20505"/>
    </row>
    <row r="20506" spans="6:6" x14ac:dyDescent="0.2">
      <c r="F20506"/>
    </row>
    <row r="20507" spans="6:6" x14ac:dyDescent="0.2">
      <c r="F20507"/>
    </row>
    <row r="20508" spans="6:6" x14ac:dyDescent="0.2">
      <c r="F20508"/>
    </row>
    <row r="20509" spans="6:6" x14ac:dyDescent="0.2">
      <c r="F20509"/>
    </row>
    <row r="20510" spans="6:6" x14ac:dyDescent="0.2">
      <c r="F20510"/>
    </row>
    <row r="20511" spans="6:6" x14ac:dyDescent="0.2">
      <c r="F20511"/>
    </row>
    <row r="20512" spans="6:6" x14ac:dyDescent="0.2">
      <c r="F20512"/>
    </row>
    <row r="20513" spans="6:6" x14ac:dyDescent="0.2">
      <c r="F20513"/>
    </row>
    <row r="20514" spans="6:6" x14ac:dyDescent="0.2">
      <c r="F20514"/>
    </row>
    <row r="20515" spans="6:6" x14ac:dyDescent="0.2">
      <c r="F20515"/>
    </row>
    <row r="20516" spans="6:6" x14ac:dyDescent="0.2">
      <c r="F20516"/>
    </row>
    <row r="20517" spans="6:6" x14ac:dyDescent="0.2">
      <c r="F20517"/>
    </row>
    <row r="20518" spans="6:6" x14ac:dyDescent="0.2">
      <c r="F20518"/>
    </row>
    <row r="20519" spans="6:6" x14ac:dyDescent="0.2">
      <c r="F20519"/>
    </row>
    <row r="20520" spans="6:6" x14ac:dyDescent="0.2">
      <c r="F20520"/>
    </row>
    <row r="20521" spans="6:6" x14ac:dyDescent="0.2">
      <c r="F20521"/>
    </row>
    <row r="20522" spans="6:6" x14ac:dyDescent="0.2">
      <c r="F20522"/>
    </row>
    <row r="20523" spans="6:6" x14ac:dyDescent="0.2">
      <c r="F20523"/>
    </row>
    <row r="20524" spans="6:6" x14ac:dyDescent="0.2">
      <c r="F20524"/>
    </row>
    <row r="20525" spans="6:6" x14ac:dyDescent="0.2">
      <c r="F20525"/>
    </row>
    <row r="20526" spans="6:6" x14ac:dyDescent="0.2">
      <c r="F20526"/>
    </row>
    <row r="20527" spans="6:6" x14ac:dyDescent="0.2">
      <c r="F20527"/>
    </row>
    <row r="20528" spans="6:6" x14ac:dyDescent="0.2">
      <c r="F20528"/>
    </row>
    <row r="20529" spans="6:6" x14ac:dyDescent="0.2">
      <c r="F20529"/>
    </row>
    <row r="20530" spans="6:6" x14ac:dyDescent="0.2">
      <c r="F20530"/>
    </row>
    <row r="20531" spans="6:6" x14ac:dyDescent="0.2">
      <c r="F20531"/>
    </row>
    <row r="20532" spans="6:6" x14ac:dyDescent="0.2">
      <c r="F20532"/>
    </row>
    <row r="20533" spans="6:6" x14ac:dyDescent="0.2">
      <c r="F20533"/>
    </row>
    <row r="20534" spans="6:6" x14ac:dyDescent="0.2">
      <c r="F20534"/>
    </row>
    <row r="20535" spans="6:6" x14ac:dyDescent="0.2">
      <c r="F20535"/>
    </row>
    <row r="20536" spans="6:6" x14ac:dyDescent="0.2">
      <c r="F20536"/>
    </row>
    <row r="20537" spans="6:6" x14ac:dyDescent="0.2">
      <c r="F20537"/>
    </row>
    <row r="20538" spans="6:6" x14ac:dyDescent="0.2">
      <c r="F20538"/>
    </row>
    <row r="20539" spans="6:6" x14ac:dyDescent="0.2">
      <c r="F20539"/>
    </row>
    <row r="20540" spans="6:6" x14ac:dyDescent="0.2">
      <c r="F20540"/>
    </row>
    <row r="20541" spans="6:6" x14ac:dyDescent="0.2">
      <c r="F20541"/>
    </row>
    <row r="20542" spans="6:6" x14ac:dyDescent="0.2">
      <c r="F20542"/>
    </row>
    <row r="20543" spans="6:6" x14ac:dyDescent="0.2">
      <c r="F20543"/>
    </row>
    <row r="20544" spans="6:6" x14ac:dyDescent="0.2">
      <c r="F20544"/>
    </row>
    <row r="20545" spans="6:6" x14ac:dyDescent="0.2">
      <c r="F20545"/>
    </row>
    <row r="20546" spans="6:6" x14ac:dyDescent="0.2">
      <c r="F20546"/>
    </row>
    <row r="20547" spans="6:6" x14ac:dyDescent="0.2">
      <c r="F20547"/>
    </row>
    <row r="20548" spans="6:6" x14ac:dyDescent="0.2">
      <c r="F20548"/>
    </row>
    <row r="20549" spans="6:6" x14ac:dyDescent="0.2">
      <c r="F20549"/>
    </row>
    <row r="20550" spans="6:6" x14ac:dyDescent="0.2">
      <c r="F20550"/>
    </row>
    <row r="20551" spans="6:6" x14ac:dyDescent="0.2">
      <c r="F20551"/>
    </row>
    <row r="20552" spans="6:6" x14ac:dyDescent="0.2">
      <c r="F20552"/>
    </row>
    <row r="20553" spans="6:6" x14ac:dyDescent="0.2">
      <c r="F20553"/>
    </row>
    <row r="20554" spans="6:6" x14ac:dyDescent="0.2">
      <c r="F20554"/>
    </row>
    <row r="20555" spans="6:6" x14ac:dyDescent="0.2">
      <c r="F20555"/>
    </row>
    <row r="20556" spans="6:6" x14ac:dyDescent="0.2">
      <c r="F20556"/>
    </row>
    <row r="20557" spans="6:6" x14ac:dyDescent="0.2">
      <c r="F20557"/>
    </row>
    <row r="20558" spans="6:6" x14ac:dyDescent="0.2">
      <c r="F20558"/>
    </row>
    <row r="20559" spans="6:6" x14ac:dyDescent="0.2">
      <c r="F20559"/>
    </row>
    <row r="20560" spans="6:6" x14ac:dyDescent="0.2">
      <c r="F20560"/>
    </row>
    <row r="20561" spans="6:6" x14ac:dyDescent="0.2">
      <c r="F20561"/>
    </row>
    <row r="20562" spans="6:6" x14ac:dyDescent="0.2">
      <c r="F20562"/>
    </row>
    <row r="20563" spans="6:6" x14ac:dyDescent="0.2">
      <c r="F20563"/>
    </row>
    <row r="20564" spans="6:6" x14ac:dyDescent="0.2">
      <c r="F20564"/>
    </row>
    <row r="20565" spans="6:6" x14ac:dyDescent="0.2">
      <c r="F20565"/>
    </row>
    <row r="20566" spans="6:6" x14ac:dyDescent="0.2">
      <c r="F20566"/>
    </row>
    <row r="20567" spans="6:6" x14ac:dyDescent="0.2">
      <c r="F20567"/>
    </row>
    <row r="20568" spans="6:6" x14ac:dyDescent="0.2">
      <c r="F20568"/>
    </row>
    <row r="20569" spans="6:6" x14ac:dyDescent="0.2">
      <c r="F20569"/>
    </row>
    <row r="20570" spans="6:6" x14ac:dyDescent="0.2">
      <c r="F20570"/>
    </row>
    <row r="20571" spans="6:6" x14ac:dyDescent="0.2">
      <c r="F20571"/>
    </row>
    <row r="20572" spans="6:6" x14ac:dyDescent="0.2">
      <c r="F20572"/>
    </row>
    <row r="20573" spans="6:6" x14ac:dyDescent="0.2">
      <c r="F20573"/>
    </row>
    <row r="20574" spans="6:6" x14ac:dyDescent="0.2">
      <c r="F20574"/>
    </row>
    <row r="20575" spans="6:6" x14ac:dyDescent="0.2">
      <c r="F20575"/>
    </row>
    <row r="20576" spans="6:6" x14ac:dyDescent="0.2">
      <c r="F20576"/>
    </row>
    <row r="20577" spans="6:6" x14ac:dyDescent="0.2">
      <c r="F20577"/>
    </row>
    <row r="20578" spans="6:6" x14ac:dyDescent="0.2">
      <c r="F20578"/>
    </row>
    <row r="20579" spans="6:6" x14ac:dyDescent="0.2">
      <c r="F20579"/>
    </row>
    <row r="20580" spans="6:6" x14ac:dyDescent="0.2">
      <c r="F20580"/>
    </row>
    <row r="20581" spans="6:6" x14ac:dyDescent="0.2">
      <c r="F20581"/>
    </row>
    <row r="20582" spans="6:6" x14ac:dyDescent="0.2">
      <c r="F20582"/>
    </row>
    <row r="20583" spans="6:6" x14ac:dyDescent="0.2">
      <c r="F20583"/>
    </row>
    <row r="20584" spans="6:6" x14ac:dyDescent="0.2">
      <c r="F20584"/>
    </row>
    <row r="20585" spans="6:6" x14ac:dyDescent="0.2">
      <c r="F20585"/>
    </row>
    <row r="20586" spans="6:6" x14ac:dyDescent="0.2">
      <c r="F20586"/>
    </row>
    <row r="20587" spans="6:6" x14ac:dyDescent="0.2">
      <c r="F20587"/>
    </row>
    <row r="20588" spans="6:6" x14ac:dyDescent="0.2">
      <c r="F20588"/>
    </row>
    <row r="20589" spans="6:6" x14ac:dyDescent="0.2">
      <c r="F20589"/>
    </row>
    <row r="20590" spans="6:6" x14ac:dyDescent="0.2">
      <c r="F20590"/>
    </row>
    <row r="20591" spans="6:6" x14ac:dyDescent="0.2">
      <c r="F20591"/>
    </row>
    <row r="20592" spans="6:6" x14ac:dyDescent="0.2">
      <c r="F20592"/>
    </row>
    <row r="20593" spans="6:6" x14ac:dyDescent="0.2">
      <c r="F20593"/>
    </row>
    <row r="20594" spans="6:6" x14ac:dyDescent="0.2">
      <c r="F20594"/>
    </row>
    <row r="20595" spans="6:6" x14ac:dyDescent="0.2">
      <c r="F20595"/>
    </row>
    <row r="20596" spans="6:6" x14ac:dyDescent="0.2">
      <c r="F20596"/>
    </row>
    <row r="20597" spans="6:6" x14ac:dyDescent="0.2">
      <c r="F20597"/>
    </row>
    <row r="20598" spans="6:6" x14ac:dyDescent="0.2">
      <c r="F20598"/>
    </row>
    <row r="20599" spans="6:6" x14ac:dyDescent="0.2">
      <c r="F20599"/>
    </row>
    <row r="20600" spans="6:6" x14ac:dyDescent="0.2">
      <c r="F20600"/>
    </row>
    <row r="20601" spans="6:6" x14ac:dyDescent="0.2">
      <c r="F20601"/>
    </row>
    <row r="20602" spans="6:6" x14ac:dyDescent="0.2">
      <c r="F20602"/>
    </row>
    <row r="20603" spans="6:6" x14ac:dyDescent="0.2">
      <c r="F20603"/>
    </row>
    <row r="20604" spans="6:6" x14ac:dyDescent="0.2">
      <c r="F20604"/>
    </row>
    <row r="20605" spans="6:6" x14ac:dyDescent="0.2">
      <c r="F20605"/>
    </row>
    <row r="20606" spans="6:6" x14ac:dyDescent="0.2">
      <c r="F20606"/>
    </row>
    <row r="20607" spans="6:6" x14ac:dyDescent="0.2">
      <c r="F20607"/>
    </row>
    <row r="20608" spans="6:6" x14ac:dyDescent="0.2">
      <c r="F20608"/>
    </row>
    <row r="20609" spans="6:6" x14ac:dyDescent="0.2">
      <c r="F20609"/>
    </row>
    <row r="20610" spans="6:6" x14ac:dyDescent="0.2">
      <c r="F20610"/>
    </row>
    <row r="20611" spans="6:6" x14ac:dyDescent="0.2">
      <c r="F20611"/>
    </row>
    <row r="20612" spans="6:6" x14ac:dyDescent="0.2">
      <c r="F20612"/>
    </row>
    <row r="20613" spans="6:6" x14ac:dyDescent="0.2">
      <c r="F20613"/>
    </row>
    <row r="20614" spans="6:6" x14ac:dyDescent="0.2">
      <c r="F20614"/>
    </row>
    <row r="20615" spans="6:6" x14ac:dyDescent="0.2">
      <c r="F20615"/>
    </row>
    <row r="20616" spans="6:6" x14ac:dyDescent="0.2">
      <c r="F20616"/>
    </row>
    <row r="20617" spans="6:6" x14ac:dyDescent="0.2">
      <c r="F20617"/>
    </row>
    <row r="20618" spans="6:6" x14ac:dyDescent="0.2">
      <c r="F20618"/>
    </row>
    <row r="20619" spans="6:6" x14ac:dyDescent="0.2">
      <c r="F20619"/>
    </row>
    <row r="20620" spans="6:6" x14ac:dyDescent="0.2">
      <c r="F20620"/>
    </row>
    <row r="20621" spans="6:6" x14ac:dyDescent="0.2">
      <c r="F20621"/>
    </row>
    <row r="20622" spans="6:6" x14ac:dyDescent="0.2">
      <c r="F20622"/>
    </row>
    <row r="20623" spans="6:6" x14ac:dyDescent="0.2">
      <c r="F20623"/>
    </row>
    <row r="20624" spans="6:6" x14ac:dyDescent="0.2">
      <c r="F20624"/>
    </row>
    <row r="20625" spans="6:6" x14ac:dyDescent="0.2">
      <c r="F20625"/>
    </row>
    <row r="20626" spans="6:6" x14ac:dyDescent="0.2">
      <c r="F20626"/>
    </row>
    <row r="20627" spans="6:6" x14ac:dyDescent="0.2">
      <c r="F20627"/>
    </row>
    <row r="20628" spans="6:6" x14ac:dyDescent="0.2">
      <c r="F20628"/>
    </row>
    <row r="20629" spans="6:6" x14ac:dyDescent="0.2">
      <c r="F20629"/>
    </row>
    <row r="20630" spans="6:6" x14ac:dyDescent="0.2">
      <c r="F20630"/>
    </row>
    <row r="20631" spans="6:6" x14ac:dyDescent="0.2">
      <c r="F20631"/>
    </row>
    <row r="20632" spans="6:6" x14ac:dyDescent="0.2">
      <c r="F20632"/>
    </row>
    <row r="20633" spans="6:6" x14ac:dyDescent="0.2">
      <c r="F20633"/>
    </row>
    <row r="20634" spans="6:6" x14ac:dyDescent="0.2">
      <c r="F20634"/>
    </row>
    <row r="20635" spans="6:6" x14ac:dyDescent="0.2">
      <c r="F20635"/>
    </row>
    <row r="20636" spans="6:6" x14ac:dyDescent="0.2">
      <c r="F20636"/>
    </row>
    <row r="20637" spans="6:6" x14ac:dyDescent="0.2">
      <c r="F20637"/>
    </row>
    <row r="20638" spans="6:6" x14ac:dyDescent="0.2">
      <c r="F20638"/>
    </row>
    <row r="20639" spans="6:6" x14ac:dyDescent="0.2">
      <c r="F20639"/>
    </row>
    <row r="20640" spans="6:6" x14ac:dyDescent="0.2">
      <c r="F20640"/>
    </row>
    <row r="20641" spans="6:6" x14ac:dyDescent="0.2">
      <c r="F20641"/>
    </row>
    <row r="20642" spans="6:6" x14ac:dyDescent="0.2">
      <c r="F20642"/>
    </row>
    <row r="20643" spans="6:6" x14ac:dyDescent="0.2">
      <c r="F20643"/>
    </row>
    <row r="20644" spans="6:6" x14ac:dyDescent="0.2">
      <c r="F20644"/>
    </row>
    <row r="20645" spans="6:6" x14ac:dyDescent="0.2">
      <c r="F20645"/>
    </row>
    <row r="20646" spans="6:6" x14ac:dyDescent="0.2">
      <c r="F20646"/>
    </row>
    <row r="20647" spans="6:6" x14ac:dyDescent="0.2">
      <c r="F20647"/>
    </row>
    <row r="20648" spans="6:6" x14ac:dyDescent="0.2">
      <c r="F20648"/>
    </row>
    <row r="20649" spans="6:6" x14ac:dyDescent="0.2">
      <c r="F20649"/>
    </row>
    <row r="20650" spans="6:6" x14ac:dyDescent="0.2">
      <c r="F20650"/>
    </row>
    <row r="20651" spans="6:6" x14ac:dyDescent="0.2">
      <c r="F20651"/>
    </row>
    <row r="20652" spans="6:6" x14ac:dyDescent="0.2">
      <c r="F20652"/>
    </row>
    <row r="20653" spans="6:6" x14ac:dyDescent="0.2">
      <c r="F20653"/>
    </row>
    <row r="20654" spans="6:6" x14ac:dyDescent="0.2">
      <c r="F20654"/>
    </row>
    <row r="20655" spans="6:6" x14ac:dyDescent="0.2">
      <c r="F20655"/>
    </row>
    <row r="20656" spans="6:6" x14ac:dyDescent="0.2">
      <c r="F20656"/>
    </row>
    <row r="20657" spans="6:6" x14ac:dyDescent="0.2">
      <c r="F20657"/>
    </row>
    <row r="20658" spans="6:6" x14ac:dyDescent="0.2">
      <c r="F20658"/>
    </row>
    <row r="20659" spans="6:6" x14ac:dyDescent="0.2">
      <c r="F20659"/>
    </row>
    <row r="20660" spans="6:6" x14ac:dyDescent="0.2">
      <c r="F20660"/>
    </row>
    <row r="20661" spans="6:6" x14ac:dyDescent="0.2">
      <c r="F20661"/>
    </row>
    <row r="20662" spans="6:6" x14ac:dyDescent="0.2">
      <c r="F20662"/>
    </row>
    <row r="20663" spans="6:6" x14ac:dyDescent="0.2">
      <c r="F20663"/>
    </row>
    <row r="20664" spans="6:6" x14ac:dyDescent="0.2">
      <c r="F20664"/>
    </row>
    <row r="20665" spans="6:6" x14ac:dyDescent="0.2">
      <c r="F20665"/>
    </row>
    <row r="20666" spans="6:6" x14ac:dyDescent="0.2">
      <c r="F20666"/>
    </row>
    <row r="20667" spans="6:6" x14ac:dyDescent="0.2">
      <c r="F20667"/>
    </row>
    <row r="20668" spans="6:6" x14ac:dyDescent="0.2">
      <c r="F20668"/>
    </row>
    <row r="20669" spans="6:6" x14ac:dyDescent="0.2">
      <c r="F20669"/>
    </row>
    <row r="20670" spans="6:6" x14ac:dyDescent="0.2">
      <c r="F20670"/>
    </row>
    <row r="20671" spans="6:6" x14ac:dyDescent="0.2">
      <c r="F20671"/>
    </row>
    <row r="20672" spans="6:6" x14ac:dyDescent="0.2">
      <c r="F20672"/>
    </row>
    <row r="20673" spans="6:6" x14ac:dyDescent="0.2">
      <c r="F20673"/>
    </row>
    <row r="20674" spans="6:6" x14ac:dyDescent="0.2">
      <c r="F20674"/>
    </row>
    <row r="20675" spans="6:6" x14ac:dyDescent="0.2">
      <c r="F20675"/>
    </row>
    <row r="20676" spans="6:6" x14ac:dyDescent="0.2">
      <c r="F20676"/>
    </row>
    <row r="20677" spans="6:6" x14ac:dyDescent="0.2">
      <c r="F20677"/>
    </row>
    <row r="20678" spans="6:6" x14ac:dyDescent="0.2">
      <c r="F20678"/>
    </row>
    <row r="20679" spans="6:6" x14ac:dyDescent="0.2">
      <c r="F20679"/>
    </row>
    <row r="20680" spans="6:6" x14ac:dyDescent="0.2">
      <c r="F20680"/>
    </row>
    <row r="20681" spans="6:6" x14ac:dyDescent="0.2">
      <c r="F20681"/>
    </row>
    <row r="20682" spans="6:6" x14ac:dyDescent="0.2">
      <c r="F20682"/>
    </row>
    <row r="20683" spans="6:6" x14ac:dyDescent="0.2">
      <c r="F20683"/>
    </row>
    <row r="20684" spans="6:6" x14ac:dyDescent="0.2">
      <c r="F20684"/>
    </row>
    <row r="20685" spans="6:6" x14ac:dyDescent="0.2">
      <c r="F20685"/>
    </row>
    <row r="20686" spans="6:6" x14ac:dyDescent="0.2">
      <c r="F20686"/>
    </row>
    <row r="20687" spans="6:6" x14ac:dyDescent="0.2">
      <c r="F20687"/>
    </row>
    <row r="20688" spans="6:6" x14ac:dyDescent="0.2">
      <c r="F20688"/>
    </row>
    <row r="20689" spans="6:6" x14ac:dyDescent="0.2">
      <c r="F20689"/>
    </row>
    <row r="20690" spans="6:6" x14ac:dyDescent="0.2">
      <c r="F20690"/>
    </row>
    <row r="20691" spans="6:6" x14ac:dyDescent="0.2">
      <c r="F20691"/>
    </row>
    <row r="20692" spans="6:6" x14ac:dyDescent="0.2">
      <c r="F20692"/>
    </row>
    <row r="20693" spans="6:6" x14ac:dyDescent="0.2">
      <c r="F20693"/>
    </row>
    <row r="20694" spans="6:6" x14ac:dyDescent="0.2">
      <c r="F20694"/>
    </row>
    <row r="20695" spans="6:6" x14ac:dyDescent="0.2">
      <c r="F20695"/>
    </row>
    <row r="20696" spans="6:6" x14ac:dyDescent="0.2">
      <c r="F20696"/>
    </row>
    <row r="20697" spans="6:6" x14ac:dyDescent="0.2">
      <c r="F20697"/>
    </row>
    <row r="20698" spans="6:6" x14ac:dyDescent="0.2">
      <c r="F20698"/>
    </row>
    <row r="20699" spans="6:6" x14ac:dyDescent="0.2">
      <c r="F20699"/>
    </row>
    <row r="20700" spans="6:6" x14ac:dyDescent="0.2">
      <c r="F20700"/>
    </row>
    <row r="20701" spans="6:6" x14ac:dyDescent="0.2">
      <c r="F20701"/>
    </row>
    <row r="20702" spans="6:6" x14ac:dyDescent="0.2">
      <c r="F20702"/>
    </row>
    <row r="20703" spans="6:6" x14ac:dyDescent="0.2">
      <c r="F20703"/>
    </row>
    <row r="20704" spans="6:6" x14ac:dyDescent="0.2">
      <c r="F20704"/>
    </row>
    <row r="20705" spans="6:6" x14ac:dyDescent="0.2">
      <c r="F20705"/>
    </row>
    <row r="20706" spans="6:6" x14ac:dyDescent="0.2">
      <c r="F20706"/>
    </row>
    <row r="20707" spans="6:6" x14ac:dyDescent="0.2">
      <c r="F20707"/>
    </row>
    <row r="20708" spans="6:6" x14ac:dyDescent="0.2">
      <c r="F20708"/>
    </row>
    <row r="20709" spans="6:6" x14ac:dyDescent="0.2">
      <c r="F20709"/>
    </row>
    <row r="20710" spans="6:6" x14ac:dyDescent="0.2">
      <c r="F20710"/>
    </row>
    <row r="20711" spans="6:6" x14ac:dyDescent="0.2">
      <c r="F20711"/>
    </row>
    <row r="20712" spans="6:6" x14ac:dyDescent="0.2">
      <c r="F20712"/>
    </row>
    <row r="20713" spans="6:6" x14ac:dyDescent="0.2">
      <c r="F20713"/>
    </row>
    <row r="20714" spans="6:6" x14ac:dyDescent="0.2">
      <c r="F20714"/>
    </row>
    <row r="20715" spans="6:6" x14ac:dyDescent="0.2">
      <c r="F20715"/>
    </row>
    <row r="20716" spans="6:6" x14ac:dyDescent="0.2">
      <c r="F20716"/>
    </row>
    <row r="20717" spans="6:6" x14ac:dyDescent="0.2">
      <c r="F20717"/>
    </row>
    <row r="20718" spans="6:6" x14ac:dyDescent="0.2">
      <c r="F20718"/>
    </row>
    <row r="20719" spans="6:6" x14ac:dyDescent="0.2">
      <c r="F20719"/>
    </row>
    <row r="20720" spans="6:6" x14ac:dyDescent="0.2">
      <c r="F20720"/>
    </row>
    <row r="20721" spans="6:6" x14ac:dyDescent="0.2">
      <c r="F20721"/>
    </row>
    <row r="20722" spans="6:6" x14ac:dyDescent="0.2">
      <c r="F20722"/>
    </row>
    <row r="20723" spans="6:6" x14ac:dyDescent="0.2">
      <c r="F20723"/>
    </row>
    <row r="20724" spans="6:6" x14ac:dyDescent="0.2">
      <c r="F20724"/>
    </row>
    <row r="20725" spans="6:6" x14ac:dyDescent="0.2">
      <c r="F20725"/>
    </row>
    <row r="20726" spans="6:6" x14ac:dyDescent="0.2">
      <c r="F20726"/>
    </row>
    <row r="20727" spans="6:6" x14ac:dyDescent="0.2">
      <c r="F20727"/>
    </row>
    <row r="20728" spans="6:6" x14ac:dyDescent="0.2">
      <c r="F20728"/>
    </row>
    <row r="20729" spans="6:6" x14ac:dyDescent="0.2">
      <c r="F20729"/>
    </row>
    <row r="20730" spans="6:6" x14ac:dyDescent="0.2">
      <c r="F20730"/>
    </row>
    <row r="20731" spans="6:6" x14ac:dyDescent="0.2">
      <c r="F20731"/>
    </row>
    <row r="20732" spans="6:6" x14ac:dyDescent="0.2">
      <c r="F20732"/>
    </row>
    <row r="20733" spans="6:6" x14ac:dyDescent="0.2">
      <c r="F20733"/>
    </row>
    <row r="20734" spans="6:6" x14ac:dyDescent="0.2">
      <c r="F20734"/>
    </row>
    <row r="20735" spans="6:6" x14ac:dyDescent="0.2">
      <c r="F20735"/>
    </row>
    <row r="20736" spans="6:6" x14ac:dyDescent="0.2">
      <c r="F20736"/>
    </row>
    <row r="20737" spans="6:6" x14ac:dyDescent="0.2">
      <c r="F20737"/>
    </row>
    <row r="20738" spans="6:6" x14ac:dyDescent="0.2">
      <c r="F20738"/>
    </row>
    <row r="20739" spans="6:6" x14ac:dyDescent="0.2">
      <c r="F20739"/>
    </row>
    <row r="20740" spans="6:6" x14ac:dyDescent="0.2">
      <c r="F20740"/>
    </row>
    <row r="20741" spans="6:6" x14ac:dyDescent="0.2">
      <c r="F20741"/>
    </row>
    <row r="20742" spans="6:6" x14ac:dyDescent="0.2">
      <c r="F20742"/>
    </row>
    <row r="20743" spans="6:6" x14ac:dyDescent="0.2">
      <c r="F20743"/>
    </row>
    <row r="20744" spans="6:6" x14ac:dyDescent="0.2">
      <c r="F20744"/>
    </row>
    <row r="20745" spans="6:6" x14ac:dyDescent="0.2">
      <c r="F20745"/>
    </row>
    <row r="20746" spans="6:6" x14ac:dyDescent="0.2">
      <c r="F20746"/>
    </row>
    <row r="20747" spans="6:6" x14ac:dyDescent="0.2">
      <c r="F20747"/>
    </row>
    <row r="20748" spans="6:6" x14ac:dyDescent="0.2">
      <c r="F20748"/>
    </row>
    <row r="20749" spans="6:6" x14ac:dyDescent="0.2">
      <c r="F20749"/>
    </row>
    <row r="20750" spans="6:6" x14ac:dyDescent="0.2">
      <c r="F20750"/>
    </row>
    <row r="20751" spans="6:6" x14ac:dyDescent="0.2">
      <c r="F20751"/>
    </row>
    <row r="20752" spans="6:6" x14ac:dyDescent="0.2">
      <c r="F20752"/>
    </row>
    <row r="20753" spans="6:6" x14ac:dyDescent="0.2">
      <c r="F20753"/>
    </row>
    <row r="20754" spans="6:6" x14ac:dyDescent="0.2">
      <c r="F20754"/>
    </row>
    <row r="20755" spans="6:6" x14ac:dyDescent="0.2">
      <c r="F20755"/>
    </row>
    <row r="20756" spans="6:6" x14ac:dyDescent="0.2">
      <c r="F20756"/>
    </row>
    <row r="20757" spans="6:6" x14ac:dyDescent="0.2">
      <c r="F20757"/>
    </row>
    <row r="20758" spans="6:6" x14ac:dyDescent="0.2">
      <c r="F20758"/>
    </row>
    <row r="20759" spans="6:6" x14ac:dyDescent="0.2">
      <c r="F20759"/>
    </row>
    <row r="20760" spans="6:6" x14ac:dyDescent="0.2">
      <c r="F20760"/>
    </row>
    <row r="20761" spans="6:6" x14ac:dyDescent="0.2">
      <c r="F20761"/>
    </row>
    <row r="20762" spans="6:6" x14ac:dyDescent="0.2">
      <c r="F20762"/>
    </row>
    <row r="20763" spans="6:6" x14ac:dyDescent="0.2">
      <c r="F20763"/>
    </row>
    <row r="20764" spans="6:6" x14ac:dyDescent="0.2">
      <c r="F20764"/>
    </row>
    <row r="20765" spans="6:6" x14ac:dyDescent="0.2">
      <c r="F20765"/>
    </row>
    <row r="20766" spans="6:6" x14ac:dyDescent="0.2">
      <c r="F20766"/>
    </row>
    <row r="20767" spans="6:6" x14ac:dyDescent="0.2">
      <c r="F20767"/>
    </row>
    <row r="20768" spans="6:6" x14ac:dyDescent="0.2">
      <c r="F20768"/>
    </row>
    <row r="20769" spans="6:6" x14ac:dyDescent="0.2">
      <c r="F20769"/>
    </row>
    <row r="20770" spans="6:6" x14ac:dyDescent="0.2">
      <c r="F20770"/>
    </row>
    <row r="20771" spans="6:6" x14ac:dyDescent="0.2">
      <c r="F20771"/>
    </row>
    <row r="20772" spans="6:6" x14ac:dyDescent="0.2">
      <c r="F20772"/>
    </row>
    <row r="20773" spans="6:6" x14ac:dyDescent="0.2">
      <c r="F20773"/>
    </row>
    <row r="20774" spans="6:6" x14ac:dyDescent="0.2">
      <c r="F20774"/>
    </row>
    <row r="20775" spans="6:6" x14ac:dyDescent="0.2">
      <c r="F20775"/>
    </row>
    <row r="20776" spans="6:6" x14ac:dyDescent="0.2">
      <c r="F20776"/>
    </row>
    <row r="20777" spans="6:6" x14ac:dyDescent="0.2">
      <c r="F20777"/>
    </row>
    <row r="20778" spans="6:6" x14ac:dyDescent="0.2">
      <c r="F20778"/>
    </row>
    <row r="20779" spans="6:6" x14ac:dyDescent="0.2">
      <c r="F20779"/>
    </row>
    <row r="20780" spans="6:6" x14ac:dyDescent="0.2">
      <c r="F20780"/>
    </row>
    <row r="20781" spans="6:6" x14ac:dyDescent="0.2">
      <c r="F20781"/>
    </row>
    <row r="20782" spans="6:6" x14ac:dyDescent="0.2">
      <c r="F20782"/>
    </row>
    <row r="20783" spans="6:6" x14ac:dyDescent="0.2">
      <c r="F20783"/>
    </row>
    <row r="20784" spans="6:6" x14ac:dyDescent="0.2">
      <c r="F20784"/>
    </row>
    <row r="20785" spans="6:6" x14ac:dyDescent="0.2">
      <c r="F20785"/>
    </row>
    <row r="20786" spans="6:6" x14ac:dyDescent="0.2">
      <c r="F20786"/>
    </row>
    <row r="20787" spans="6:6" x14ac:dyDescent="0.2">
      <c r="F20787"/>
    </row>
    <row r="20788" spans="6:6" x14ac:dyDescent="0.2">
      <c r="F20788"/>
    </row>
    <row r="20789" spans="6:6" x14ac:dyDescent="0.2">
      <c r="F20789"/>
    </row>
    <row r="20790" spans="6:6" x14ac:dyDescent="0.2">
      <c r="F20790"/>
    </row>
    <row r="20791" spans="6:6" x14ac:dyDescent="0.2">
      <c r="F20791"/>
    </row>
    <row r="20792" spans="6:6" x14ac:dyDescent="0.2">
      <c r="F20792"/>
    </row>
    <row r="20793" spans="6:6" x14ac:dyDescent="0.2">
      <c r="F20793"/>
    </row>
    <row r="20794" spans="6:6" x14ac:dyDescent="0.2">
      <c r="F20794"/>
    </row>
    <row r="20795" spans="6:6" x14ac:dyDescent="0.2">
      <c r="F20795"/>
    </row>
    <row r="20796" spans="6:6" x14ac:dyDescent="0.2">
      <c r="F20796"/>
    </row>
    <row r="20797" spans="6:6" x14ac:dyDescent="0.2">
      <c r="F20797"/>
    </row>
    <row r="20798" spans="6:6" x14ac:dyDescent="0.2">
      <c r="F20798"/>
    </row>
    <row r="20799" spans="6:6" x14ac:dyDescent="0.2">
      <c r="F20799"/>
    </row>
    <row r="20800" spans="6:6" x14ac:dyDescent="0.2">
      <c r="F20800"/>
    </row>
    <row r="20801" spans="6:6" x14ac:dyDescent="0.2">
      <c r="F20801"/>
    </row>
    <row r="20802" spans="6:6" x14ac:dyDescent="0.2">
      <c r="F20802"/>
    </row>
    <row r="20803" spans="6:6" x14ac:dyDescent="0.2">
      <c r="F20803"/>
    </row>
    <row r="20804" spans="6:6" x14ac:dyDescent="0.2">
      <c r="F20804"/>
    </row>
    <row r="20805" spans="6:6" x14ac:dyDescent="0.2">
      <c r="F20805"/>
    </row>
    <row r="20806" spans="6:6" x14ac:dyDescent="0.2">
      <c r="F20806"/>
    </row>
    <row r="20807" spans="6:6" x14ac:dyDescent="0.2">
      <c r="F20807"/>
    </row>
    <row r="20808" spans="6:6" x14ac:dyDescent="0.2">
      <c r="F20808"/>
    </row>
    <row r="20809" spans="6:6" x14ac:dyDescent="0.2">
      <c r="F20809"/>
    </row>
    <row r="20810" spans="6:6" x14ac:dyDescent="0.2">
      <c r="F20810"/>
    </row>
    <row r="20811" spans="6:6" x14ac:dyDescent="0.2">
      <c r="F20811"/>
    </row>
    <row r="20812" spans="6:6" x14ac:dyDescent="0.2">
      <c r="F20812"/>
    </row>
    <row r="20813" spans="6:6" x14ac:dyDescent="0.2">
      <c r="F20813"/>
    </row>
    <row r="20814" spans="6:6" x14ac:dyDescent="0.2">
      <c r="F20814"/>
    </row>
    <row r="20815" spans="6:6" x14ac:dyDescent="0.2">
      <c r="F20815"/>
    </row>
    <row r="20816" spans="6:6" x14ac:dyDescent="0.2">
      <c r="F20816"/>
    </row>
    <row r="20817" spans="6:6" x14ac:dyDescent="0.2">
      <c r="F20817"/>
    </row>
    <row r="20818" spans="6:6" x14ac:dyDescent="0.2">
      <c r="F20818"/>
    </row>
    <row r="20819" spans="6:6" x14ac:dyDescent="0.2">
      <c r="F20819"/>
    </row>
    <row r="20820" spans="6:6" x14ac:dyDescent="0.2">
      <c r="F20820"/>
    </row>
    <row r="20821" spans="6:6" x14ac:dyDescent="0.2">
      <c r="F20821"/>
    </row>
    <row r="20822" spans="6:6" x14ac:dyDescent="0.2">
      <c r="F20822"/>
    </row>
    <row r="20823" spans="6:6" x14ac:dyDescent="0.2">
      <c r="F20823"/>
    </row>
    <row r="20824" spans="6:6" x14ac:dyDescent="0.2">
      <c r="F20824"/>
    </row>
    <row r="20825" spans="6:6" x14ac:dyDescent="0.2">
      <c r="F20825"/>
    </row>
    <row r="20826" spans="6:6" x14ac:dyDescent="0.2">
      <c r="F20826"/>
    </row>
    <row r="20827" spans="6:6" x14ac:dyDescent="0.2">
      <c r="F20827"/>
    </row>
    <row r="20828" spans="6:6" x14ac:dyDescent="0.2">
      <c r="F20828"/>
    </row>
    <row r="20829" spans="6:6" x14ac:dyDescent="0.2">
      <c r="F20829"/>
    </row>
    <row r="20830" spans="6:6" x14ac:dyDescent="0.2">
      <c r="F20830"/>
    </row>
    <row r="20831" spans="6:6" x14ac:dyDescent="0.2">
      <c r="F20831"/>
    </row>
    <row r="20832" spans="6:6" x14ac:dyDescent="0.2">
      <c r="F20832"/>
    </row>
    <row r="20833" spans="6:6" x14ac:dyDescent="0.2">
      <c r="F20833"/>
    </row>
    <row r="20834" spans="6:6" x14ac:dyDescent="0.2">
      <c r="F20834"/>
    </row>
    <row r="20835" spans="6:6" x14ac:dyDescent="0.2">
      <c r="F20835"/>
    </row>
    <row r="20836" spans="6:6" x14ac:dyDescent="0.2">
      <c r="F20836"/>
    </row>
    <row r="20837" spans="6:6" x14ac:dyDescent="0.2">
      <c r="F20837"/>
    </row>
    <row r="20838" spans="6:6" x14ac:dyDescent="0.2">
      <c r="F20838"/>
    </row>
    <row r="20839" spans="6:6" x14ac:dyDescent="0.2">
      <c r="F20839"/>
    </row>
    <row r="20840" spans="6:6" x14ac:dyDescent="0.2">
      <c r="F20840"/>
    </row>
    <row r="20841" spans="6:6" x14ac:dyDescent="0.2">
      <c r="F20841"/>
    </row>
    <row r="20842" spans="6:6" x14ac:dyDescent="0.2">
      <c r="F20842"/>
    </row>
    <row r="20843" spans="6:6" x14ac:dyDescent="0.2">
      <c r="F20843"/>
    </row>
    <row r="20844" spans="6:6" x14ac:dyDescent="0.2">
      <c r="F20844"/>
    </row>
    <row r="20845" spans="6:6" x14ac:dyDescent="0.2">
      <c r="F20845"/>
    </row>
    <row r="20846" spans="6:6" x14ac:dyDescent="0.2">
      <c r="F20846"/>
    </row>
    <row r="20847" spans="6:6" x14ac:dyDescent="0.2">
      <c r="F20847"/>
    </row>
    <row r="20848" spans="6:6" x14ac:dyDescent="0.2">
      <c r="F20848"/>
    </row>
    <row r="20849" spans="6:6" x14ac:dyDescent="0.2">
      <c r="F20849"/>
    </row>
    <row r="20850" spans="6:6" x14ac:dyDescent="0.2">
      <c r="F20850"/>
    </row>
    <row r="20851" spans="6:6" x14ac:dyDescent="0.2">
      <c r="F20851"/>
    </row>
    <row r="20852" spans="6:6" x14ac:dyDescent="0.2">
      <c r="F20852"/>
    </row>
    <row r="20853" spans="6:6" x14ac:dyDescent="0.2">
      <c r="F20853"/>
    </row>
    <row r="20854" spans="6:6" x14ac:dyDescent="0.2">
      <c r="F20854"/>
    </row>
    <row r="20855" spans="6:6" x14ac:dyDescent="0.2">
      <c r="F20855"/>
    </row>
    <row r="20856" spans="6:6" x14ac:dyDescent="0.2">
      <c r="F20856"/>
    </row>
    <row r="20857" spans="6:6" x14ac:dyDescent="0.2">
      <c r="F20857"/>
    </row>
    <row r="20858" spans="6:6" x14ac:dyDescent="0.2">
      <c r="F20858"/>
    </row>
    <row r="20859" spans="6:6" x14ac:dyDescent="0.2">
      <c r="F20859"/>
    </row>
    <row r="20860" spans="6:6" x14ac:dyDescent="0.2">
      <c r="F20860"/>
    </row>
    <row r="20861" spans="6:6" x14ac:dyDescent="0.2">
      <c r="F20861"/>
    </row>
    <row r="20862" spans="6:6" x14ac:dyDescent="0.2">
      <c r="F20862"/>
    </row>
    <row r="20863" spans="6:6" x14ac:dyDescent="0.2">
      <c r="F20863"/>
    </row>
    <row r="20864" spans="6:6" x14ac:dyDescent="0.2">
      <c r="F20864"/>
    </row>
    <row r="20865" spans="6:6" x14ac:dyDescent="0.2">
      <c r="F20865"/>
    </row>
    <row r="20866" spans="6:6" x14ac:dyDescent="0.2">
      <c r="F20866"/>
    </row>
    <row r="20867" spans="6:6" x14ac:dyDescent="0.2">
      <c r="F20867"/>
    </row>
    <row r="20868" spans="6:6" x14ac:dyDescent="0.2">
      <c r="F20868"/>
    </row>
    <row r="20869" spans="6:6" x14ac:dyDescent="0.2">
      <c r="F20869"/>
    </row>
    <row r="20870" spans="6:6" x14ac:dyDescent="0.2">
      <c r="F20870"/>
    </row>
    <row r="20871" spans="6:6" x14ac:dyDescent="0.2">
      <c r="F20871"/>
    </row>
    <row r="20872" spans="6:6" x14ac:dyDescent="0.2">
      <c r="F20872"/>
    </row>
    <row r="20873" spans="6:6" x14ac:dyDescent="0.2">
      <c r="F20873"/>
    </row>
    <row r="20874" spans="6:6" x14ac:dyDescent="0.2">
      <c r="F20874"/>
    </row>
    <row r="20875" spans="6:6" x14ac:dyDescent="0.2">
      <c r="F20875"/>
    </row>
    <row r="20876" spans="6:6" x14ac:dyDescent="0.2">
      <c r="F20876"/>
    </row>
    <row r="20877" spans="6:6" x14ac:dyDescent="0.2">
      <c r="F20877"/>
    </row>
    <row r="20878" spans="6:6" x14ac:dyDescent="0.2">
      <c r="F20878"/>
    </row>
    <row r="20879" spans="6:6" x14ac:dyDescent="0.2">
      <c r="F20879"/>
    </row>
    <row r="20880" spans="6:6" x14ac:dyDescent="0.2">
      <c r="F20880"/>
    </row>
    <row r="20881" spans="6:6" x14ac:dyDescent="0.2">
      <c r="F20881"/>
    </row>
    <row r="20882" spans="6:6" x14ac:dyDescent="0.2">
      <c r="F20882"/>
    </row>
    <row r="20883" spans="6:6" x14ac:dyDescent="0.2">
      <c r="F20883"/>
    </row>
    <row r="20884" spans="6:6" x14ac:dyDescent="0.2">
      <c r="F20884"/>
    </row>
    <row r="20885" spans="6:6" x14ac:dyDescent="0.2">
      <c r="F20885"/>
    </row>
    <row r="20886" spans="6:6" x14ac:dyDescent="0.2">
      <c r="F20886"/>
    </row>
    <row r="20887" spans="6:6" x14ac:dyDescent="0.2">
      <c r="F20887"/>
    </row>
    <row r="20888" spans="6:6" x14ac:dyDescent="0.2">
      <c r="F20888"/>
    </row>
    <row r="20889" spans="6:6" x14ac:dyDescent="0.2">
      <c r="F20889"/>
    </row>
    <row r="20890" spans="6:6" x14ac:dyDescent="0.2">
      <c r="F20890"/>
    </row>
    <row r="20891" spans="6:6" x14ac:dyDescent="0.2">
      <c r="F20891"/>
    </row>
    <row r="20892" spans="6:6" x14ac:dyDescent="0.2">
      <c r="F20892"/>
    </row>
    <row r="20893" spans="6:6" x14ac:dyDescent="0.2">
      <c r="F20893"/>
    </row>
    <row r="20894" spans="6:6" x14ac:dyDescent="0.2">
      <c r="F20894"/>
    </row>
    <row r="20895" spans="6:6" x14ac:dyDescent="0.2">
      <c r="F20895"/>
    </row>
    <row r="20896" spans="6:6" x14ac:dyDescent="0.2">
      <c r="F20896"/>
    </row>
    <row r="20897" spans="6:6" x14ac:dyDescent="0.2">
      <c r="F20897"/>
    </row>
    <row r="20898" spans="6:6" x14ac:dyDescent="0.2">
      <c r="F20898"/>
    </row>
    <row r="20899" spans="6:6" x14ac:dyDescent="0.2">
      <c r="F20899"/>
    </row>
    <row r="20900" spans="6:6" x14ac:dyDescent="0.2">
      <c r="F20900"/>
    </row>
    <row r="20901" spans="6:6" x14ac:dyDescent="0.2">
      <c r="F20901"/>
    </row>
    <row r="20902" spans="6:6" x14ac:dyDescent="0.2">
      <c r="F20902"/>
    </row>
    <row r="20903" spans="6:6" x14ac:dyDescent="0.2">
      <c r="F20903"/>
    </row>
    <row r="20904" spans="6:6" x14ac:dyDescent="0.2">
      <c r="F20904"/>
    </row>
    <row r="20905" spans="6:6" x14ac:dyDescent="0.2">
      <c r="F20905"/>
    </row>
    <row r="20906" spans="6:6" x14ac:dyDescent="0.2">
      <c r="F20906"/>
    </row>
    <row r="20907" spans="6:6" x14ac:dyDescent="0.2">
      <c r="F20907"/>
    </row>
    <row r="20908" spans="6:6" x14ac:dyDescent="0.2">
      <c r="F20908"/>
    </row>
    <row r="20909" spans="6:6" x14ac:dyDescent="0.2">
      <c r="F20909"/>
    </row>
    <row r="20910" spans="6:6" x14ac:dyDescent="0.2">
      <c r="F20910"/>
    </row>
    <row r="20911" spans="6:6" x14ac:dyDescent="0.2">
      <c r="F20911"/>
    </row>
    <row r="20912" spans="6:6" x14ac:dyDescent="0.2">
      <c r="F20912"/>
    </row>
    <row r="20913" spans="6:6" x14ac:dyDescent="0.2">
      <c r="F20913"/>
    </row>
    <row r="20914" spans="6:6" x14ac:dyDescent="0.2">
      <c r="F20914"/>
    </row>
    <row r="20915" spans="6:6" x14ac:dyDescent="0.2">
      <c r="F20915"/>
    </row>
    <row r="20916" spans="6:6" x14ac:dyDescent="0.2">
      <c r="F20916"/>
    </row>
    <row r="20917" spans="6:6" x14ac:dyDescent="0.2">
      <c r="F20917"/>
    </row>
    <row r="20918" spans="6:6" x14ac:dyDescent="0.2">
      <c r="F20918"/>
    </row>
    <row r="20919" spans="6:6" x14ac:dyDescent="0.2">
      <c r="F20919"/>
    </row>
    <row r="20920" spans="6:6" x14ac:dyDescent="0.2">
      <c r="F20920"/>
    </row>
    <row r="20921" spans="6:6" x14ac:dyDescent="0.2">
      <c r="F20921"/>
    </row>
    <row r="20922" spans="6:6" x14ac:dyDescent="0.2">
      <c r="F20922"/>
    </row>
    <row r="20923" spans="6:6" x14ac:dyDescent="0.2">
      <c r="F20923"/>
    </row>
    <row r="20924" spans="6:6" x14ac:dyDescent="0.2">
      <c r="F20924"/>
    </row>
    <row r="20925" spans="6:6" x14ac:dyDescent="0.2">
      <c r="F20925"/>
    </row>
    <row r="20926" spans="6:6" x14ac:dyDescent="0.2">
      <c r="F20926"/>
    </row>
    <row r="20927" spans="6:6" x14ac:dyDescent="0.2">
      <c r="F20927"/>
    </row>
    <row r="20928" spans="6:6" x14ac:dyDescent="0.2">
      <c r="F20928"/>
    </row>
    <row r="20929" spans="6:6" x14ac:dyDescent="0.2">
      <c r="F20929"/>
    </row>
    <row r="20930" spans="6:6" x14ac:dyDescent="0.2">
      <c r="F20930"/>
    </row>
    <row r="20931" spans="6:6" x14ac:dyDescent="0.2">
      <c r="F20931"/>
    </row>
    <row r="20932" spans="6:6" x14ac:dyDescent="0.2">
      <c r="F20932"/>
    </row>
    <row r="20933" spans="6:6" x14ac:dyDescent="0.2">
      <c r="F20933"/>
    </row>
    <row r="20934" spans="6:6" x14ac:dyDescent="0.2">
      <c r="F20934"/>
    </row>
    <row r="20935" spans="6:6" x14ac:dyDescent="0.2">
      <c r="F20935"/>
    </row>
    <row r="20936" spans="6:6" x14ac:dyDescent="0.2">
      <c r="F20936"/>
    </row>
    <row r="20937" spans="6:6" x14ac:dyDescent="0.2">
      <c r="F20937"/>
    </row>
    <row r="20938" spans="6:6" x14ac:dyDescent="0.2">
      <c r="F20938"/>
    </row>
    <row r="20939" spans="6:6" x14ac:dyDescent="0.2">
      <c r="F20939"/>
    </row>
    <row r="20940" spans="6:6" x14ac:dyDescent="0.2">
      <c r="F20940"/>
    </row>
    <row r="20941" spans="6:6" x14ac:dyDescent="0.2">
      <c r="F20941"/>
    </row>
    <row r="20942" spans="6:6" x14ac:dyDescent="0.2">
      <c r="F20942"/>
    </row>
    <row r="20943" spans="6:6" x14ac:dyDescent="0.2">
      <c r="F20943"/>
    </row>
    <row r="20944" spans="6:6" x14ac:dyDescent="0.2">
      <c r="F20944"/>
    </row>
    <row r="20945" spans="6:6" x14ac:dyDescent="0.2">
      <c r="F20945"/>
    </row>
    <row r="20946" spans="6:6" x14ac:dyDescent="0.2">
      <c r="F20946"/>
    </row>
    <row r="20947" spans="6:6" x14ac:dyDescent="0.2">
      <c r="F20947"/>
    </row>
    <row r="20948" spans="6:6" x14ac:dyDescent="0.2">
      <c r="F20948"/>
    </row>
    <row r="20949" spans="6:6" x14ac:dyDescent="0.2">
      <c r="F20949"/>
    </row>
    <row r="20950" spans="6:6" x14ac:dyDescent="0.2">
      <c r="F20950"/>
    </row>
    <row r="20951" spans="6:6" x14ac:dyDescent="0.2">
      <c r="F20951"/>
    </row>
    <row r="20952" spans="6:6" x14ac:dyDescent="0.2">
      <c r="F20952"/>
    </row>
    <row r="20953" spans="6:6" x14ac:dyDescent="0.2">
      <c r="F20953"/>
    </row>
    <row r="20954" spans="6:6" x14ac:dyDescent="0.2">
      <c r="F20954"/>
    </row>
    <row r="20955" spans="6:6" x14ac:dyDescent="0.2">
      <c r="F20955"/>
    </row>
    <row r="20956" spans="6:6" x14ac:dyDescent="0.2">
      <c r="F20956"/>
    </row>
    <row r="20957" spans="6:6" x14ac:dyDescent="0.2">
      <c r="F20957"/>
    </row>
    <row r="20958" spans="6:6" x14ac:dyDescent="0.2">
      <c r="F20958"/>
    </row>
    <row r="20959" spans="6:6" x14ac:dyDescent="0.2">
      <c r="F20959"/>
    </row>
    <row r="20960" spans="6:6" x14ac:dyDescent="0.2">
      <c r="F20960"/>
    </row>
    <row r="20961" spans="6:6" x14ac:dyDescent="0.2">
      <c r="F20961"/>
    </row>
    <row r="20962" spans="6:6" x14ac:dyDescent="0.2">
      <c r="F20962"/>
    </row>
    <row r="20963" spans="6:6" x14ac:dyDescent="0.2">
      <c r="F20963"/>
    </row>
    <row r="20964" spans="6:6" x14ac:dyDescent="0.2">
      <c r="F20964"/>
    </row>
    <row r="20965" spans="6:6" x14ac:dyDescent="0.2">
      <c r="F20965"/>
    </row>
    <row r="20966" spans="6:6" x14ac:dyDescent="0.2">
      <c r="F20966"/>
    </row>
    <row r="20967" spans="6:6" x14ac:dyDescent="0.2">
      <c r="F20967"/>
    </row>
    <row r="20968" spans="6:6" x14ac:dyDescent="0.2">
      <c r="F20968"/>
    </row>
    <row r="20969" spans="6:6" x14ac:dyDescent="0.2">
      <c r="F20969"/>
    </row>
    <row r="20970" spans="6:6" x14ac:dyDescent="0.2">
      <c r="F20970"/>
    </row>
    <row r="20971" spans="6:6" x14ac:dyDescent="0.2">
      <c r="F20971"/>
    </row>
    <row r="20972" spans="6:6" x14ac:dyDescent="0.2">
      <c r="F20972"/>
    </row>
    <row r="20973" spans="6:6" x14ac:dyDescent="0.2">
      <c r="F20973"/>
    </row>
    <row r="20974" spans="6:6" x14ac:dyDescent="0.2">
      <c r="F20974"/>
    </row>
    <row r="20975" spans="6:6" x14ac:dyDescent="0.2">
      <c r="F20975"/>
    </row>
    <row r="20976" spans="6:6" x14ac:dyDescent="0.2">
      <c r="F20976"/>
    </row>
    <row r="20977" spans="6:6" x14ac:dyDescent="0.2">
      <c r="F20977"/>
    </row>
    <row r="20978" spans="6:6" x14ac:dyDescent="0.2">
      <c r="F20978"/>
    </row>
    <row r="20979" spans="6:6" x14ac:dyDescent="0.2">
      <c r="F20979"/>
    </row>
    <row r="20980" spans="6:6" x14ac:dyDescent="0.2">
      <c r="F20980"/>
    </row>
    <row r="20981" spans="6:6" x14ac:dyDescent="0.2">
      <c r="F20981"/>
    </row>
    <row r="20982" spans="6:6" x14ac:dyDescent="0.2">
      <c r="F20982"/>
    </row>
    <row r="20983" spans="6:6" x14ac:dyDescent="0.2">
      <c r="F20983"/>
    </row>
    <row r="20984" spans="6:6" x14ac:dyDescent="0.2">
      <c r="F20984"/>
    </row>
    <row r="20985" spans="6:6" x14ac:dyDescent="0.2">
      <c r="F20985"/>
    </row>
    <row r="20986" spans="6:6" x14ac:dyDescent="0.2">
      <c r="F20986"/>
    </row>
    <row r="20987" spans="6:6" x14ac:dyDescent="0.2">
      <c r="F20987"/>
    </row>
    <row r="20988" spans="6:6" x14ac:dyDescent="0.2">
      <c r="F20988"/>
    </row>
    <row r="20989" spans="6:6" x14ac:dyDescent="0.2">
      <c r="F20989"/>
    </row>
    <row r="20990" spans="6:6" x14ac:dyDescent="0.2">
      <c r="F20990"/>
    </row>
    <row r="20991" spans="6:6" x14ac:dyDescent="0.2">
      <c r="F20991"/>
    </row>
    <row r="20992" spans="6:6" x14ac:dyDescent="0.2">
      <c r="F20992"/>
    </row>
    <row r="20993" spans="6:6" x14ac:dyDescent="0.2">
      <c r="F20993"/>
    </row>
    <row r="20994" spans="6:6" x14ac:dyDescent="0.2">
      <c r="F20994"/>
    </row>
    <row r="20995" spans="6:6" x14ac:dyDescent="0.2">
      <c r="F20995"/>
    </row>
    <row r="20996" spans="6:6" x14ac:dyDescent="0.2">
      <c r="F20996"/>
    </row>
    <row r="20997" spans="6:6" x14ac:dyDescent="0.2">
      <c r="F20997"/>
    </row>
    <row r="20998" spans="6:6" x14ac:dyDescent="0.2">
      <c r="F20998"/>
    </row>
    <row r="20999" spans="6:6" x14ac:dyDescent="0.2">
      <c r="F20999"/>
    </row>
    <row r="21000" spans="6:6" x14ac:dyDescent="0.2">
      <c r="F21000"/>
    </row>
    <row r="21001" spans="6:6" x14ac:dyDescent="0.2">
      <c r="F21001"/>
    </row>
    <row r="21002" spans="6:6" x14ac:dyDescent="0.2">
      <c r="F21002"/>
    </row>
    <row r="21003" spans="6:6" x14ac:dyDescent="0.2">
      <c r="F21003"/>
    </row>
    <row r="21004" spans="6:6" x14ac:dyDescent="0.2">
      <c r="F21004"/>
    </row>
    <row r="21005" spans="6:6" x14ac:dyDescent="0.2">
      <c r="F21005"/>
    </row>
    <row r="21006" spans="6:6" x14ac:dyDescent="0.2">
      <c r="F21006"/>
    </row>
    <row r="21007" spans="6:6" x14ac:dyDescent="0.2">
      <c r="F21007"/>
    </row>
    <row r="21008" spans="6:6" x14ac:dyDescent="0.2">
      <c r="F21008"/>
    </row>
    <row r="21009" spans="6:6" x14ac:dyDescent="0.2">
      <c r="F21009"/>
    </row>
    <row r="21010" spans="6:6" x14ac:dyDescent="0.2">
      <c r="F21010"/>
    </row>
    <row r="21011" spans="6:6" x14ac:dyDescent="0.2">
      <c r="F21011"/>
    </row>
    <row r="21012" spans="6:6" x14ac:dyDescent="0.2">
      <c r="F21012"/>
    </row>
    <row r="21013" spans="6:6" x14ac:dyDescent="0.2">
      <c r="F21013"/>
    </row>
    <row r="21014" spans="6:6" x14ac:dyDescent="0.2">
      <c r="F21014"/>
    </row>
    <row r="21015" spans="6:6" x14ac:dyDescent="0.2">
      <c r="F21015"/>
    </row>
    <row r="21016" spans="6:6" x14ac:dyDescent="0.2">
      <c r="F21016"/>
    </row>
    <row r="21017" spans="6:6" x14ac:dyDescent="0.2">
      <c r="F21017"/>
    </row>
    <row r="21018" spans="6:6" x14ac:dyDescent="0.2">
      <c r="F21018"/>
    </row>
    <row r="21019" spans="6:6" x14ac:dyDescent="0.2">
      <c r="F21019"/>
    </row>
    <row r="21020" spans="6:6" x14ac:dyDescent="0.2">
      <c r="F21020"/>
    </row>
    <row r="21021" spans="6:6" x14ac:dyDescent="0.2">
      <c r="F21021"/>
    </row>
    <row r="21022" spans="6:6" x14ac:dyDescent="0.2">
      <c r="F21022"/>
    </row>
    <row r="21023" spans="6:6" x14ac:dyDescent="0.2">
      <c r="F21023"/>
    </row>
    <row r="21024" spans="6:6" x14ac:dyDescent="0.2">
      <c r="F21024"/>
    </row>
    <row r="21025" spans="6:6" x14ac:dyDescent="0.2">
      <c r="F21025"/>
    </row>
    <row r="21026" spans="6:6" x14ac:dyDescent="0.2">
      <c r="F21026"/>
    </row>
    <row r="21027" spans="6:6" x14ac:dyDescent="0.2">
      <c r="F21027"/>
    </row>
    <row r="21028" spans="6:6" x14ac:dyDescent="0.2">
      <c r="F21028"/>
    </row>
    <row r="21029" spans="6:6" x14ac:dyDescent="0.2">
      <c r="F21029"/>
    </row>
    <row r="21030" spans="6:6" x14ac:dyDescent="0.2">
      <c r="F21030"/>
    </row>
    <row r="21031" spans="6:6" x14ac:dyDescent="0.2">
      <c r="F21031"/>
    </row>
    <row r="21032" spans="6:6" x14ac:dyDescent="0.2">
      <c r="F21032"/>
    </row>
    <row r="21033" spans="6:6" x14ac:dyDescent="0.2">
      <c r="F21033"/>
    </row>
    <row r="21034" spans="6:6" x14ac:dyDescent="0.2">
      <c r="F21034"/>
    </row>
    <row r="21035" spans="6:6" x14ac:dyDescent="0.2">
      <c r="F21035"/>
    </row>
    <row r="21036" spans="6:6" x14ac:dyDescent="0.2">
      <c r="F21036"/>
    </row>
    <row r="21037" spans="6:6" x14ac:dyDescent="0.2">
      <c r="F21037"/>
    </row>
    <row r="21038" spans="6:6" x14ac:dyDescent="0.2">
      <c r="F21038"/>
    </row>
    <row r="21039" spans="6:6" x14ac:dyDescent="0.2">
      <c r="F21039"/>
    </row>
    <row r="21040" spans="6:6" x14ac:dyDescent="0.2">
      <c r="F21040"/>
    </row>
    <row r="21041" spans="6:6" x14ac:dyDescent="0.2">
      <c r="F21041"/>
    </row>
    <row r="21042" spans="6:6" x14ac:dyDescent="0.2">
      <c r="F21042"/>
    </row>
    <row r="21043" spans="6:6" x14ac:dyDescent="0.2">
      <c r="F21043"/>
    </row>
    <row r="21044" spans="6:6" x14ac:dyDescent="0.2">
      <c r="F21044"/>
    </row>
    <row r="21045" spans="6:6" x14ac:dyDescent="0.2">
      <c r="F21045"/>
    </row>
    <row r="21046" spans="6:6" x14ac:dyDescent="0.2">
      <c r="F21046"/>
    </row>
    <row r="21047" spans="6:6" x14ac:dyDescent="0.2">
      <c r="F21047"/>
    </row>
    <row r="21048" spans="6:6" x14ac:dyDescent="0.2">
      <c r="F21048"/>
    </row>
    <row r="21049" spans="6:6" x14ac:dyDescent="0.2">
      <c r="F21049"/>
    </row>
    <row r="21050" spans="6:6" x14ac:dyDescent="0.2">
      <c r="F21050"/>
    </row>
    <row r="21051" spans="6:6" x14ac:dyDescent="0.2">
      <c r="F21051"/>
    </row>
    <row r="21052" spans="6:6" x14ac:dyDescent="0.2">
      <c r="F21052"/>
    </row>
    <row r="21053" spans="6:6" x14ac:dyDescent="0.2">
      <c r="F21053"/>
    </row>
    <row r="21054" spans="6:6" x14ac:dyDescent="0.2">
      <c r="F21054"/>
    </row>
    <row r="21055" spans="6:6" x14ac:dyDescent="0.2">
      <c r="F21055"/>
    </row>
    <row r="21056" spans="6:6" x14ac:dyDescent="0.2">
      <c r="F21056"/>
    </row>
    <row r="21057" spans="6:6" x14ac:dyDescent="0.2">
      <c r="F21057"/>
    </row>
    <row r="21058" spans="6:6" x14ac:dyDescent="0.2">
      <c r="F21058"/>
    </row>
    <row r="21059" spans="6:6" x14ac:dyDescent="0.2">
      <c r="F21059"/>
    </row>
    <row r="21060" spans="6:6" x14ac:dyDescent="0.2">
      <c r="F21060"/>
    </row>
    <row r="21061" spans="6:6" x14ac:dyDescent="0.2">
      <c r="F21061"/>
    </row>
    <row r="21062" spans="6:6" x14ac:dyDescent="0.2">
      <c r="F21062"/>
    </row>
    <row r="21063" spans="6:6" x14ac:dyDescent="0.2">
      <c r="F21063"/>
    </row>
    <row r="21064" spans="6:6" x14ac:dyDescent="0.2">
      <c r="F21064"/>
    </row>
    <row r="21065" spans="6:6" x14ac:dyDescent="0.2">
      <c r="F21065"/>
    </row>
    <row r="21066" spans="6:6" x14ac:dyDescent="0.2">
      <c r="F21066"/>
    </row>
    <row r="21067" spans="6:6" x14ac:dyDescent="0.2">
      <c r="F21067"/>
    </row>
    <row r="21068" spans="6:6" x14ac:dyDescent="0.2">
      <c r="F21068"/>
    </row>
    <row r="21069" spans="6:6" x14ac:dyDescent="0.2">
      <c r="F21069"/>
    </row>
    <row r="21070" spans="6:6" x14ac:dyDescent="0.2">
      <c r="F21070"/>
    </row>
    <row r="21071" spans="6:6" x14ac:dyDescent="0.2">
      <c r="F21071"/>
    </row>
    <row r="21072" spans="6:6" x14ac:dyDescent="0.2">
      <c r="F21072"/>
    </row>
    <row r="21073" spans="6:6" x14ac:dyDescent="0.2">
      <c r="F21073"/>
    </row>
    <row r="21074" spans="6:6" x14ac:dyDescent="0.2">
      <c r="F21074"/>
    </row>
    <row r="21075" spans="6:6" x14ac:dyDescent="0.2">
      <c r="F21075"/>
    </row>
    <row r="21076" spans="6:6" x14ac:dyDescent="0.2">
      <c r="F21076"/>
    </row>
    <row r="21077" spans="6:6" x14ac:dyDescent="0.2">
      <c r="F21077"/>
    </row>
    <row r="21078" spans="6:6" x14ac:dyDescent="0.2">
      <c r="F21078"/>
    </row>
    <row r="21079" spans="6:6" x14ac:dyDescent="0.2">
      <c r="F21079"/>
    </row>
    <row r="21080" spans="6:6" x14ac:dyDescent="0.2">
      <c r="F21080"/>
    </row>
    <row r="21081" spans="6:6" x14ac:dyDescent="0.2">
      <c r="F21081"/>
    </row>
    <row r="21082" spans="6:6" x14ac:dyDescent="0.2">
      <c r="F21082"/>
    </row>
    <row r="21083" spans="6:6" x14ac:dyDescent="0.2">
      <c r="F21083"/>
    </row>
    <row r="21084" spans="6:6" x14ac:dyDescent="0.2">
      <c r="F21084"/>
    </row>
    <row r="21085" spans="6:6" x14ac:dyDescent="0.2">
      <c r="F21085"/>
    </row>
    <row r="21086" spans="6:6" x14ac:dyDescent="0.2">
      <c r="F21086"/>
    </row>
    <row r="21087" spans="6:6" x14ac:dyDescent="0.2">
      <c r="F21087"/>
    </row>
    <row r="21088" spans="6:6" x14ac:dyDescent="0.2">
      <c r="F21088"/>
    </row>
    <row r="21089" spans="6:6" x14ac:dyDescent="0.2">
      <c r="F21089"/>
    </row>
    <row r="21090" spans="6:6" x14ac:dyDescent="0.2">
      <c r="F21090"/>
    </row>
    <row r="21091" spans="6:6" x14ac:dyDescent="0.2">
      <c r="F21091"/>
    </row>
    <row r="21092" spans="6:6" x14ac:dyDescent="0.2">
      <c r="F21092"/>
    </row>
    <row r="21093" spans="6:6" x14ac:dyDescent="0.2">
      <c r="F21093"/>
    </row>
    <row r="21094" spans="6:6" x14ac:dyDescent="0.2">
      <c r="F21094"/>
    </row>
    <row r="21095" spans="6:6" x14ac:dyDescent="0.2">
      <c r="F21095"/>
    </row>
    <row r="21096" spans="6:6" x14ac:dyDescent="0.2">
      <c r="F21096"/>
    </row>
    <row r="21097" spans="6:6" x14ac:dyDescent="0.2">
      <c r="F21097"/>
    </row>
    <row r="21098" spans="6:6" x14ac:dyDescent="0.2">
      <c r="F21098"/>
    </row>
    <row r="21099" spans="6:6" x14ac:dyDescent="0.2">
      <c r="F21099"/>
    </row>
    <row r="21100" spans="6:6" x14ac:dyDescent="0.2">
      <c r="F21100"/>
    </row>
    <row r="21101" spans="6:6" x14ac:dyDescent="0.2">
      <c r="F21101"/>
    </row>
    <row r="21102" spans="6:6" x14ac:dyDescent="0.2">
      <c r="F21102"/>
    </row>
    <row r="21103" spans="6:6" x14ac:dyDescent="0.2">
      <c r="F21103"/>
    </row>
    <row r="21104" spans="6:6" x14ac:dyDescent="0.2">
      <c r="F21104"/>
    </row>
    <row r="21105" spans="6:6" x14ac:dyDescent="0.2">
      <c r="F21105"/>
    </row>
    <row r="21106" spans="6:6" x14ac:dyDescent="0.2">
      <c r="F21106"/>
    </row>
    <row r="21107" spans="6:6" x14ac:dyDescent="0.2">
      <c r="F21107"/>
    </row>
    <row r="21108" spans="6:6" x14ac:dyDescent="0.2">
      <c r="F21108"/>
    </row>
    <row r="21109" spans="6:6" x14ac:dyDescent="0.2">
      <c r="F21109"/>
    </row>
    <row r="21110" spans="6:6" x14ac:dyDescent="0.2">
      <c r="F21110"/>
    </row>
    <row r="21111" spans="6:6" x14ac:dyDescent="0.2">
      <c r="F21111"/>
    </row>
    <row r="21112" spans="6:6" x14ac:dyDescent="0.2">
      <c r="F21112"/>
    </row>
    <row r="21113" spans="6:6" x14ac:dyDescent="0.2">
      <c r="F21113"/>
    </row>
    <row r="21114" spans="6:6" x14ac:dyDescent="0.2">
      <c r="F21114"/>
    </row>
    <row r="21115" spans="6:6" x14ac:dyDescent="0.2">
      <c r="F21115"/>
    </row>
    <row r="21116" spans="6:6" x14ac:dyDescent="0.2">
      <c r="F21116"/>
    </row>
    <row r="21117" spans="6:6" x14ac:dyDescent="0.2">
      <c r="F21117"/>
    </row>
    <row r="21118" spans="6:6" x14ac:dyDescent="0.2">
      <c r="F21118"/>
    </row>
    <row r="21119" spans="6:6" x14ac:dyDescent="0.2">
      <c r="F21119"/>
    </row>
    <row r="21120" spans="6:6" x14ac:dyDescent="0.2">
      <c r="F21120"/>
    </row>
    <row r="21121" spans="6:6" x14ac:dyDescent="0.2">
      <c r="F21121"/>
    </row>
    <row r="21122" spans="6:6" x14ac:dyDescent="0.2">
      <c r="F21122"/>
    </row>
    <row r="21123" spans="6:6" x14ac:dyDescent="0.2">
      <c r="F21123"/>
    </row>
    <row r="21124" spans="6:6" x14ac:dyDescent="0.2">
      <c r="F21124"/>
    </row>
    <row r="21125" spans="6:6" x14ac:dyDescent="0.2">
      <c r="F21125"/>
    </row>
    <row r="21126" spans="6:6" x14ac:dyDescent="0.2">
      <c r="F21126"/>
    </row>
    <row r="21127" spans="6:6" x14ac:dyDescent="0.2">
      <c r="F21127"/>
    </row>
    <row r="21128" spans="6:6" x14ac:dyDescent="0.2">
      <c r="F21128"/>
    </row>
    <row r="21129" spans="6:6" x14ac:dyDescent="0.2">
      <c r="F21129"/>
    </row>
    <row r="21130" spans="6:6" x14ac:dyDescent="0.2">
      <c r="F21130"/>
    </row>
    <row r="21131" spans="6:6" x14ac:dyDescent="0.2">
      <c r="F21131"/>
    </row>
    <row r="21132" spans="6:6" x14ac:dyDescent="0.2">
      <c r="F21132"/>
    </row>
    <row r="21133" spans="6:6" x14ac:dyDescent="0.2">
      <c r="F21133"/>
    </row>
    <row r="21134" spans="6:6" x14ac:dyDescent="0.2">
      <c r="F21134"/>
    </row>
    <row r="21135" spans="6:6" x14ac:dyDescent="0.2">
      <c r="F21135"/>
    </row>
    <row r="21136" spans="6:6" x14ac:dyDescent="0.2">
      <c r="F21136"/>
    </row>
    <row r="21137" spans="6:6" x14ac:dyDescent="0.2">
      <c r="F21137"/>
    </row>
    <row r="21138" spans="6:6" x14ac:dyDescent="0.2">
      <c r="F21138"/>
    </row>
    <row r="21139" spans="6:6" x14ac:dyDescent="0.2">
      <c r="F21139"/>
    </row>
    <row r="21140" spans="6:6" x14ac:dyDescent="0.2">
      <c r="F21140"/>
    </row>
    <row r="21141" spans="6:6" x14ac:dyDescent="0.2">
      <c r="F21141"/>
    </row>
    <row r="21142" spans="6:6" x14ac:dyDescent="0.2">
      <c r="F21142"/>
    </row>
    <row r="21143" spans="6:6" x14ac:dyDescent="0.2">
      <c r="F21143"/>
    </row>
    <row r="21144" spans="6:6" x14ac:dyDescent="0.2">
      <c r="F21144"/>
    </row>
    <row r="21145" spans="6:6" x14ac:dyDescent="0.2">
      <c r="F21145"/>
    </row>
    <row r="21146" spans="6:6" x14ac:dyDescent="0.2">
      <c r="F21146"/>
    </row>
    <row r="21147" spans="6:6" x14ac:dyDescent="0.2">
      <c r="F21147"/>
    </row>
    <row r="21148" spans="6:6" x14ac:dyDescent="0.2">
      <c r="F21148"/>
    </row>
    <row r="21149" spans="6:6" x14ac:dyDescent="0.2">
      <c r="F21149"/>
    </row>
    <row r="21150" spans="6:6" x14ac:dyDescent="0.2">
      <c r="F21150"/>
    </row>
    <row r="21151" spans="6:6" x14ac:dyDescent="0.2">
      <c r="F21151"/>
    </row>
    <row r="21152" spans="6:6" x14ac:dyDescent="0.2">
      <c r="F21152"/>
    </row>
    <row r="21153" spans="6:6" x14ac:dyDescent="0.2">
      <c r="F21153"/>
    </row>
    <row r="21154" spans="6:6" x14ac:dyDescent="0.2">
      <c r="F21154"/>
    </row>
    <row r="21155" spans="6:6" x14ac:dyDescent="0.2">
      <c r="F21155"/>
    </row>
    <row r="21156" spans="6:6" x14ac:dyDescent="0.2">
      <c r="F21156"/>
    </row>
    <row r="21157" spans="6:6" x14ac:dyDescent="0.2">
      <c r="F21157"/>
    </row>
    <row r="21158" spans="6:6" x14ac:dyDescent="0.2">
      <c r="F21158"/>
    </row>
    <row r="21159" spans="6:6" x14ac:dyDescent="0.2">
      <c r="F21159"/>
    </row>
    <row r="21160" spans="6:6" x14ac:dyDescent="0.2">
      <c r="F21160"/>
    </row>
    <row r="21161" spans="6:6" x14ac:dyDescent="0.2">
      <c r="F21161"/>
    </row>
    <row r="21162" spans="6:6" x14ac:dyDescent="0.2">
      <c r="F21162"/>
    </row>
    <row r="21163" spans="6:6" x14ac:dyDescent="0.2">
      <c r="F21163"/>
    </row>
    <row r="21164" spans="6:6" x14ac:dyDescent="0.2">
      <c r="F21164"/>
    </row>
    <row r="21165" spans="6:6" x14ac:dyDescent="0.2">
      <c r="F21165"/>
    </row>
    <row r="21166" spans="6:6" x14ac:dyDescent="0.2">
      <c r="F21166"/>
    </row>
    <row r="21167" spans="6:6" x14ac:dyDescent="0.2">
      <c r="F21167"/>
    </row>
    <row r="21168" spans="6:6" x14ac:dyDescent="0.2">
      <c r="F21168"/>
    </row>
    <row r="21169" spans="6:6" x14ac:dyDescent="0.2">
      <c r="F21169"/>
    </row>
    <row r="21170" spans="6:6" x14ac:dyDescent="0.2">
      <c r="F21170"/>
    </row>
    <row r="21171" spans="6:6" x14ac:dyDescent="0.2">
      <c r="F21171"/>
    </row>
    <row r="21172" spans="6:6" x14ac:dyDescent="0.2">
      <c r="F21172"/>
    </row>
    <row r="21173" spans="6:6" x14ac:dyDescent="0.2">
      <c r="F21173"/>
    </row>
    <row r="21174" spans="6:6" x14ac:dyDescent="0.2">
      <c r="F21174"/>
    </row>
    <row r="21175" spans="6:6" x14ac:dyDescent="0.2">
      <c r="F21175"/>
    </row>
    <row r="21176" spans="6:6" x14ac:dyDescent="0.2">
      <c r="F21176"/>
    </row>
    <row r="21177" spans="6:6" x14ac:dyDescent="0.2">
      <c r="F21177"/>
    </row>
    <row r="21178" spans="6:6" x14ac:dyDescent="0.2">
      <c r="F21178"/>
    </row>
    <row r="21179" spans="6:6" x14ac:dyDescent="0.2">
      <c r="F21179"/>
    </row>
    <row r="21180" spans="6:6" x14ac:dyDescent="0.2">
      <c r="F21180"/>
    </row>
    <row r="21181" spans="6:6" x14ac:dyDescent="0.2">
      <c r="F21181"/>
    </row>
    <row r="21182" spans="6:6" x14ac:dyDescent="0.2">
      <c r="F21182"/>
    </row>
    <row r="21183" spans="6:6" x14ac:dyDescent="0.2">
      <c r="F21183"/>
    </row>
    <row r="21184" spans="6:6" x14ac:dyDescent="0.2">
      <c r="F21184"/>
    </row>
    <row r="21185" spans="6:6" x14ac:dyDescent="0.2">
      <c r="F21185"/>
    </row>
    <row r="21186" spans="6:6" x14ac:dyDescent="0.2">
      <c r="F21186"/>
    </row>
    <row r="21187" spans="6:6" x14ac:dyDescent="0.2">
      <c r="F21187"/>
    </row>
    <row r="21188" spans="6:6" x14ac:dyDescent="0.2">
      <c r="F21188"/>
    </row>
    <row r="21189" spans="6:6" x14ac:dyDescent="0.2">
      <c r="F21189"/>
    </row>
    <row r="21190" spans="6:6" x14ac:dyDescent="0.2">
      <c r="F21190"/>
    </row>
    <row r="21191" spans="6:6" x14ac:dyDescent="0.2">
      <c r="F21191"/>
    </row>
    <row r="21192" spans="6:6" x14ac:dyDescent="0.2">
      <c r="F21192"/>
    </row>
    <row r="21193" spans="6:6" x14ac:dyDescent="0.2">
      <c r="F21193"/>
    </row>
    <row r="21194" spans="6:6" x14ac:dyDescent="0.2">
      <c r="F21194"/>
    </row>
    <row r="21195" spans="6:6" x14ac:dyDescent="0.2">
      <c r="F21195"/>
    </row>
    <row r="21196" spans="6:6" x14ac:dyDescent="0.2">
      <c r="F21196"/>
    </row>
    <row r="21197" spans="6:6" x14ac:dyDescent="0.2">
      <c r="F21197"/>
    </row>
    <row r="21198" spans="6:6" x14ac:dyDescent="0.2">
      <c r="F21198"/>
    </row>
    <row r="21199" spans="6:6" x14ac:dyDescent="0.2">
      <c r="F21199"/>
    </row>
    <row r="21200" spans="6:6" x14ac:dyDescent="0.2">
      <c r="F21200"/>
    </row>
    <row r="21201" spans="6:6" x14ac:dyDescent="0.2">
      <c r="F21201"/>
    </row>
    <row r="21202" spans="6:6" x14ac:dyDescent="0.2">
      <c r="F21202"/>
    </row>
    <row r="21203" spans="6:6" x14ac:dyDescent="0.2">
      <c r="F21203"/>
    </row>
    <row r="21204" spans="6:6" x14ac:dyDescent="0.2">
      <c r="F21204"/>
    </row>
    <row r="21205" spans="6:6" x14ac:dyDescent="0.2">
      <c r="F21205"/>
    </row>
    <row r="21206" spans="6:6" x14ac:dyDescent="0.2">
      <c r="F21206"/>
    </row>
    <row r="21207" spans="6:6" x14ac:dyDescent="0.2">
      <c r="F21207"/>
    </row>
    <row r="21208" spans="6:6" x14ac:dyDescent="0.2">
      <c r="F21208"/>
    </row>
    <row r="21209" spans="6:6" x14ac:dyDescent="0.2">
      <c r="F21209"/>
    </row>
    <row r="21210" spans="6:6" x14ac:dyDescent="0.2">
      <c r="F21210"/>
    </row>
    <row r="21211" spans="6:6" x14ac:dyDescent="0.2">
      <c r="F21211"/>
    </row>
    <row r="21212" spans="6:6" x14ac:dyDescent="0.2">
      <c r="F21212"/>
    </row>
    <row r="21213" spans="6:6" x14ac:dyDescent="0.2">
      <c r="F21213"/>
    </row>
    <row r="21214" spans="6:6" x14ac:dyDescent="0.2">
      <c r="F21214"/>
    </row>
    <row r="21215" spans="6:6" x14ac:dyDescent="0.2">
      <c r="F21215"/>
    </row>
    <row r="21216" spans="6:6" x14ac:dyDescent="0.2">
      <c r="F21216"/>
    </row>
    <row r="21217" spans="6:6" x14ac:dyDescent="0.2">
      <c r="F21217"/>
    </row>
    <row r="21218" spans="6:6" x14ac:dyDescent="0.2">
      <c r="F21218"/>
    </row>
    <row r="21219" spans="6:6" x14ac:dyDescent="0.2">
      <c r="F21219"/>
    </row>
    <row r="21220" spans="6:6" x14ac:dyDescent="0.2">
      <c r="F21220"/>
    </row>
    <row r="21221" spans="6:6" x14ac:dyDescent="0.2">
      <c r="F21221"/>
    </row>
    <row r="21222" spans="6:6" x14ac:dyDescent="0.2">
      <c r="F21222"/>
    </row>
    <row r="21223" spans="6:6" x14ac:dyDescent="0.2">
      <c r="F21223"/>
    </row>
    <row r="21224" spans="6:6" x14ac:dyDescent="0.2">
      <c r="F21224"/>
    </row>
    <row r="21225" spans="6:6" x14ac:dyDescent="0.2">
      <c r="F21225"/>
    </row>
    <row r="21226" spans="6:6" x14ac:dyDescent="0.2">
      <c r="F21226"/>
    </row>
    <row r="21227" spans="6:6" x14ac:dyDescent="0.2">
      <c r="F21227"/>
    </row>
    <row r="21228" spans="6:6" x14ac:dyDescent="0.2">
      <c r="F21228"/>
    </row>
    <row r="21229" spans="6:6" x14ac:dyDescent="0.2">
      <c r="F21229"/>
    </row>
    <row r="21230" spans="6:6" x14ac:dyDescent="0.2">
      <c r="F21230"/>
    </row>
    <row r="21231" spans="6:6" x14ac:dyDescent="0.2">
      <c r="F21231"/>
    </row>
    <row r="21232" spans="6:6" x14ac:dyDescent="0.2">
      <c r="F21232"/>
    </row>
    <row r="21233" spans="6:6" x14ac:dyDescent="0.2">
      <c r="F21233"/>
    </row>
    <row r="21234" spans="6:6" x14ac:dyDescent="0.2">
      <c r="F21234"/>
    </row>
    <row r="21235" spans="6:6" x14ac:dyDescent="0.2">
      <c r="F21235"/>
    </row>
    <row r="21236" spans="6:6" x14ac:dyDescent="0.2">
      <c r="F21236"/>
    </row>
    <row r="21237" spans="6:6" x14ac:dyDescent="0.2">
      <c r="F21237"/>
    </row>
    <row r="21238" spans="6:6" x14ac:dyDescent="0.2">
      <c r="F21238"/>
    </row>
    <row r="21239" spans="6:6" x14ac:dyDescent="0.2">
      <c r="F21239"/>
    </row>
    <row r="21240" spans="6:6" x14ac:dyDescent="0.2">
      <c r="F21240"/>
    </row>
    <row r="21241" spans="6:6" x14ac:dyDescent="0.2">
      <c r="F21241"/>
    </row>
    <row r="21242" spans="6:6" x14ac:dyDescent="0.2">
      <c r="F21242"/>
    </row>
    <row r="21243" spans="6:6" x14ac:dyDescent="0.2">
      <c r="F21243"/>
    </row>
    <row r="21244" spans="6:6" x14ac:dyDescent="0.2">
      <c r="F21244"/>
    </row>
    <row r="21245" spans="6:6" x14ac:dyDescent="0.2">
      <c r="F21245"/>
    </row>
    <row r="21246" spans="6:6" x14ac:dyDescent="0.2">
      <c r="F21246"/>
    </row>
    <row r="21247" spans="6:6" x14ac:dyDescent="0.2">
      <c r="F21247"/>
    </row>
    <row r="21248" spans="6:6" x14ac:dyDescent="0.2">
      <c r="F21248"/>
    </row>
    <row r="21249" spans="6:6" x14ac:dyDescent="0.2">
      <c r="F21249"/>
    </row>
    <row r="21250" spans="6:6" x14ac:dyDescent="0.2">
      <c r="F21250"/>
    </row>
    <row r="21251" spans="6:6" x14ac:dyDescent="0.2">
      <c r="F21251"/>
    </row>
    <row r="21252" spans="6:6" x14ac:dyDescent="0.2">
      <c r="F21252"/>
    </row>
    <row r="21253" spans="6:6" x14ac:dyDescent="0.2">
      <c r="F21253"/>
    </row>
    <row r="21254" spans="6:6" x14ac:dyDescent="0.2">
      <c r="F21254"/>
    </row>
    <row r="21255" spans="6:6" x14ac:dyDescent="0.2">
      <c r="F21255"/>
    </row>
    <row r="21256" spans="6:6" x14ac:dyDescent="0.2">
      <c r="F21256"/>
    </row>
    <row r="21257" spans="6:6" x14ac:dyDescent="0.2">
      <c r="F21257"/>
    </row>
    <row r="21258" spans="6:6" x14ac:dyDescent="0.2">
      <c r="F21258"/>
    </row>
    <row r="21259" spans="6:6" x14ac:dyDescent="0.2">
      <c r="F21259"/>
    </row>
    <row r="21260" spans="6:6" x14ac:dyDescent="0.2">
      <c r="F21260"/>
    </row>
    <row r="21261" spans="6:6" x14ac:dyDescent="0.2">
      <c r="F21261"/>
    </row>
    <row r="21262" spans="6:6" x14ac:dyDescent="0.2">
      <c r="F21262"/>
    </row>
    <row r="21263" spans="6:6" x14ac:dyDescent="0.2">
      <c r="F21263"/>
    </row>
    <row r="21264" spans="6:6" x14ac:dyDescent="0.2">
      <c r="F21264"/>
    </row>
    <row r="21265" spans="6:6" x14ac:dyDescent="0.2">
      <c r="F21265"/>
    </row>
    <row r="21266" spans="6:6" x14ac:dyDescent="0.2">
      <c r="F21266"/>
    </row>
    <row r="21267" spans="6:6" x14ac:dyDescent="0.2">
      <c r="F21267"/>
    </row>
    <row r="21268" spans="6:6" x14ac:dyDescent="0.2">
      <c r="F21268"/>
    </row>
    <row r="21269" spans="6:6" x14ac:dyDescent="0.2">
      <c r="F21269"/>
    </row>
    <row r="21270" spans="6:6" x14ac:dyDescent="0.2">
      <c r="F21270"/>
    </row>
    <row r="21271" spans="6:6" x14ac:dyDescent="0.2">
      <c r="F21271"/>
    </row>
    <row r="21272" spans="6:6" x14ac:dyDescent="0.2">
      <c r="F21272"/>
    </row>
    <row r="21273" spans="6:6" x14ac:dyDescent="0.2">
      <c r="F21273"/>
    </row>
    <row r="21274" spans="6:6" x14ac:dyDescent="0.2">
      <c r="F21274"/>
    </row>
    <row r="21275" spans="6:6" x14ac:dyDescent="0.2">
      <c r="F21275"/>
    </row>
    <row r="21276" spans="6:6" x14ac:dyDescent="0.2">
      <c r="F21276"/>
    </row>
    <row r="21277" spans="6:6" x14ac:dyDescent="0.2">
      <c r="F21277"/>
    </row>
    <row r="21278" spans="6:6" x14ac:dyDescent="0.2">
      <c r="F21278"/>
    </row>
    <row r="21279" spans="6:6" x14ac:dyDescent="0.2">
      <c r="F21279"/>
    </row>
    <row r="21280" spans="6:6" x14ac:dyDescent="0.2">
      <c r="F21280"/>
    </row>
    <row r="21281" spans="6:6" x14ac:dyDescent="0.2">
      <c r="F21281"/>
    </row>
    <row r="21282" spans="6:6" x14ac:dyDescent="0.2">
      <c r="F21282"/>
    </row>
    <row r="21283" spans="6:6" x14ac:dyDescent="0.2">
      <c r="F21283"/>
    </row>
    <row r="21284" spans="6:6" x14ac:dyDescent="0.2">
      <c r="F21284"/>
    </row>
    <row r="21285" spans="6:6" x14ac:dyDescent="0.2">
      <c r="F21285"/>
    </row>
    <row r="21286" spans="6:6" x14ac:dyDescent="0.2">
      <c r="F21286"/>
    </row>
    <row r="21287" spans="6:6" x14ac:dyDescent="0.2">
      <c r="F21287"/>
    </row>
    <row r="21288" spans="6:6" x14ac:dyDescent="0.2">
      <c r="F21288"/>
    </row>
    <row r="21289" spans="6:6" x14ac:dyDescent="0.2">
      <c r="F21289"/>
    </row>
    <row r="21290" spans="6:6" x14ac:dyDescent="0.2">
      <c r="F21290"/>
    </row>
    <row r="21291" spans="6:6" x14ac:dyDescent="0.2">
      <c r="F21291"/>
    </row>
    <row r="21292" spans="6:6" x14ac:dyDescent="0.2">
      <c r="F21292"/>
    </row>
    <row r="21293" spans="6:6" x14ac:dyDescent="0.2">
      <c r="F21293"/>
    </row>
    <row r="21294" spans="6:6" x14ac:dyDescent="0.2">
      <c r="F21294"/>
    </row>
    <row r="21295" spans="6:6" x14ac:dyDescent="0.2">
      <c r="F21295"/>
    </row>
    <row r="21296" spans="6:6" x14ac:dyDescent="0.2">
      <c r="F21296"/>
    </row>
    <row r="21297" spans="6:6" x14ac:dyDescent="0.2">
      <c r="F21297"/>
    </row>
    <row r="21298" spans="6:6" x14ac:dyDescent="0.2">
      <c r="F21298"/>
    </row>
    <row r="21299" spans="6:6" x14ac:dyDescent="0.2">
      <c r="F21299"/>
    </row>
    <row r="21300" spans="6:6" x14ac:dyDescent="0.2">
      <c r="F21300"/>
    </row>
    <row r="21301" spans="6:6" x14ac:dyDescent="0.2">
      <c r="F21301"/>
    </row>
    <row r="21302" spans="6:6" x14ac:dyDescent="0.2">
      <c r="F21302"/>
    </row>
    <row r="21303" spans="6:6" x14ac:dyDescent="0.2">
      <c r="F21303"/>
    </row>
    <row r="21304" spans="6:6" x14ac:dyDescent="0.2">
      <c r="F21304"/>
    </row>
    <row r="21305" spans="6:6" x14ac:dyDescent="0.2">
      <c r="F21305"/>
    </row>
    <row r="21306" spans="6:6" x14ac:dyDescent="0.2">
      <c r="F21306"/>
    </row>
    <row r="21307" spans="6:6" x14ac:dyDescent="0.2">
      <c r="F21307"/>
    </row>
    <row r="21308" spans="6:6" x14ac:dyDescent="0.2">
      <c r="F21308"/>
    </row>
    <row r="21309" spans="6:6" x14ac:dyDescent="0.2">
      <c r="F21309"/>
    </row>
    <row r="21310" spans="6:6" x14ac:dyDescent="0.2">
      <c r="F21310"/>
    </row>
    <row r="21311" spans="6:6" x14ac:dyDescent="0.2">
      <c r="F21311"/>
    </row>
    <row r="21312" spans="6:6" x14ac:dyDescent="0.2">
      <c r="F21312"/>
    </row>
    <row r="21313" spans="6:6" x14ac:dyDescent="0.2">
      <c r="F21313"/>
    </row>
    <row r="21314" spans="6:6" x14ac:dyDescent="0.2">
      <c r="F21314"/>
    </row>
    <row r="21315" spans="6:6" x14ac:dyDescent="0.2">
      <c r="F21315"/>
    </row>
    <row r="21316" spans="6:6" x14ac:dyDescent="0.2">
      <c r="F21316"/>
    </row>
    <row r="21317" spans="6:6" x14ac:dyDescent="0.2">
      <c r="F21317"/>
    </row>
    <row r="21318" spans="6:6" x14ac:dyDescent="0.2">
      <c r="F21318"/>
    </row>
    <row r="21319" spans="6:6" x14ac:dyDescent="0.2">
      <c r="F21319"/>
    </row>
    <row r="21320" spans="6:6" x14ac:dyDescent="0.2">
      <c r="F21320"/>
    </row>
    <row r="21321" spans="6:6" x14ac:dyDescent="0.2">
      <c r="F21321"/>
    </row>
    <row r="21322" spans="6:6" x14ac:dyDescent="0.2">
      <c r="F21322"/>
    </row>
    <row r="21323" spans="6:6" x14ac:dyDescent="0.2">
      <c r="F21323"/>
    </row>
    <row r="21324" spans="6:6" x14ac:dyDescent="0.2">
      <c r="F21324"/>
    </row>
    <row r="21325" spans="6:6" x14ac:dyDescent="0.2">
      <c r="F21325"/>
    </row>
    <row r="21326" spans="6:6" x14ac:dyDescent="0.2">
      <c r="F21326"/>
    </row>
    <row r="21327" spans="6:6" x14ac:dyDescent="0.2">
      <c r="F21327"/>
    </row>
    <row r="21328" spans="6:6" x14ac:dyDescent="0.2">
      <c r="F21328"/>
    </row>
    <row r="21329" spans="6:6" x14ac:dyDescent="0.2">
      <c r="F21329"/>
    </row>
    <row r="21330" spans="6:6" x14ac:dyDescent="0.2">
      <c r="F21330"/>
    </row>
    <row r="21331" spans="6:6" x14ac:dyDescent="0.2">
      <c r="F21331"/>
    </row>
    <row r="21332" spans="6:6" x14ac:dyDescent="0.2">
      <c r="F21332"/>
    </row>
    <row r="21333" spans="6:6" x14ac:dyDescent="0.2">
      <c r="F21333"/>
    </row>
    <row r="21334" spans="6:6" x14ac:dyDescent="0.2">
      <c r="F21334"/>
    </row>
    <row r="21335" spans="6:6" x14ac:dyDescent="0.2">
      <c r="F21335"/>
    </row>
    <row r="21336" spans="6:6" x14ac:dyDescent="0.2">
      <c r="F21336"/>
    </row>
    <row r="21337" spans="6:6" x14ac:dyDescent="0.2">
      <c r="F21337"/>
    </row>
    <row r="21338" spans="6:6" x14ac:dyDescent="0.2">
      <c r="F21338"/>
    </row>
    <row r="21339" spans="6:6" x14ac:dyDescent="0.2">
      <c r="F21339"/>
    </row>
    <row r="21340" spans="6:6" x14ac:dyDescent="0.2">
      <c r="F21340"/>
    </row>
    <row r="21341" spans="6:6" x14ac:dyDescent="0.2">
      <c r="F21341"/>
    </row>
    <row r="21342" spans="6:6" x14ac:dyDescent="0.2">
      <c r="F21342"/>
    </row>
    <row r="21343" spans="6:6" x14ac:dyDescent="0.2">
      <c r="F21343"/>
    </row>
    <row r="21344" spans="6:6" x14ac:dyDescent="0.2">
      <c r="F21344"/>
    </row>
    <row r="21345" spans="6:6" x14ac:dyDescent="0.2">
      <c r="F21345"/>
    </row>
    <row r="21346" spans="6:6" x14ac:dyDescent="0.2">
      <c r="F21346"/>
    </row>
    <row r="21347" spans="6:6" x14ac:dyDescent="0.2">
      <c r="F21347"/>
    </row>
    <row r="21348" spans="6:6" x14ac:dyDescent="0.2">
      <c r="F21348"/>
    </row>
    <row r="21349" spans="6:6" x14ac:dyDescent="0.2">
      <c r="F21349"/>
    </row>
    <row r="21350" spans="6:6" x14ac:dyDescent="0.2">
      <c r="F21350"/>
    </row>
    <row r="21351" spans="6:6" x14ac:dyDescent="0.2">
      <c r="F21351"/>
    </row>
    <row r="21352" spans="6:6" x14ac:dyDescent="0.2">
      <c r="F21352"/>
    </row>
    <row r="21353" spans="6:6" x14ac:dyDescent="0.2">
      <c r="F21353"/>
    </row>
    <row r="21354" spans="6:6" x14ac:dyDescent="0.2">
      <c r="F21354"/>
    </row>
    <row r="21355" spans="6:6" x14ac:dyDescent="0.2">
      <c r="F21355"/>
    </row>
    <row r="21356" spans="6:6" x14ac:dyDescent="0.2">
      <c r="F21356"/>
    </row>
    <row r="21357" spans="6:6" x14ac:dyDescent="0.2">
      <c r="F21357"/>
    </row>
    <row r="21358" spans="6:6" x14ac:dyDescent="0.2">
      <c r="F21358"/>
    </row>
    <row r="21359" spans="6:6" x14ac:dyDescent="0.2">
      <c r="F21359"/>
    </row>
    <row r="21360" spans="6:6" x14ac:dyDescent="0.2">
      <c r="F21360"/>
    </row>
    <row r="21361" spans="6:6" x14ac:dyDescent="0.2">
      <c r="F21361"/>
    </row>
    <row r="21362" spans="6:6" x14ac:dyDescent="0.2">
      <c r="F21362"/>
    </row>
    <row r="21363" spans="6:6" x14ac:dyDescent="0.2">
      <c r="F21363"/>
    </row>
    <row r="21364" spans="6:6" x14ac:dyDescent="0.2">
      <c r="F21364"/>
    </row>
    <row r="21365" spans="6:6" x14ac:dyDescent="0.2">
      <c r="F21365"/>
    </row>
    <row r="21366" spans="6:6" x14ac:dyDescent="0.2">
      <c r="F21366"/>
    </row>
    <row r="21367" spans="6:6" x14ac:dyDescent="0.2">
      <c r="F21367"/>
    </row>
    <row r="21368" spans="6:6" x14ac:dyDescent="0.2">
      <c r="F21368"/>
    </row>
    <row r="21369" spans="6:6" x14ac:dyDescent="0.2">
      <c r="F21369"/>
    </row>
    <row r="21370" spans="6:6" x14ac:dyDescent="0.2">
      <c r="F21370"/>
    </row>
    <row r="21371" spans="6:6" x14ac:dyDescent="0.2">
      <c r="F21371"/>
    </row>
    <row r="21372" spans="6:6" x14ac:dyDescent="0.2">
      <c r="F21372"/>
    </row>
    <row r="21373" spans="6:6" x14ac:dyDescent="0.2">
      <c r="F21373"/>
    </row>
    <row r="21374" spans="6:6" x14ac:dyDescent="0.2">
      <c r="F21374"/>
    </row>
    <row r="21375" spans="6:6" x14ac:dyDescent="0.2">
      <c r="F21375"/>
    </row>
    <row r="21376" spans="6:6" x14ac:dyDescent="0.2">
      <c r="F21376"/>
    </row>
    <row r="21377" spans="6:6" x14ac:dyDescent="0.2">
      <c r="F21377"/>
    </row>
    <row r="21378" spans="6:6" x14ac:dyDescent="0.2">
      <c r="F21378"/>
    </row>
    <row r="21379" spans="6:6" x14ac:dyDescent="0.2">
      <c r="F21379"/>
    </row>
    <row r="21380" spans="6:6" x14ac:dyDescent="0.2">
      <c r="F21380"/>
    </row>
    <row r="21381" spans="6:6" x14ac:dyDescent="0.2">
      <c r="F21381"/>
    </row>
    <row r="21382" spans="6:6" x14ac:dyDescent="0.2">
      <c r="F21382"/>
    </row>
    <row r="21383" spans="6:6" x14ac:dyDescent="0.2">
      <c r="F21383"/>
    </row>
    <row r="21384" spans="6:6" x14ac:dyDescent="0.2">
      <c r="F21384"/>
    </row>
    <row r="21385" spans="6:6" x14ac:dyDescent="0.2">
      <c r="F21385"/>
    </row>
    <row r="21386" spans="6:6" x14ac:dyDescent="0.2">
      <c r="F21386"/>
    </row>
    <row r="21387" spans="6:6" x14ac:dyDescent="0.2">
      <c r="F21387"/>
    </row>
    <row r="21388" spans="6:6" x14ac:dyDescent="0.2">
      <c r="F21388"/>
    </row>
    <row r="21389" spans="6:6" x14ac:dyDescent="0.2">
      <c r="F21389"/>
    </row>
    <row r="21390" spans="6:6" x14ac:dyDescent="0.2">
      <c r="F21390"/>
    </row>
    <row r="21391" spans="6:6" x14ac:dyDescent="0.2">
      <c r="F21391"/>
    </row>
    <row r="21392" spans="6:6" x14ac:dyDescent="0.2">
      <c r="F21392"/>
    </row>
    <row r="21393" spans="6:6" x14ac:dyDescent="0.2">
      <c r="F21393"/>
    </row>
    <row r="21394" spans="6:6" x14ac:dyDescent="0.2">
      <c r="F21394"/>
    </row>
    <row r="21395" spans="6:6" x14ac:dyDescent="0.2">
      <c r="F21395"/>
    </row>
    <row r="21396" spans="6:6" x14ac:dyDescent="0.2">
      <c r="F21396"/>
    </row>
    <row r="21397" spans="6:6" x14ac:dyDescent="0.2">
      <c r="F21397"/>
    </row>
    <row r="21398" spans="6:6" x14ac:dyDescent="0.2">
      <c r="F21398"/>
    </row>
    <row r="21399" spans="6:6" x14ac:dyDescent="0.2">
      <c r="F21399"/>
    </row>
    <row r="21400" spans="6:6" x14ac:dyDescent="0.2">
      <c r="F21400"/>
    </row>
    <row r="21401" spans="6:6" x14ac:dyDescent="0.2">
      <c r="F21401"/>
    </row>
    <row r="21402" spans="6:6" x14ac:dyDescent="0.2">
      <c r="F21402"/>
    </row>
    <row r="21403" spans="6:6" x14ac:dyDescent="0.2">
      <c r="F21403"/>
    </row>
    <row r="21404" spans="6:6" x14ac:dyDescent="0.2">
      <c r="F21404"/>
    </row>
    <row r="21405" spans="6:6" x14ac:dyDescent="0.2">
      <c r="F21405"/>
    </row>
    <row r="21406" spans="6:6" x14ac:dyDescent="0.2">
      <c r="F21406"/>
    </row>
    <row r="21407" spans="6:6" x14ac:dyDescent="0.2">
      <c r="F21407"/>
    </row>
    <row r="21408" spans="6:6" x14ac:dyDescent="0.2">
      <c r="F21408"/>
    </row>
    <row r="21409" spans="6:6" x14ac:dyDescent="0.2">
      <c r="F21409"/>
    </row>
    <row r="21410" spans="6:6" x14ac:dyDescent="0.2">
      <c r="F21410"/>
    </row>
    <row r="21411" spans="6:6" x14ac:dyDescent="0.2">
      <c r="F21411"/>
    </row>
    <row r="21412" spans="6:6" x14ac:dyDescent="0.2">
      <c r="F21412"/>
    </row>
    <row r="21413" spans="6:6" x14ac:dyDescent="0.2">
      <c r="F21413"/>
    </row>
    <row r="21414" spans="6:6" x14ac:dyDescent="0.2">
      <c r="F21414"/>
    </row>
    <row r="21415" spans="6:6" x14ac:dyDescent="0.2">
      <c r="F21415"/>
    </row>
    <row r="21416" spans="6:6" x14ac:dyDescent="0.2">
      <c r="F21416"/>
    </row>
    <row r="21417" spans="6:6" x14ac:dyDescent="0.2">
      <c r="F21417"/>
    </row>
    <row r="21418" spans="6:6" x14ac:dyDescent="0.2">
      <c r="F21418"/>
    </row>
    <row r="21419" spans="6:6" x14ac:dyDescent="0.2">
      <c r="F21419"/>
    </row>
    <row r="21420" spans="6:6" x14ac:dyDescent="0.2">
      <c r="F21420"/>
    </row>
    <row r="21421" spans="6:6" x14ac:dyDescent="0.2">
      <c r="F21421"/>
    </row>
    <row r="21422" spans="6:6" x14ac:dyDescent="0.2">
      <c r="F21422"/>
    </row>
    <row r="21423" spans="6:6" x14ac:dyDescent="0.2">
      <c r="F21423"/>
    </row>
    <row r="21424" spans="6:6" x14ac:dyDescent="0.2">
      <c r="F21424"/>
    </row>
    <row r="21425" spans="6:6" x14ac:dyDescent="0.2">
      <c r="F21425"/>
    </row>
    <row r="21426" spans="6:6" x14ac:dyDescent="0.2">
      <c r="F21426"/>
    </row>
    <row r="21427" spans="6:6" x14ac:dyDescent="0.2">
      <c r="F21427"/>
    </row>
    <row r="21428" spans="6:6" x14ac:dyDescent="0.2">
      <c r="F21428"/>
    </row>
    <row r="21429" spans="6:6" x14ac:dyDescent="0.2">
      <c r="F21429"/>
    </row>
    <row r="21430" spans="6:6" x14ac:dyDescent="0.2">
      <c r="F21430"/>
    </row>
    <row r="21431" spans="6:6" x14ac:dyDescent="0.2">
      <c r="F21431"/>
    </row>
    <row r="21432" spans="6:6" x14ac:dyDescent="0.2">
      <c r="F21432"/>
    </row>
    <row r="21433" spans="6:6" x14ac:dyDescent="0.2">
      <c r="F21433"/>
    </row>
    <row r="21434" spans="6:6" x14ac:dyDescent="0.2">
      <c r="F21434"/>
    </row>
    <row r="21435" spans="6:6" x14ac:dyDescent="0.2">
      <c r="F21435"/>
    </row>
    <row r="21436" spans="6:6" x14ac:dyDescent="0.2">
      <c r="F21436"/>
    </row>
    <row r="21437" spans="6:6" x14ac:dyDescent="0.2">
      <c r="F21437"/>
    </row>
    <row r="21438" spans="6:6" x14ac:dyDescent="0.2">
      <c r="F21438"/>
    </row>
    <row r="21439" spans="6:6" x14ac:dyDescent="0.2">
      <c r="F21439"/>
    </row>
    <row r="21440" spans="6:6" x14ac:dyDescent="0.2">
      <c r="F21440"/>
    </row>
    <row r="21441" spans="6:6" x14ac:dyDescent="0.2">
      <c r="F21441"/>
    </row>
    <row r="21442" spans="6:6" x14ac:dyDescent="0.2">
      <c r="F21442"/>
    </row>
    <row r="21443" spans="6:6" x14ac:dyDescent="0.2">
      <c r="F21443"/>
    </row>
    <row r="21444" spans="6:6" x14ac:dyDescent="0.2">
      <c r="F21444"/>
    </row>
    <row r="21445" spans="6:6" x14ac:dyDescent="0.2">
      <c r="F21445"/>
    </row>
    <row r="21446" spans="6:6" x14ac:dyDescent="0.2">
      <c r="F21446"/>
    </row>
    <row r="21447" spans="6:6" x14ac:dyDescent="0.2">
      <c r="F21447"/>
    </row>
    <row r="21448" spans="6:6" x14ac:dyDescent="0.2">
      <c r="F21448"/>
    </row>
    <row r="21449" spans="6:6" x14ac:dyDescent="0.2">
      <c r="F21449"/>
    </row>
    <row r="21450" spans="6:6" x14ac:dyDescent="0.2">
      <c r="F21450"/>
    </row>
    <row r="21451" spans="6:6" x14ac:dyDescent="0.2">
      <c r="F21451"/>
    </row>
    <row r="21452" spans="6:6" x14ac:dyDescent="0.2">
      <c r="F21452"/>
    </row>
    <row r="21453" spans="6:6" x14ac:dyDescent="0.2">
      <c r="F21453"/>
    </row>
    <row r="21454" spans="6:6" x14ac:dyDescent="0.2">
      <c r="F21454"/>
    </row>
    <row r="21455" spans="6:6" x14ac:dyDescent="0.2">
      <c r="F21455"/>
    </row>
    <row r="21456" spans="6:6" x14ac:dyDescent="0.2">
      <c r="F21456"/>
    </row>
    <row r="21457" spans="6:6" x14ac:dyDescent="0.2">
      <c r="F21457"/>
    </row>
    <row r="21458" spans="6:6" x14ac:dyDescent="0.2">
      <c r="F21458"/>
    </row>
    <row r="21459" spans="6:6" x14ac:dyDescent="0.2">
      <c r="F21459"/>
    </row>
    <row r="21460" spans="6:6" x14ac:dyDescent="0.2">
      <c r="F21460"/>
    </row>
    <row r="21461" spans="6:6" x14ac:dyDescent="0.2">
      <c r="F21461"/>
    </row>
    <row r="21462" spans="6:6" x14ac:dyDescent="0.2">
      <c r="F21462"/>
    </row>
    <row r="21463" spans="6:6" x14ac:dyDescent="0.2">
      <c r="F21463"/>
    </row>
    <row r="21464" spans="6:6" x14ac:dyDescent="0.2">
      <c r="F21464"/>
    </row>
    <row r="21465" spans="6:6" x14ac:dyDescent="0.2">
      <c r="F21465"/>
    </row>
    <row r="21466" spans="6:6" x14ac:dyDescent="0.2">
      <c r="F21466"/>
    </row>
    <row r="21467" spans="6:6" x14ac:dyDescent="0.2">
      <c r="F21467"/>
    </row>
    <row r="21468" spans="6:6" x14ac:dyDescent="0.2">
      <c r="F21468"/>
    </row>
    <row r="21469" spans="6:6" x14ac:dyDescent="0.2">
      <c r="F21469"/>
    </row>
    <row r="21470" spans="6:6" x14ac:dyDescent="0.2">
      <c r="F21470"/>
    </row>
    <row r="21471" spans="6:6" x14ac:dyDescent="0.2">
      <c r="F21471"/>
    </row>
    <row r="21472" spans="6:6" x14ac:dyDescent="0.2">
      <c r="F21472"/>
    </row>
    <row r="21473" spans="6:6" x14ac:dyDescent="0.2">
      <c r="F21473"/>
    </row>
    <row r="21474" spans="6:6" x14ac:dyDescent="0.2">
      <c r="F21474"/>
    </row>
    <row r="21475" spans="6:6" x14ac:dyDescent="0.2">
      <c r="F21475"/>
    </row>
    <row r="21476" spans="6:6" x14ac:dyDescent="0.2">
      <c r="F21476"/>
    </row>
    <row r="21477" spans="6:6" x14ac:dyDescent="0.2">
      <c r="F21477"/>
    </row>
    <row r="21478" spans="6:6" x14ac:dyDescent="0.2">
      <c r="F21478"/>
    </row>
    <row r="21479" spans="6:6" x14ac:dyDescent="0.2">
      <c r="F21479"/>
    </row>
    <row r="21480" spans="6:6" x14ac:dyDescent="0.2">
      <c r="F21480"/>
    </row>
    <row r="21481" spans="6:6" x14ac:dyDescent="0.2">
      <c r="F21481"/>
    </row>
    <row r="21482" spans="6:6" x14ac:dyDescent="0.2">
      <c r="F21482"/>
    </row>
    <row r="21483" spans="6:6" x14ac:dyDescent="0.2">
      <c r="F21483"/>
    </row>
    <row r="21484" spans="6:6" x14ac:dyDescent="0.2">
      <c r="F21484"/>
    </row>
    <row r="21485" spans="6:6" x14ac:dyDescent="0.2">
      <c r="F21485"/>
    </row>
    <row r="21486" spans="6:6" x14ac:dyDescent="0.2">
      <c r="F21486"/>
    </row>
    <row r="21487" spans="6:6" x14ac:dyDescent="0.2">
      <c r="F21487"/>
    </row>
    <row r="21488" spans="6:6" x14ac:dyDescent="0.2">
      <c r="F21488"/>
    </row>
    <row r="21489" spans="6:6" x14ac:dyDescent="0.2">
      <c r="F21489"/>
    </row>
    <row r="21490" spans="6:6" x14ac:dyDescent="0.2">
      <c r="F21490"/>
    </row>
    <row r="21491" spans="6:6" x14ac:dyDescent="0.2">
      <c r="F21491"/>
    </row>
    <row r="21492" spans="6:6" x14ac:dyDescent="0.2">
      <c r="F21492"/>
    </row>
    <row r="21493" spans="6:6" x14ac:dyDescent="0.2">
      <c r="F21493"/>
    </row>
    <row r="21494" spans="6:6" x14ac:dyDescent="0.2">
      <c r="F21494"/>
    </row>
    <row r="21495" spans="6:6" x14ac:dyDescent="0.2">
      <c r="F21495"/>
    </row>
    <row r="21496" spans="6:6" x14ac:dyDescent="0.2">
      <c r="F21496"/>
    </row>
    <row r="21497" spans="6:6" x14ac:dyDescent="0.2">
      <c r="F21497"/>
    </row>
    <row r="21498" spans="6:6" x14ac:dyDescent="0.2">
      <c r="F21498"/>
    </row>
    <row r="21499" spans="6:6" x14ac:dyDescent="0.2">
      <c r="F21499"/>
    </row>
    <row r="21500" spans="6:6" x14ac:dyDescent="0.2">
      <c r="F21500"/>
    </row>
    <row r="21501" spans="6:6" x14ac:dyDescent="0.2">
      <c r="F21501"/>
    </row>
    <row r="21502" spans="6:6" x14ac:dyDescent="0.2">
      <c r="F21502"/>
    </row>
    <row r="21503" spans="6:6" x14ac:dyDescent="0.2">
      <c r="F21503"/>
    </row>
    <row r="21504" spans="6:6" x14ac:dyDescent="0.2">
      <c r="F21504"/>
    </row>
    <row r="21505" spans="6:6" x14ac:dyDescent="0.2">
      <c r="F21505"/>
    </row>
    <row r="21506" spans="6:6" x14ac:dyDescent="0.2">
      <c r="F21506"/>
    </row>
    <row r="21507" spans="6:6" x14ac:dyDescent="0.2">
      <c r="F21507"/>
    </row>
    <row r="21508" spans="6:6" x14ac:dyDescent="0.2">
      <c r="F21508"/>
    </row>
    <row r="21509" spans="6:6" x14ac:dyDescent="0.2">
      <c r="F21509"/>
    </row>
    <row r="21510" spans="6:6" x14ac:dyDescent="0.2">
      <c r="F21510"/>
    </row>
    <row r="21511" spans="6:6" x14ac:dyDescent="0.2">
      <c r="F21511"/>
    </row>
    <row r="21512" spans="6:6" x14ac:dyDescent="0.2">
      <c r="F21512"/>
    </row>
    <row r="21513" spans="6:6" x14ac:dyDescent="0.2">
      <c r="F21513"/>
    </row>
    <row r="21514" spans="6:6" x14ac:dyDescent="0.2">
      <c r="F21514"/>
    </row>
    <row r="21515" spans="6:6" x14ac:dyDescent="0.2">
      <c r="F21515"/>
    </row>
    <row r="21516" spans="6:6" x14ac:dyDescent="0.2">
      <c r="F21516"/>
    </row>
    <row r="21517" spans="6:6" x14ac:dyDescent="0.2">
      <c r="F21517"/>
    </row>
    <row r="21518" spans="6:6" x14ac:dyDescent="0.2">
      <c r="F21518"/>
    </row>
    <row r="21519" spans="6:6" x14ac:dyDescent="0.2">
      <c r="F21519"/>
    </row>
    <row r="21520" spans="6:6" x14ac:dyDescent="0.2">
      <c r="F21520"/>
    </row>
    <row r="21521" spans="6:6" x14ac:dyDescent="0.2">
      <c r="F21521"/>
    </row>
    <row r="21522" spans="6:6" x14ac:dyDescent="0.2">
      <c r="F21522"/>
    </row>
    <row r="21523" spans="6:6" x14ac:dyDescent="0.2">
      <c r="F21523"/>
    </row>
    <row r="21524" spans="6:6" x14ac:dyDescent="0.2">
      <c r="F21524"/>
    </row>
    <row r="21525" spans="6:6" x14ac:dyDescent="0.2">
      <c r="F21525"/>
    </row>
    <row r="21526" spans="6:6" x14ac:dyDescent="0.2">
      <c r="F21526"/>
    </row>
    <row r="21527" spans="6:6" x14ac:dyDescent="0.2">
      <c r="F21527"/>
    </row>
    <row r="21528" spans="6:6" x14ac:dyDescent="0.2">
      <c r="F21528"/>
    </row>
    <row r="21529" spans="6:6" x14ac:dyDescent="0.2">
      <c r="F21529"/>
    </row>
    <row r="21530" spans="6:6" x14ac:dyDescent="0.2">
      <c r="F21530"/>
    </row>
    <row r="21531" spans="6:6" x14ac:dyDescent="0.2">
      <c r="F21531"/>
    </row>
    <row r="21532" spans="6:6" x14ac:dyDescent="0.2">
      <c r="F21532"/>
    </row>
    <row r="21533" spans="6:6" x14ac:dyDescent="0.2">
      <c r="F21533"/>
    </row>
    <row r="21534" spans="6:6" x14ac:dyDescent="0.2">
      <c r="F21534"/>
    </row>
    <row r="21535" spans="6:6" x14ac:dyDescent="0.2">
      <c r="F21535"/>
    </row>
    <row r="21536" spans="6:6" x14ac:dyDescent="0.2">
      <c r="F21536"/>
    </row>
    <row r="21537" spans="6:6" x14ac:dyDescent="0.2">
      <c r="F21537"/>
    </row>
    <row r="21538" spans="6:6" x14ac:dyDescent="0.2">
      <c r="F21538"/>
    </row>
    <row r="21539" spans="6:6" x14ac:dyDescent="0.2">
      <c r="F21539"/>
    </row>
    <row r="21540" spans="6:6" x14ac:dyDescent="0.2">
      <c r="F21540"/>
    </row>
    <row r="21541" spans="6:6" x14ac:dyDescent="0.2">
      <c r="F21541"/>
    </row>
    <row r="21542" spans="6:6" x14ac:dyDescent="0.2">
      <c r="F21542"/>
    </row>
    <row r="21543" spans="6:6" x14ac:dyDescent="0.2">
      <c r="F21543"/>
    </row>
    <row r="21544" spans="6:6" x14ac:dyDescent="0.2">
      <c r="F21544"/>
    </row>
    <row r="21545" spans="6:6" x14ac:dyDescent="0.2">
      <c r="F21545"/>
    </row>
    <row r="21546" spans="6:6" x14ac:dyDescent="0.2">
      <c r="F21546"/>
    </row>
    <row r="21547" spans="6:6" x14ac:dyDescent="0.2">
      <c r="F21547"/>
    </row>
    <row r="21548" spans="6:6" x14ac:dyDescent="0.2">
      <c r="F21548"/>
    </row>
    <row r="21549" spans="6:6" x14ac:dyDescent="0.2">
      <c r="F21549"/>
    </row>
    <row r="21550" spans="6:6" x14ac:dyDescent="0.2">
      <c r="F21550"/>
    </row>
    <row r="21551" spans="6:6" x14ac:dyDescent="0.2">
      <c r="F21551"/>
    </row>
    <row r="21552" spans="6:6" x14ac:dyDescent="0.2">
      <c r="F21552"/>
    </row>
    <row r="21553" spans="6:6" x14ac:dyDescent="0.2">
      <c r="F21553"/>
    </row>
    <row r="21554" spans="6:6" x14ac:dyDescent="0.2">
      <c r="F21554"/>
    </row>
    <row r="21555" spans="6:6" x14ac:dyDescent="0.2">
      <c r="F21555"/>
    </row>
    <row r="21556" spans="6:6" x14ac:dyDescent="0.2">
      <c r="F21556"/>
    </row>
    <row r="21557" spans="6:6" x14ac:dyDescent="0.2">
      <c r="F21557"/>
    </row>
    <row r="21558" spans="6:6" x14ac:dyDescent="0.2">
      <c r="F21558"/>
    </row>
    <row r="21559" spans="6:6" x14ac:dyDescent="0.2">
      <c r="F21559"/>
    </row>
    <row r="21560" spans="6:6" x14ac:dyDescent="0.2">
      <c r="F21560"/>
    </row>
    <row r="21561" spans="6:6" x14ac:dyDescent="0.2">
      <c r="F21561"/>
    </row>
    <row r="21562" spans="6:6" x14ac:dyDescent="0.2">
      <c r="F21562"/>
    </row>
    <row r="21563" spans="6:6" x14ac:dyDescent="0.2">
      <c r="F21563"/>
    </row>
    <row r="21564" spans="6:6" x14ac:dyDescent="0.2">
      <c r="F21564"/>
    </row>
    <row r="21565" spans="6:6" x14ac:dyDescent="0.2">
      <c r="F21565"/>
    </row>
    <row r="21566" spans="6:6" x14ac:dyDescent="0.2">
      <c r="F21566"/>
    </row>
    <row r="21567" spans="6:6" x14ac:dyDescent="0.2">
      <c r="F21567"/>
    </row>
    <row r="21568" spans="6:6" x14ac:dyDescent="0.2">
      <c r="F21568"/>
    </row>
    <row r="21569" spans="6:6" x14ac:dyDescent="0.2">
      <c r="F21569"/>
    </row>
    <row r="21570" spans="6:6" x14ac:dyDescent="0.2">
      <c r="F21570"/>
    </row>
    <row r="21571" spans="6:6" x14ac:dyDescent="0.2">
      <c r="F21571"/>
    </row>
    <row r="21572" spans="6:6" x14ac:dyDescent="0.2">
      <c r="F21572"/>
    </row>
    <row r="21573" spans="6:6" x14ac:dyDescent="0.2">
      <c r="F21573"/>
    </row>
    <row r="21574" spans="6:6" x14ac:dyDescent="0.2">
      <c r="F21574"/>
    </row>
    <row r="21575" spans="6:6" x14ac:dyDescent="0.2">
      <c r="F21575"/>
    </row>
    <row r="21576" spans="6:6" x14ac:dyDescent="0.2">
      <c r="F21576"/>
    </row>
    <row r="21577" spans="6:6" x14ac:dyDescent="0.2">
      <c r="F21577"/>
    </row>
    <row r="21578" spans="6:6" x14ac:dyDescent="0.2">
      <c r="F21578"/>
    </row>
    <row r="21579" spans="6:6" x14ac:dyDescent="0.2">
      <c r="F21579"/>
    </row>
    <row r="21580" spans="6:6" x14ac:dyDescent="0.2">
      <c r="F21580"/>
    </row>
    <row r="21581" spans="6:6" x14ac:dyDescent="0.2">
      <c r="F21581"/>
    </row>
    <row r="21582" spans="6:6" x14ac:dyDescent="0.2">
      <c r="F21582"/>
    </row>
    <row r="21583" spans="6:6" x14ac:dyDescent="0.2">
      <c r="F21583"/>
    </row>
    <row r="21584" spans="6:6" x14ac:dyDescent="0.2">
      <c r="F21584"/>
    </row>
    <row r="21585" spans="6:6" x14ac:dyDescent="0.2">
      <c r="F21585"/>
    </row>
    <row r="21586" spans="6:6" x14ac:dyDescent="0.2">
      <c r="F21586"/>
    </row>
    <row r="21587" spans="6:6" x14ac:dyDescent="0.2">
      <c r="F21587"/>
    </row>
    <row r="21588" spans="6:6" x14ac:dyDescent="0.2">
      <c r="F21588"/>
    </row>
    <row r="21589" spans="6:6" x14ac:dyDescent="0.2">
      <c r="F21589"/>
    </row>
    <row r="21590" spans="6:6" x14ac:dyDescent="0.2">
      <c r="F21590"/>
    </row>
    <row r="21591" spans="6:6" x14ac:dyDescent="0.2">
      <c r="F21591"/>
    </row>
    <row r="21592" spans="6:6" x14ac:dyDescent="0.2">
      <c r="F21592"/>
    </row>
    <row r="21593" spans="6:6" x14ac:dyDescent="0.2">
      <c r="F21593"/>
    </row>
    <row r="21594" spans="6:6" x14ac:dyDescent="0.2">
      <c r="F21594"/>
    </row>
    <row r="21595" spans="6:6" x14ac:dyDescent="0.2">
      <c r="F21595"/>
    </row>
    <row r="21596" spans="6:6" x14ac:dyDescent="0.2">
      <c r="F21596"/>
    </row>
    <row r="21597" spans="6:6" x14ac:dyDescent="0.2">
      <c r="F21597"/>
    </row>
    <row r="21598" spans="6:6" x14ac:dyDescent="0.2">
      <c r="F21598"/>
    </row>
    <row r="21599" spans="6:6" x14ac:dyDescent="0.2">
      <c r="F21599"/>
    </row>
    <row r="21600" spans="6:6" x14ac:dyDescent="0.2">
      <c r="F21600"/>
    </row>
    <row r="21601" spans="6:6" x14ac:dyDescent="0.2">
      <c r="F21601"/>
    </row>
    <row r="21602" spans="6:6" x14ac:dyDescent="0.2">
      <c r="F21602"/>
    </row>
    <row r="21603" spans="6:6" x14ac:dyDescent="0.2">
      <c r="F21603"/>
    </row>
    <row r="21604" spans="6:6" x14ac:dyDescent="0.2">
      <c r="F21604"/>
    </row>
    <row r="21605" spans="6:6" x14ac:dyDescent="0.2">
      <c r="F21605"/>
    </row>
    <row r="21606" spans="6:6" x14ac:dyDescent="0.2">
      <c r="F21606"/>
    </row>
    <row r="21607" spans="6:6" x14ac:dyDescent="0.2">
      <c r="F21607"/>
    </row>
    <row r="21608" spans="6:6" x14ac:dyDescent="0.2">
      <c r="F21608"/>
    </row>
    <row r="21609" spans="6:6" x14ac:dyDescent="0.2">
      <c r="F21609"/>
    </row>
    <row r="21610" spans="6:6" x14ac:dyDescent="0.2">
      <c r="F21610"/>
    </row>
    <row r="21611" spans="6:6" x14ac:dyDescent="0.2">
      <c r="F21611"/>
    </row>
    <row r="21612" spans="6:6" x14ac:dyDescent="0.2">
      <c r="F21612"/>
    </row>
    <row r="21613" spans="6:6" x14ac:dyDescent="0.2">
      <c r="F21613"/>
    </row>
    <row r="21614" spans="6:6" x14ac:dyDescent="0.2">
      <c r="F21614"/>
    </row>
    <row r="21615" spans="6:6" x14ac:dyDescent="0.2">
      <c r="F21615"/>
    </row>
    <row r="21616" spans="6:6" x14ac:dyDescent="0.2">
      <c r="F21616"/>
    </row>
    <row r="21617" spans="6:6" x14ac:dyDescent="0.2">
      <c r="F21617"/>
    </row>
    <row r="21618" spans="6:6" x14ac:dyDescent="0.2">
      <c r="F21618"/>
    </row>
    <row r="21619" spans="6:6" x14ac:dyDescent="0.2">
      <c r="F21619"/>
    </row>
    <row r="21620" spans="6:6" x14ac:dyDescent="0.2">
      <c r="F21620"/>
    </row>
    <row r="21621" spans="6:6" x14ac:dyDescent="0.2">
      <c r="F21621"/>
    </row>
    <row r="21622" spans="6:6" x14ac:dyDescent="0.2">
      <c r="F21622"/>
    </row>
    <row r="21623" spans="6:6" x14ac:dyDescent="0.2">
      <c r="F21623"/>
    </row>
    <row r="21624" spans="6:6" x14ac:dyDescent="0.2">
      <c r="F21624"/>
    </row>
    <row r="21625" spans="6:6" x14ac:dyDescent="0.2">
      <c r="F21625"/>
    </row>
    <row r="21626" spans="6:6" x14ac:dyDescent="0.2">
      <c r="F21626"/>
    </row>
    <row r="21627" spans="6:6" x14ac:dyDescent="0.2">
      <c r="F21627"/>
    </row>
    <row r="21628" spans="6:6" x14ac:dyDescent="0.2">
      <c r="F21628"/>
    </row>
    <row r="21629" spans="6:6" x14ac:dyDescent="0.2">
      <c r="F21629"/>
    </row>
    <row r="21630" spans="6:6" x14ac:dyDescent="0.2">
      <c r="F21630"/>
    </row>
    <row r="21631" spans="6:6" x14ac:dyDescent="0.2">
      <c r="F21631"/>
    </row>
    <row r="21632" spans="6:6" x14ac:dyDescent="0.2">
      <c r="F21632"/>
    </row>
    <row r="21633" spans="6:6" x14ac:dyDescent="0.2">
      <c r="F21633"/>
    </row>
    <row r="21634" spans="6:6" x14ac:dyDescent="0.2">
      <c r="F21634"/>
    </row>
    <row r="21635" spans="6:6" x14ac:dyDescent="0.2">
      <c r="F21635"/>
    </row>
    <row r="21636" spans="6:6" x14ac:dyDescent="0.2">
      <c r="F21636"/>
    </row>
    <row r="21637" spans="6:6" x14ac:dyDescent="0.2">
      <c r="F21637"/>
    </row>
    <row r="21638" spans="6:6" x14ac:dyDescent="0.2">
      <c r="F21638"/>
    </row>
    <row r="21639" spans="6:6" x14ac:dyDescent="0.2">
      <c r="F21639"/>
    </row>
    <row r="21640" spans="6:6" x14ac:dyDescent="0.2">
      <c r="F21640"/>
    </row>
    <row r="21641" spans="6:6" x14ac:dyDescent="0.2">
      <c r="F21641"/>
    </row>
    <row r="21642" spans="6:6" x14ac:dyDescent="0.2">
      <c r="F21642"/>
    </row>
    <row r="21643" spans="6:6" x14ac:dyDescent="0.2">
      <c r="F21643"/>
    </row>
    <row r="21644" spans="6:6" x14ac:dyDescent="0.2">
      <c r="F21644"/>
    </row>
    <row r="21645" spans="6:6" x14ac:dyDescent="0.2">
      <c r="F21645"/>
    </row>
    <row r="21646" spans="6:6" x14ac:dyDescent="0.2">
      <c r="F21646"/>
    </row>
    <row r="21647" spans="6:6" x14ac:dyDescent="0.2">
      <c r="F21647"/>
    </row>
    <row r="21648" spans="6:6" x14ac:dyDescent="0.2">
      <c r="F21648"/>
    </row>
    <row r="21649" spans="6:6" x14ac:dyDescent="0.2">
      <c r="F21649"/>
    </row>
    <row r="21650" spans="6:6" x14ac:dyDescent="0.2">
      <c r="F21650"/>
    </row>
    <row r="21651" spans="6:6" x14ac:dyDescent="0.2">
      <c r="F21651"/>
    </row>
    <row r="21652" spans="6:6" x14ac:dyDescent="0.2">
      <c r="F21652"/>
    </row>
    <row r="21653" spans="6:6" x14ac:dyDescent="0.2">
      <c r="F21653"/>
    </row>
    <row r="21654" spans="6:6" x14ac:dyDescent="0.2">
      <c r="F21654"/>
    </row>
    <row r="21655" spans="6:6" x14ac:dyDescent="0.2">
      <c r="F21655"/>
    </row>
    <row r="21656" spans="6:6" x14ac:dyDescent="0.2">
      <c r="F21656"/>
    </row>
    <row r="21657" spans="6:6" x14ac:dyDescent="0.2">
      <c r="F21657"/>
    </row>
    <row r="21658" spans="6:6" x14ac:dyDescent="0.2">
      <c r="F21658"/>
    </row>
    <row r="21659" spans="6:6" x14ac:dyDescent="0.2">
      <c r="F21659"/>
    </row>
    <row r="21660" spans="6:6" x14ac:dyDescent="0.2">
      <c r="F21660"/>
    </row>
    <row r="21661" spans="6:6" x14ac:dyDescent="0.2">
      <c r="F21661"/>
    </row>
    <row r="21662" spans="6:6" x14ac:dyDescent="0.2">
      <c r="F21662"/>
    </row>
    <row r="21663" spans="6:6" x14ac:dyDescent="0.2">
      <c r="F21663"/>
    </row>
    <row r="21664" spans="6:6" x14ac:dyDescent="0.2">
      <c r="F21664"/>
    </row>
    <row r="21665" spans="6:6" x14ac:dyDescent="0.2">
      <c r="F21665"/>
    </row>
    <row r="21666" spans="6:6" x14ac:dyDescent="0.2">
      <c r="F21666"/>
    </row>
    <row r="21667" spans="6:6" x14ac:dyDescent="0.2">
      <c r="F21667"/>
    </row>
    <row r="21668" spans="6:6" x14ac:dyDescent="0.2">
      <c r="F21668"/>
    </row>
    <row r="21669" spans="6:6" x14ac:dyDescent="0.2">
      <c r="F21669"/>
    </row>
    <row r="21670" spans="6:6" x14ac:dyDescent="0.2">
      <c r="F21670"/>
    </row>
    <row r="21671" spans="6:6" x14ac:dyDescent="0.2">
      <c r="F21671"/>
    </row>
    <row r="21672" spans="6:6" x14ac:dyDescent="0.2">
      <c r="F21672"/>
    </row>
    <row r="21673" spans="6:6" x14ac:dyDescent="0.2">
      <c r="F21673"/>
    </row>
    <row r="21674" spans="6:6" x14ac:dyDescent="0.2">
      <c r="F21674"/>
    </row>
    <row r="21675" spans="6:6" x14ac:dyDescent="0.2">
      <c r="F21675"/>
    </row>
    <row r="21676" spans="6:6" x14ac:dyDescent="0.2">
      <c r="F21676"/>
    </row>
    <row r="21677" spans="6:6" x14ac:dyDescent="0.2">
      <c r="F21677"/>
    </row>
    <row r="21678" spans="6:6" x14ac:dyDescent="0.2">
      <c r="F21678"/>
    </row>
    <row r="21679" spans="6:6" x14ac:dyDescent="0.2">
      <c r="F21679"/>
    </row>
    <row r="21680" spans="6:6" x14ac:dyDescent="0.2">
      <c r="F21680"/>
    </row>
    <row r="21681" spans="6:6" x14ac:dyDescent="0.2">
      <c r="F21681"/>
    </row>
    <row r="21682" spans="6:6" x14ac:dyDescent="0.2">
      <c r="F21682"/>
    </row>
    <row r="21683" spans="6:6" x14ac:dyDescent="0.2">
      <c r="F21683"/>
    </row>
    <row r="21684" spans="6:6" x14ac:dyDescent="0.2">
      <c r="F21684"/>
    </row>
    <row r="21685" spans="6:6" x14ac:dyDescent="0.2">
      <c r="F21685"/>
    </row>
    <row r="21686" spans="6:6" x14ac:dyDescent="0.2">
      <c r="F21686"/>
    </row>
    <row r="21687" spans="6:6" x14ac:dyDescent="0.2">
      <c r="F21687"/>
    </row>
    <row r="21688" spans="6:6" x14ac:dyDescent="0.2">
      <c r="F21688"/>
    </row>
    <row r="21689" spans="6:6" x14ac:dyDescent="0.2">
      <c r="F21689"/>
    </row>
    <row r="21690" spans="6:6" x14ac:dyDescent="0.2">
      <c r="F21690"/>
    </row>
    <row r="21691" spans="6:6" x14ac:dyDescent="0.2">
      <c r="F21691"/>
    </row>
    <row r="21692" spans="6:6" x14ac:dyDescent="0.2">
      <c r="F21692"/>
    </row>
    <row r="21693" spans="6:6" x14ac:dyDescent="0.2">
      <c r="F21693"/>
    </row>
    <row r="21694" spans="6:6" x14ac:dyDescent="0.2">
      <c r="F21694"/>
    </row>
    <row r="21695" spans="6:6" x14ac:dyDescent="0.2">
      <c r="F21695"/>
    </row>
    <row r="21696" spans="6:6" x14ac:dyDescent="0.2">
      <c r="F21696"/>
    </row>
    <row r="21697" spans="6:6" x14ac:dyDescent="0.2">
      <c r="F21697"/>
    </row>
    <row r="21698" spans="6:6" x14ac:dyDescent="0.2">
      <c r="F21698"/>
    </row>
    <row r="21699" spans="6:6" x14ac:dyDescent="0.2">
      <c r="F21699"/>
    </row>
    <row r="21700" spans="6:6" x14ac:dyDescent="0.2">
      <c r="F21700"/>
    </row>
    <row r="21701" spans="6:6" x14ac:dyDescent="0.2">
      <c r="F21701"/>
    </row>
    <row r="21702" spans="6:6" x14ac:dyDescent="0.2">
      <c r="F21702"/>
    </row>
    <row r="21703" spans="6:6" x14ac:dyDescent="0.2">
      <c r="F21703"/>
    </row>
    <row r="21704" spans="6:6" x14ac:dyDescent="0.2">
      <c r="F21704"/>
    </row>
    <row r="21705" spans="6:6" x14ac:dyDescent="0.2">
      <c r="F21705"/>
    </row>
    <row r="21706" spans="6:6" x14ac:dyDescent="0.2">
      <c r="F21706"/>
    </row>
    <row r="21707" spans="6:6" x14ac:dyDescent="0.2">
      <c r="F21707"/>
    </row>
    <row r="21708" spans="6:6" x14ac:dyDescent="0.2">
      <c r="F21708"/>
    </row>
    <row r="21709" spans="6:6" x14ac:dyDescent="0.2">
      <c r="F21709"/>
    </row>
    <row r="21710" spans="6:6" x14ac:dyDescent="0.2">
      <c r="F21710"/>
    </row>
    <row r="21711" spans="6:6" x14ac:dyDescent="0.2">
      <c r="F21711"/>
    </row>
    <row r="21712" spans="6:6" x14ac:dyDescent="0.2">
      <c r="F21712"/>
    </row>
    <row r="21713" spans="6:6" x14ac:dyDescent="0.2">
      <c r="F21713"/>
    </row>
    <row r="21714" spans="6:6" x14ac:dyDescent="0.2">
      <c r="F21714"/>
    </row>
    <row r="21715" spans="6:6" x14ac:dyDescent="0.2">
      <c r="F21715"/>
    </row>
    <row r="21716" spans="6:6" x14ac:dyDescent="0.2">
      <c r="F21716"/>
    </row>
    <row r="21717" spans="6:6" x14ac:dyDescent="0.2">
      <c r="F21717"/>
    </row>
    <row r="21718" spans="6:6" x14ac:dyDescent="0.2">
      <c r="F21718"/>
    </row>
    <row r="21719" spans="6:6" x14ac:dyDescent="0.2">
      <c r="F21719"/>
    </row>
    <row r="21720" spans="6:6" x14ac:dyDescent="0.2">
      <c r="F21720"/>
    </row>
    <row r="21721" spans="6:6" x14ac:dyDescent="0.2">
      <c r="F21721"/>
    </row>
    <row r="21722" spans="6:6" x14ac:dyDescent="0.2">
      <c r="F21722"/>
    </row>
    <row r="21723" spans="6:6" x14ac:dyDescent="0.2">
      <c r="F21723"/>
    </row>
    <row r="21724" spans="6:6" x14ac:dyDescent="0.2">
      <c r="F21724"/>
    </row>
    <row r="21725" spans="6:6" x14ac:dyDescent="0.2">
      <c r="F21725"/>
    </row>
    <row r="21726" spans="6:6" x14ac:dyDescent="0.2">
      <c r="F21726"/>
    </row>
    <row r="21727" spans="6:6" x14ac:dyDescent="0.2">
      <c r="F21727"/>
    </row>
    <row r="21728" spans="6:6" x14ac:dyDescent="0.2">
      <c r="F21728"/>
    </row>
    <row r="21729" spans="6:6" x14ac:dyDescent="0.2">
      <c r="F21729"/>
    </row>
    <row r="21730" spans="6:6" x14ac:dyDescent="0.2">
      <c r="F21730"/>
    </row>
    <row r="21731" spans="6:6" x14ac:dyDescent="0.2">
      <c r="F21731"/>
    </row>
    <row r="21732" spans="6:6" x14ac:dyDescent="0.2">
      <c r="F21732"/>
    </row>
    <row r="21733" spans="6:6" x14ac:dyDescent="0.2">
      <c r="F21733"/>
    </row>
    <row r="21734" spans="6:6" x14ac:dyDescent="0.2">
      <c r="F21734"/>
    </row>
    <row r="21735" spans="6:6" x14ac:dyDescent="0.2">
      <c r="F21735"/>
    </row>
    <row r="21736" spans="6:6" x14ac:dyDescent="0.2">
      <c r="F21736"/>
    </row>
    <row r="21737" spans="6:6" x14ac:dyDescent="0.2">
      <c r="F21737"/>
    </row>
    <row r="21738" spans="6:6" x14ac:dyDescent="0.2">
      <c r="F21738"/>
    </row>
    <row r="21739" spans="6:6" x14ac:dyDescent="0.2">
      <c r="F21739"/>
    </row>
    <row r="21740" spans="6:6" x14ac:dyDescent="0.2">
      <c r="F21740"/>
    </row>
    <row r="21741" spans="6:6" x14ac:dyDescent="0.2">
      <c r="F21741"/>
    </row>
    <row r="21742" spans="6:6" x14ac:dyDescent="0.2">
      <c r="F21742"/>
    </row>
    <row r="21743" spans="6:6" x14ac:dyDescent="0.2">
      <c r="F21743"/>
    </row>
    <row r="21744" spans="6:6" x14ac:dyDescent="0.2">
      <c r="F21744"/>
    </row>
    <row r="21745" spans="6:6" x14ac:dyDescent="0.2">
      <c r="F21745"/>
    </row>
    <row r="21746" spans="6:6" x14ac:dyDescent="0.2">
      <c r="F21746"/>
    </row>
    <row r="21747" spans="6:6" x14ac:dyDescent="0.2">
      <c r="F21747"/>
    </row>
    <row r="21748" spans="6:6" x14ac:dyDescent="0.2">
      <c r="F21748"/>
    </row>
    <row r="21749" spans="6:6" x14ac:dyDescent="0.2">
      <c r="F21749"/>
    </row>
    <row r="21750" spans="6:6" x14ac:dyDescent="0.2">
      <c r="F21750"/>
    </row>
    <row r="21751" spans="6:6" x14ac:dyDescent="0.2">
      <c r="F21751"/>
    </row>
    <row r="21752" spans="6:6" x14ac:dyDescent="0.2">
      <c r="F21752"/>
    </row>
    <row r="21753" spans="6:6" x14ac:dyDescent="0.2">
      <c r="F21753"/>
    </row>
    <row r="21754" spans="6:6" x14ac:dyDescent="0.2">
      <c r="F21754"/>
    </row>
    <row r="21755" spans="6:6" x14ac:dyDescent="0.2">
      <c r="F21755"/>
    </row>
    <row r="21756" spans="6:6" x14ac:dyDescent="0.2">
      <c r="F21756"/>
    </row>
    <row r="21757" spans="6:6" x14ac:dyDescent="0.2">
      <c r="F21757"/>
    </row>
    <row r="21758" spans="6:6" x14ac:dyDescent="0.2">
      <c r="F21758"/>
    </row>
    <row r="21759" spans="6:6" x14ac:dyDescent="0.2">
      <c r="F21759"/>
    </row>
    <row r="21760" spans="6:6" x14ac:dyDescent="0.2">
      <c r="F21760"/>
    </row>
    <row r="21761" spans="6:6" x14ac:dyDescent="0.2">
      <c r="F21761"/>
    </row>
    <row r="21762" spans="6:6" x14ac:dyDescent="0.2">
      <c r="F21762"/>
    </row>
    <row r="21763" spans="6:6" x14ac:dyDescent="0.2">
      <c r="F21763"/>
    </row>
    <row r="21764" spans="6:6" x14ac:dyDescent="0.2">
      <c r="F21764"/>
    </row>
    <row r="21765" spans="6:6" x14ac:dyDescent="0.2">
      <c r="F21765"/>
    </row>
    <row r="21766" spans="6:6" x14ac:dyDescent="0.2">
      <c r="F21766"/>
    </row>
    <row r="21767" spans="6:6" x14ac:dyDescent="0.2">
      <c r="F21767"/>
    </row>
    <row r="21768" spans="6:6" x14ac:dyDescent="0.2">
      <c r="F21768"/>
    </row>
    <row r="21769" spans="6:6" x14ac:dyDescent="0.2">
      <c r="F21769"/>
    </row>
    <row r="21770" spans="6:6" x14ac:dyDescent="0.2">
      <c r="F21770"/>
    </row>
    <row r="21771" spans="6:6" x14ac:dyDescent="0.2">
      <c r="F21771"/>
    </row>
    <row r="21772" spans="6:6" x14ac:dyDescent="0.2">
      <c r="F21772"/>
    </row>
    <row r="21773" spans="6:6" x14ac:dyDescent="0.2">
      <c r="F21773"/>
    </row>
    <row r="21774" spans="6:6" x14ac:dyDescent="0.2">
      <c r="F21774"/>
    </row>
    <row r="21775" spans="6:6" x14ac:dyDescent="0.2">
      <c r="F21775"/>
    </row>
    <row r="21776" spans="6:6" x14ac:dyDescent="0.2">
      <c r="F21776"/>
    </row>
    <row r="21777" spans="6:6" x14ac:dyDescent="0.2">
      <c r="F21777"/>
    </row>
    <row r="21778" spans="6:6" x14ac:dyDescent="0.2">
      <c r="F21778"/>
    </row>
    <row r="21779" spans="6:6" x14ac:dyDescent="0.2">
      <c r="F21779"/>
    </row>
    <row r="21780" spans="6:6" x14ac:dyDescent="0.2">
      <c r="F21780"/>
    </row>
    <row r="21781" spans="6:6" x14ac:dyDescent="0.2">
      <c r="F21781"/>
    </row>
    <row r="21782" spans="6:6" x14ac:dyDescent="0.2">
      <c r="F21782"/>
    </row>
    <row r="21783" spans="6:6" x14ac:dyDescent="0.2">
      <c r="F21783"/>
    </row>
    <row r="21784" spans="6:6" x14ac:dyDescent="0.2">
      <c r="F21784"/>
    </row>
    <row r="21785" spans="6:6" x14ac:dyDescent="0.2">
      <c r="F21785"/>
    </row>
    <row r="21786" spans="6:6" x14ac:dyDescent="0.2">
      <c r="F21786"/>
    </row>
    <row r="21787" spans="6:6" x14ac:dyDescent="0.2">
      <c r="F21787"/>
    </row>
    <row r="21788" spans="6:6" x14ac:dyDescent="0.2">
      <c r="F21788"/>
    </row>
    <row r="21789" spans="6:6" x14ac:dyDescent="0.2">
      <c r="F21789"/>
    </row>
    <row r="21790" spans="6:6" x14ac:dyDescent="0.2">
      <c r="F21790"/>
    </row>
    <row r="21791" spans="6:6" x14ac:dyDescent="0.2">
      <c r="F21791"/>
    </row>
    <row r="21792" spans="6:6" x14ac:dyDescent="0.2">
      <c r="F21792"/>
    </row>
    <row r="21793" spans="6:6" x14ac:dyDescent="0.2">
      <c r="F21793"/>
    </row>
    <row r="21794" spans="6:6" x14ac:dyDescent="0.2">
      <c r="F21794"/>
    </row>
    <row r="21795" spans="6:6" x14ac:dyDescent="0.2">
      <c r="F21795"/>
    </row>
    <row r="21796" spans="6:6" x14ac:dyDescent="0.2">
      <c r="F21796"/>
    </row>
    <row r="21797" spans="6:6" x14ac:dyDescent="0.2">
      <c r="F21797"/>
    </row>
    <row r="21798" spans="6:6" x14ac:dyDescent="0.2">
      <c r="F21798"/>
    </row>
    <row r="21799" spans="6:6" x14ac:dyDescent="0.2">
      <c r="F21799"/>
    </row>
    <row r="21800" spans="6:6" x14ac:dyDescent="0.2">
      <c r="F21800"/>
    </row>
    <row r="21801" spans="6:6" x14ac:dyDescent="0.2">
      <c r="F21801"/>
    </row>
    <row r="21802" spans="6:6" x14ac:dyDescent="0.2">
      <c r="F21802"/>
    </row>
    <row r="21803" spans="6:6" x14ac:dyDescent="0.2">
      <c r="F21803"/>
    </row>
    <row r="21804" spans="6:6" x14ac:dyDescent="0.2">
      <c r="F21804"/>
    </row>
    <row r="21805" spans="6:6" x14ac:dyDescent="0.2">
      <c r="F21805"/>
    </row>
    <row r="21806" spans="6:6" x14ac:dyDescent="0.2">
      <c r="F21806"/>
    </row>
    <row r="21807" spans="6:6" x14ac:dyDescent="0.2">
      <c r="F21807"/>
    </row>
    <row r="21808" spans="6:6" x14ac:dyDescent="0.2">
      <c r="F21808"/>
    </row>
    <row r="21809" spans="6:6" x14ac:dyDescent="0.2">
      <c r="F21809"/>
    </row>
    <row r="21810" spans="6:6" x14ac:dyDescent="0.2">
      <c r="F21810"/>
    </row>
    <row r="21811" spans="6:6" x14ac:dyDescent="0.2">
      <c r="F21811"/>
    </row>
    <row r="21812" spans="6:6" x14ac:dyDescent="0.2">
      <c r="F21812"/>
    </row>
    <row r="21813" spans="6:6" x14ac:dyDescent="0.2">
      <c r="F21813"/>
    </row>
    <row r="21814" spans="6:6" x14ac:dyDescent="0.2">
      <c r="F21814"/>
    </row>
    <row r="21815" spans="6:6" x14ac:dyDescent="0.2">
      <c r="F21815"/>
    </row>
    <row r="21816" spans="6:6" x14ac:dyDescent="0.2">
      <c r="F21816"/>
    </row>
    <row r="21817" spans="6:6" x14ac:dyDescent="0.2">
      <c r="F21817"/>
    </row>
    <row r="21818" spans="6:6" x14ac:dyDescent="0.2">
      <c r="F21818"/>
    </row>
    <row r="21819" spans="6:6" x14ac:dyDescent="0.2">
      <c r="F21819"/>
    </row>
    <row r="21820" spans="6:6" x14ac:dyDescent="0.2">
      <c r="F21820"/>
    </row>
    <row r="21821" spans="6:6" x14ac:dyDescent="0.2">
      <c r="F21821"/>
    </row>
    <row r="21822" spans="6:6" x14ac:dyDescent="0.2">
      <c r="F21822"/>
    </row>
    <row r="21823" spans="6:6" x14ac:dyDescent="0.2">
      <c r="F21823"/>
    </row>
    <row r="21824" spans="6:6" x14ac:dyDescent="0.2">
      <c r="F21824"/>
    </row>
    <row r="21825" spans="6:6" x14ac:dyDescent="0.2">
      <c r="F21825"/>
    </row>
    <row r="21826" spans="6:6" x14ac:dyDescent="0.2">
      <c r="F21826"/>
    </row>
    <row r="21827" spans="6:6" x14ac:dyDescent="0.2">
      <c r="F21827"/>
    </row>
    <row r="21828" spans="6:6" x14ac:dyDescent="0.2">
      <c r="F21828"/>
    </row>
    <row r="21829" spans="6:6" x14ac:dyDescent="0.2">
      <c r="F21829"/>
    </row>
    <row r="21830" spans="6:6" x14ac:dyDescent="0.2">
      <c r="F21830"/>
    </row>
    <row r="21831" spans="6:6" x14ac:dyDescent="0.2">
      <c r="F21831"/>
    </row>
    <row r="21832" spans="6:6" x14ac:dyDescent="0.2">
      <c r="F21832"/>
    </row>
    <row r="21833" spans="6:6" x14ac:dyDescent="0.2">
      <c r="F21833"/>
    </row>
    <row r="21834" spans="6:6" x14ac:dyDescent="0.2">
      <c r="F21834"/>
    </row>
    <row r="21835" spans="6:6" x14ac:dyDescent="0.2">
      <c r="F21835"/>
    </row>
    <row r="21836" spans="6:6" x14ac:dyDescent="0.2">
      <c r="F21836"/>
    </row>
    <row r="21837" spans="6:6" x14ac:dyDescent="0.2">
      <c r="F21837"/>
    </row>
    <row r="21838" spans="6:6" x14ac:dyDescent="0.2">
      <c r="F21838"/>
    </row>
    <row r="21839" spans="6:6" x14ac:dyDescent="0.2">
      <c r="F21839"/>
    </row>
    <row r="21840" spans="6:6" x14ac:dyDescent="0.2">
      <c r="F21840"/>
    </row>
    <row r="21841" spans="6:6" x14ac:dyDescent="0.2">
      <c r="F21841"/>
    </row>
    <row r="21842" spans="6:6" x14ac:dyDescent="0.2">
      <c r="F21842"/>
    </row>
    <row r="21843" spans="6:6" x14ac:dyDescent="0.2">
      <c r="F21843"/>
    </row>
    <row r="21844" spans="6:6" x14ac:dyDescent="0.2">
      <c r="F21844"/>
    </row>
    <row r="21845" spans="6:6" x14ac:dyDescent="0.2">
      <c r="F21845"/>
    </row>
    <row r="21846" spans="6:6" x14ac:dyDescent="0.2">
      <c r="F21846"/>
    </row>
    <row r="21847" spans="6:6" x14ac:dyDescent="0.2">
      <c r="F21847"/>
    </row>
    <row r="21848" spans="6:6" x14ac:dyDescent="0.2">
      <c r="F21848"/>
    </row>
    <row r="21849" spans="6:6" x14ac:dyDescent="0.2">
      <c r="F21849"/>
    </row>
    <row r="21850" spans="6:6" x14ac:dyDescent="0.2">
      <c r="F21850"/>
    </row>
    <row r="21851" spans="6:6" x14ac:dyDescent="0.2">
      <c r="F21851"/>
    </row>
    <row r="21852" spans="6:6" x14ac:dyDescent="0.2">
      <c r="F21852"/>
    </row>
    <row r="21853" spans="6:6" x14ac:dyDescent="0.2">
      <c r="F21853"/>
    </row>
    <row r="21854" spans="6:6" x14ac:dyDescent="0.2">
      <c r="F21854"/>
    </row>
    <row r="21855" spans="6:6" x14ac:dyDescent="0.2">
      <c r="F21855"/>
    </row>
    <row r="21856" spans="6:6" x14ac:dyDescent="0.2">
      <c r="F21856"/>
    </row>
    <row r="21857" spans="6:6" x14ac:dyDescent="0.2">
      <c r="F21857"/>
    </row>
    <row r="21858" spans="6:6" x14ac:dyDescent="0.2">
      <c r="F21858"/>
    </row>
    <row r="21859" spans="6:6" x14ac:dyDescent="0.2">
      <c r="F21859"/>
    </row>
    <row r="21860" spans="6:6" x14ac:dyDescent="0.2">
      <c r="F21860"/>
    </row>
    <row r="21861" spans="6:6" x14ac:dyDescent="0.2">
      <c r="F21861"/>
    </row>
    <row r="21862" spans="6:6" x14ac:dyDescent="0.2">
      <c r="F21862"/>
    </row>
    <row r="21863" spans="6:6" x14ac:dyDescent="0.2">
      <c r="F21863"/>
    </row>
    <row r="21864" spans="6:6" x14ac:dyDescent="0.2">
      <c r="F21864"/>
    </row>
    <row r="21865" spans="6:6" x14ac:dyDescent="0.2">
      <c r="F21865"/>
    </row>
    <row r="21866" spans="6:6" x14ac:dyDescent="0.2">
      <c r="F21866"/>
    </row>
    <row r="21867" spans="6:6" x14ac:dyDescent="0.2">
      <c r="F21867"/>
    </row>
    <row r="21868" spans="6:6" x14ac:dyDescent="0.2">
      <c r="F21868"/>
    </row>
    <row r="21869" spans="6:6" x14ac:dyDescent="0.2">
      <c r="F21869"/>
    </row>
    <row r="21870" spans="6:6" x14ac:dyDescent="0.2">
      <c r="F21870"/>
    </row>
    <row r="21871" spans="6:6" x14ac:dyDescent="0.2">
      <c r="F21871"/>
    </row>
    <row r="21872" spans="6:6" x14ac:dyDescent="0.2">
      <c r="F21872"/>
    </row>
    <row r="21873" spans="6:6" x14ac:dyDescent="0.2">
      <c r="F21873"/>
    </row>
    <row r="21874" spans="6:6" x14ac:dyDescent="0.2">
      <c r="F21874"/>
    </row>
    <row r="21875" spans="6:6" x14ac:dyDescent="0.2">
      <c r="F21875"/>
    </row>
    <row r="21876" spans="6:6" x14ac:dyDescent="0.2">
      <c r="F21876"/>
    </row>
    <row r="21877" spans="6:6" x14ac:dyDescent="0.2">
      <c r="F21877"/>
    </row>
    <row r="21878" spans="6:6" x14ac:dyDescent="0.2">
      <c r="F21878"/>
    </row>
    <row r="21879" spans="6:6" x14ac:dyDescent="0.2">
      <c r="F21879"/>
    </row>
    <row r="21880" spans="6:6" x14ac:dyDescent="0.2">
      <c r="F21880"/>
    </row>
    <row r="21881" spans="6:6" x14ac:dyDescent="0.2">
      <c r="F21881"/>
    </row>
    <row r="21882" spans="6:6" x14ac:dyDescent="0.2">
      <c r="F21882"/>
    </row>
    <row r="21883" spans="6:6" x14ac:dyDescent="0.2">
      <c r="F21883"/>
    </row>
    <row r="21884" spans="6:6" x14ac:dyDescent="0.2">
      <c r="F21884"/>
    </row>
    <row r="21885" spans="6:6" x14ac:dyDescent="0.2">
      <c r="F21885"/>
    </row>
    <row r="21886" spans="6:6" x14ac:dyDescent="0.2">
      <c r="F21886"/>
    </row>
    <row r="21887" spans="6:6" x14ac:dyDescent="0.2">
      <c r="F21887"/>
    </row>
    <row r="21888" spans="6:6" x14ac:dyDescent="0.2">
      <c r="F21888"/>
    </row>
    <row r="21889" spans="6:6" x14ac:dyDescent="0.2">
      <c r="F21889"/>
    </row>
    <row r="21890" spans="6:6" x14ac:dyDescent="0.2">
      <c r="F21890"/>
    </row>
    <row r="21891" spans="6:6" x14ac:dyDescent="0.2">
      <c r="F21891"/>
    </row>
    <row r="21892" spans="6:6" x14ac:dyDescent="0.2">
      <c r="F21892"/>
    </row>
    <row r="21893" spans="6:6" x14ac:dyDescent="0.2">
      <c r="F21893"/>
    </row>
    <row r="21894" spans="6:6" x14ac:dyDescent="0.2">
      <c r="F21894"/>
    </row>
    <row r="21895" spans="6:6" x14ac:dyDescent="0.2">
      <c r="F21895"/>
    </row>
    <row r="21896" spans="6:6" x14ac:dyDescent="0.2">
      <c r="F21896"/>
    </row>
    <row r="21897" spans="6:6" x14ac:dyDescent="0.2">
      <c r="F21897"/>
    </row>
    <row r="21898" spans="6:6" x14ac:dyDescent="0.2">
      <c r="F21898"/>
    </row>
    <row r="21899" spans="6:6" x14ac:dyDescent="0.2">
      <c r="F21899"/>
    </row>
    <row r="21900" spans="6:6" x14ac:dyDescent="0.2">
      <c r="F21900"/>
    </row>
    <row r="21901" spans="6:6" x14ac:dyDescent="0.2">
      <c r="F21901"/>
    </row>
    <row r="21902" spans="6:6" x14ac:dyDescent="0.2">
      <c r="F21902"/>
    </row>
    <row r="21903" spans="6:6" x14ac:dyDescent="0.2">
      <c r="F21903"/>
    </row>
    <row r="21904" spans="6:6" x14ac:dyDescent="0.2">
      <c r="F21904"/>
    </row>
    <row r="21905" spans="6:6" x14ac:dyDescent="0.2">
      <c r="F21905"/>
    </row>
    <row r="21906" spans="6:6" x14ac:dyDescent="0.2">
      <c r="F21906"/>
    </row>
    <row r="21907" spans="6:6" x14ac:dyDescent="0.2">
      <c r="F21907"/>
    </row>
    <row r="21908" spans="6:6" x14ac:dyDescent="0.2">
      <c r="F21908"/>
    </row>
    <row r="21909" spans="6:6" x14ac:dyDescent="0.2">
      <c r="F21909"/>
    </row>
    <row r="21910" spans="6:6" x14ac:dyDescent="0.2">
      <c r="F21910"/>
    </row>
    <row r="21911" spans="6:6" x14ac:dyDescent="0.2">
      <c r="F21911"/>
    </row>
    <row r="21912" spans="6:6" x14ac:dyDescent="0.2">
      <c r="F21912"/>
    </row>
    <row r="21913" spans="6:6" x14ac:dyDescent="0.2">
      <c r="F21913"/>
    </row>
    <row r="21914" spans="6:6" x14ac:dyDescent="0.2">
      <c r="F21914"/>
    </row>
    <row r="21915" spans="6:6" x14ac:dyDescent="0.2">
      <c r="F21915"/>
    </row>
    <row r="21916" spans="6:6" x14ac:dyDescent="0.2">
      <c r="F21916"/>
    </row>
    <row r="21917" spans="6:6" x14ac:dyDescent="0.2">
      <c r="F21917"/>
    </row>
    <row r="21918" spans="6:6" x14ac:dyDescent="0.2">
      <c r="F21918"/>
    </row>
    <row r="21919" spans="6:6" x14ac:dyDescent="0.2">
      <c r="F21919"/>
    </row>
    <row r="21920" spans="6:6" x14ac:dyDescent="0.2">
      <c r="F21920"/>
    </row>
    <row r="21921" spans="6:6" x14ac:dyDescent="0.2">
      <c r="F21921"/>
    </row>
    <row r="21922" spans="6:6" x14ac:dyDescent="0.2">
      <c r="F21922"/>
    </row>
    <row r="21923" spans="6:6" x14ac:dyDescent="0.2">
      <c r="F21923"/>
    </row>
    <row r="21924" spans="6:6" x14ac:dyDescent="0.2">
      <c r="F21924"/>
    </row>
    <row r="21925" spans="6:6" x14ac:dyDescent="0.2">
      <c r="F21925"/>
    </row>
    <row r="21926" spans="6:6" x14ac:dyDescent="0.2">
      <c r="F21926"/>
    </row>
    <row r="21927" spans="6:6" x14ac:dyDescent="0.2">
      <c r="F21927"/>
    </row>
    <row r="21928" spans="6:6" x14ac:dyDescent="0.2">
      <c r="F21928"/>
    </row>
    <row r="21929" spans="6:6" x14ac:dyDescent="0.2">
      <c r="F21929"/>
    </row>
    <row r="21930" spans="6:6" x14ac:dyDescent="0.2">
      <c r="F21930"/>
    </row>
    <row r="21931" spans="6:6" x14ac:dyDescent="0.2">
      <c r="F21931"/>
    </row>
    <row r="21932" spans="6:6" x14ac:dyDescent="0.2">
      <c r="F21932"/>
    </row>
    <row r="21933" spans="6:6" x14ac:dyDescent="0.2">
      <c r="F21933"/>
    </row>
    <row r="21934" spans="6:6" x14ac:dyDescent="0.2">
      <c r="F21934"/>
    </row>
    <row r="21935" spans="6:6" x14ac:dyDescent="0.2">
      <c r="F21935"/>
    </row>
    <row r="21936" spans="6:6" x14ac:dyDescent="0.2">
      <c r="F21936"/>
    </row>
    <row r="21937" spans="6:6" x14ac:dyDescent="0.2">
      <c r="F21937"/>
    </row>
    <row r="21938" spans="6:6" x14ac:dyDescent="0.2">
      <c r="F21938"/>
    </row>
    <row r="21939" spans="6:6" x14ac:dyDescent="0.2">
      <c r="F21939"/>
    </row>
    <row r="21940" spans="6:6" x14ac:dyDescent="0.2">
      <c r="F21940"/>
    </row>
    <row r="21941" spans="6:6" x14ac:dyDescent="0.2">
      <c r="F21941"/>
    </row>
    <row r="21942" spans="6:6" x14ac:dyDescent="0.2">
      <c r="F21942"/>
    </row>
    <row r="21943" spans="6:6" x14ac:dyDescent="0.2">
      <c r="F21943"/>
    </row>
    <row r="21944" spans="6:6" x14ac:dyDescent="0.2">
      <c r="F21944"/>
    </row>
    <row r="21945" spans="6:6" x14ac:dyDescent="0.2">
      <c r="F21945"/>
    </row>
    <row r="21946" spans="6:6" x14ac:dyDescent="0.2">
      <c r="F21946"/>
    </row>
    <row r="21947" spans="6:6" x14ac:dyDescent="0.2">
      <c r="F21947"/>
    </row>
    <row r="21948" spans="6:6" x14ac:dyDescent="0.2">
      <c r="F21948"/>
    </row>
    <row r="21949" spans="6:6" x14ac:dyDescent="0.2">
      <c r="F21949"/>
    </row>
    <row r="21950" spans="6:6" x14ac:dyDescent="0.2">
      <c r="F21950"/>
    </row>
    <row r="21951" spans="6:6" x14ac:dyDescent="0.2">
      <c r="F21951"/>
    </row>
    <row r="21952" spans="6:6" x14ac:dyDescent="0.2">
      <c r="F21952"/>
    </row>
    <row r="21953" spans="6:6" x14ac:dyDescent="0.2">
      <c r="F21953"/>
    </row>
    <row r="21954" spans="6:6" x14ac:dyDescent="0.2">
      <c r="F21954"/>
    </row>
    <row r="21955" spans="6:6" x14ac:dyDescent="0.2">
      <c r="F21955"/>
    </row>
    <row r="21956" spans="6:6" x14ac:dyDescent="0.2">
      <c r="F21956"/>
    </row>
    <row r="21957" spans="6:6" x14ac:dyDescent="0.2">
      <c r="F21957"/>
    </row>
    <row r="21958" spans="6:6" x14ac:dyDescent="0.2">
      <c r="F21958"/>
    </row>
    <row r="21959" spans="6:6" x14ac:dyDescent="0.2">
      <c r="F21959"/>
    </row>
    <row r="21960" spans="6:6" x14ac:dyDescent="0.2">
      <c r="F21960"/>
    </row>
    <row r="21961" spans="6:6" x14ac:dyDescent="0.2">
      <c r="F21961"/>
    </row>
    <row r="21962" spans="6:6" x14ac:dyDescent="0.2">
      <c r="F21962"/>
    </row>
    <row r="21963" spans="6:6" x14ac:dyDescent="0.2">
      <c r="F21963"/>
    </row>
    <row r="21964" spans="6:6" x14ac:dyDescent="0.2">
      <c r="F21964"/>
    </row>
    <row r="21965" spans="6:6" x14ac:dyDescent="0.2">
      <c r="F21965"/>
    </row>
    <row r="21966" spans="6:6" x14ac:dyDescent="0.2">
      <c r="F21966"/>
    </row>
    <row r="21967" spans="6:6" x14ac:dyDescent="0.2">
      <c r="F21967"/>
    </row>
    <row r="21968" spans="6:6" x14ac:dyDescent="0.2">
      <c r="F21968"/>
    </row>
    <row r="21969" spans="6:6" x14ac:dyDescent="0.2">
      <c r="F21969"/>
    </row>
    <row r="21970" spans="6:6" x14ac:dyDescent="0.2">
      <c r="F21970"/>
    </row>
    <row r="21971" spans="6:6" x14ac:dyDescent="0.2">
      <c r="F21971"/>
    </row>
    <row r="21972" spans="6:6" x14ac:dyDescent="0.2">
      <c r="F21972"/>
    </row>
    <row r="21973" spans="6:6" x14ac:dyDescent="0.2">
      <c r="F21973"/>
    </row>
    <row r="21974" spans="6:6" x14ac:dyDescent="0.2">
      <c r="F21974"/>
    </row>
    <row r="21975" spans="6:6" x14ac:dyDescent="0.2">
      <c r="F21975"/>
    </row>
    <row r="21976" spans="6:6" x14ac:dyDescent="0.2">
      <c r="F21976"/>
    </row>
    <row r="21977" spans="6:6" x14ac:dyDescent="0.2">
      <c r="F21977"/>
    </row>
    <row r="21978" spans="6:6" x14ac:dyDescent="0.2">
      <c r="F21978"/>
    </row>
    <row r="21979" spans="6:6" x14ac:dyDescent="0.2">
      <c r="F21979"/>
    </row>
    <row r="21980" spans="6:6" x14ac:dyDescent="0.2">
      <c r="F21980"/>
    </row>
    <row r="21981" spans="6:6" x14ac:dyDescent="0.2">
      <c r="F21981"/>
    </row>
    <row r="21982" spans="6:6" x14ac:dyDescent="0.2">
      <c r="F21982"/>
    </row>
    <row r="21983" spans="6:6" x14ac:dyDescent="0.2">
      <c r="F21983"/>
    </row>
    <row r="21984" spans="6:6" x14ac:dyDescent="0.2">
      <c r="F21984"/>
    </row>
    <row r="21985" spans="6:6" x14ac:dyDescent="0.2">
      <c r="F21985"/>
    </row>
    <row r="21986" spans="6:6" x14ac:dyDescent="0.2">
      <c r="F21986"/>
    </row>
    <row r="21987" spans="6:6" x14ac:dyDescent="0.2">
      <c r="F21987"/>
    </row>
    <row r="21988" spans="6:6" x14ac:dyDescent="0.2">
      <c r="F21988"/>
    </row>
    <row r="21989" spans="6:6" x14ac:dyDescent="0.2">
      <c r="F21989"/>
    </row>
    <row r="21990" spans="6:6" x14ac:dyDescent="0.2">
      <c r="F21990"/>
    </row>
    <row r="21991" spans="6:6" x14ac:dyDescent="0.2">
      <c r="F21991"/>
    </row>
    <row r="21992" spans="6:6" x14ac:dyDescent="0.2">
      <c r="F21992"/>
    </row>
    <row r="21993" spans="6:6" x14ac:dyDescent="0.2">
      <c r="F21993"/>
    </row>
    <row r="21994" spans="6:6" x14ac:dyDescent="0.2">
      <c r="F21994"/>
    </row>
    <row r="21995" spans="6:6" x14ac:dyDescent="0.2">
      <c r="F21995"/>
    </row>
    <row r="21996" spans="6:6" x14ac:dyDescent="0.2">
      <c r="F21996"/>
    </row>
    <row r="21997" spans="6:6" x14ac:dyDescent="0.2">
      <c r="F21997"/>
    </row>
    <row r="21998" spans="6:6" x14ac:dyDescent="0.2">
      <c r="F21998"/>
    </row>
    <row r="21999" spans="6:6" x14ac:dyDescent="0.2">
      <c r="F21999"/>
    </row>
    <row r="22000" spans="6:6" x14ac:dyDescent="0.2">
      <c r="F22000"/>
    </row>
    <row r="22001" spans="6:6" x14ac:dyDescent="0.2">
      <c r="F22001"/>
    </row>
    <row r="22002" spans="6:6" x14ac:dyDescent="0.2">
      <c r="F22002"/>
    </row>
    <row r="22003" spans="6:6" x14ac:dyDescent="0.2">
      <c r="F22003"/>
    </row>
    <row r="22004" spans="6:6" x14ac:dyDescent="0.2">
      <c r="F22004"/>
    </row>
    <row r="22005" spans="6:6" x14ac:dyDescent="0.2">
      <c r="F22005"/>
    </row>
    <row r="22006" spans="6:6" x14ac:dyDescent="0.2">
      <c r="F22006"/>
    </row>
    <row r="22007" spans="6:6" x14ac:dyDescent="0.2">
      <c r="F22007"/>
    </row>
    <row r="22008" spans="6:6" x14ac:dyDescent="0.2">
      <c r="F22008"/>
    </row>
    <row r="22009" spans="6:6" x14ac:dyDescent="0.2">
      <c r="F22009"/>
    </row>
    <row r="22010" spans="6:6" x14ac:dyDescent="0.2">
      <c r="F22010"/>
    </row>
    <row r="22011" spans="6:6" x14ac:dyDescent="0.2">
      <c r="F22011"/>
    </row>
    <row r="22012" spans="6:6" x14ac:dyDescent="0.2">
      <c r="F22012"/>
    </row>
    <row r="22013" spans="6:6" x14ac:dyDescent="0.2">
      <c r="F22013"/>
    </row>
    <row r="22014" spans="6:6" x14ac:dyDescent="0.2">
      <c r="F22014"/>
    </row>
    <row r="22015" spans="6:6" x14ac:dyDescent="0.2">
      <c r="F22015"/>
    </row>
    <row r="22016" spans="6:6" x14ac:dyDescent="0.2">
      <c r="F22016"/>
    </row>
    <row r="22017" spans="6:6" x14ac:dyDescent="0.2">
      <c r="F22017"/>
    </row>
    <row r="22018" spans="6:6" x14ac:dyDescent="0.2">
      <c r="F22018"/>
    </row>
    <row r="22019" spans="6:6" x14ac:dyDescent="0.2">
      <c r="F22019"/>
    </row>
    <row r="22020" spans="6:6" x14ac:dyDescent="0.2">
      <c r="F22020"/>
    </row>
    <row r="22021" spans="6:6" x14ac:dyDescent="0.2">
      <c r="F22021"/>
    </row>
    <row r="22022" spans="6:6" x14ac:dyDescent="0.2">
      <c r="F22022"/>
    </row>
    <row r="22023" spans="6:6" x14ac:dyDescent="0.2">
      <c r="F22023"/>
    </row>
    <row r="22024" spans="6:6" x14ac:dyDescent="0.2">
      <c r="F22024"/>
    </row>
    <row r="22025" spans="6:6" x14ac:dyDescent="0.2">
      <c r="F22025"/>
    </row>
    <row r="22026" spans="6:6" x14ac:dyDescent="0.2">
      <c r="F22026"/>
    </row>
    <row r="22027" spans="6:6" x14ac:dyDescent="0.2">
      <c r="F22027"/>
    </row>
    <row r="22028" spans="6:6" x14ac:dyDescent="0.2">
      <c r="F22028"/>
    </row>
    <row r="22029" spans="6:6" x14ac:dyDescent="0.2">
      <c r="F22029"/>
    </row>
    <row r="22030" spans="6:6" x14ac:dyDescent="0.2">
      <c r="F22030"/>
    </row>
    <row r="22031" spans="6:6" x14ac:dyDescent="0.2">
      <c r="F22031"/>
    </row>
    <row r="22032" spans="6:6" x14ac:dyDescent="0.2">
      <c r="F22032"/>
    </row>
    <row r="22033" spans="6:6" x14ac:dyDescent="0.2">
      <c r="F22033"/>
    </row>
    <row r="22034" spans="6:6" x14ac:dyDescent="0.2">
      <c r="F22034"/>
    </row>
    <row r="22035" spans="6:6" x14ac:dyDescent="0.2">
      <c r="F22035"/>
    </row>
    <row r="22036" spans="6:6" x14ac:dyDescent="0.2">
      <c r="F22036"/>
    </row>
    <row r="22037" spans="6:6" x14ac:dyDescent="0.2">
      <c r="F22037"/>
    </row>
    <row r="22038" spans="6:6" x14ac:dyDescent="0.2">
      <c r="F22038"/>
    </row>
    <row r="22039" spans="6:6" x14ac:dyDescent="0.2">
      <c r="F22039"/>
    </row>
    <row r="22040" spans="6:6" x14ac:dyDescent="0.2">
      <c r="F22040"/>
    </row>
    <row r="22041" spans="6:6" x14ac:dyDescent="0.2">
      <c r="F22041"/>
    </row>
    <row r="22042" spans="6:6" x14ac:dyDescent="0.2">
      <c r="F22042"/>
    </row>
    <row r="22043" spans="6:6" x14ac:dyDescent="0.2">
      <c r="F22043"/>
    </row>
    <row r="22044" spans="6:6" x14ac:dyDescent="0.2">
      <c r="F22044"/>
    </row>
    <row r="22045" spans="6:6" x14ac:dyDescent="0.2">
      <c r="F22045"/>
    </row>
    <row r="22046" spans="6:6" x14ac:dyDescent="0.2">
      <c r="F22046"/>
    </row>
    <row r="22047" spans="6:6" x14ac:dyDescent="0.2">
      <c r="F22047"/>
    </row>
    <row r="22048" spans="6:6" x14ac:dyDescent="0.2">
      <c r="F22048"/>
    </row>
    <row r="22049" spans="6:6" x14ac:dyDescent="0.2">
      <c r="F22049"/>
    </row>
    <row r="22050" spans="6:6" x14ac:dyDescent="0.2">
      <c r="F22050"/>
    </row>
    <row r="22051" spans="6:6" x14ac:dyDescent="0.2">
      <c r="F22051"/>
    </row>
    <row r="22052" spans="6:6" x14ac:dyDescent="0.2">
      <c r="F22052"/>
    </row>
    <row r="22053" spans="6:6" x14ac:dyDescent="0.2">
      <c r="F22053"/>
    </row>
    <row r="22054" spans="6:6" x14ac:dyDescent="0.2">
      <c r="F22054"/>
    </row>
    <row r="22055" spans="6:6" x14ac:dyDescent="0.2">
      <c r="F22055"/>
    </row>
    <row r="22056" spans="6:6" x14ac:dyDescent="0.2">
      <c r="F22056"/>
    </row>
    <row r="22057" spans="6:6" x14ac:dyDescent="0.2">
      <c r="F22057"/>
    </row>
    <row r="22058" spans="6:6" x14ac:dyDescent="0.2">
      <c r="F22058"/>
    </row>
    <row r="22059" spans="6:6" x14ac:dyDescent="0.2">
      <c r="F22059"/>
    </row>
    <row r="22060" spans="6:6" x14ac:dyDescent="0.2">
      <c r="F22060"/>
    </row>
    <row r="22061" spans="6:6" x14ac:dyDescent="0.2">
      <c r="F22061"/>
    </row>
    <row r="22062" spans="6:6" x14ac:dyDescent="0.2">
      <c r="F22062"/>
    </row>
    <row r="22063" spans="6:6" x14ac:dyDescent="0.2">
      <c r="F22063"/>
    </row>
    <row r="22064" spans="6:6" x14ac:dyDescent="0.2">
      <c r="F22064"/>
    </row>
    <row r="22065" spans="6:6" x14ac:dyDescent="0.2">
      <c r="F22065"/>
    </row>
    <row r="22066" spans="6:6" x14ac:dyDescent="0.2">
      <c r="F22066"/>
    </row>
    <row r="22067" spans="6:6" x14ac:dyDescent="0.2">
      <c r="F22067"/>
    </row>
    <row r="22068" spans="6:6" x14ac:dyDescent="0.2">
      <c r="F22068"/>
    </row>
    <row r="22069" spans="6:6" x14ac:dyDescent="0.2">
      <c r="F22069"/>
    </row>
    <row r="22070" spans="6:6" x14ac:dyDescent="0.2">
      <c r="F22070"/>
    </row>
    <row r="22071" spans="6:6" x14ac:dyDescent="0.2">
      <c r="F22071"/>
    </row>
    <row r="22072" spans="6:6" x14ac:dyDescent="0.2">
      <c r="F22072"/>
    </row>
    <row r="22073" spans="6:6" x14ac:dyDescent="0.2">
      <c r="F22073"/>
    </row>
    <row r="22074" spans="6:6" x14ac:dyDescent="0.2">
      <c r="F22074"/>
    </row>
    <row r="22075" spans="6:6" x14ac:dyDescent="0.2">
      <c r="F22075"/>
    </row>
    <row r="22076" spans="6:6" x14ac:dyDescent="0.2">
      <c r="F22076"/>
    </row>
    <row r="22077" spans="6:6" x14ac:dyDescent="0.2">
      <c r="F22077"/>
    </row>
    <row r="22078" spans="6:6" x14ac:dyDescent="0.2">
      <c r="F22078"/>
    </row>
    <row r="22079" spans="6:6" x14ac:dyDescent="0.2">
      <c r="F22079"/>
    </row>
    <row r="22080" spans="6:6" x14ac:dyDescent="0.2">
      <c r="F22080"/>
    </row>
    <row r="22081" spans="6:6" x14ac:dyDescent="0.2">
      <c r="F22081"/>
    </row>
    <row r="22082" spans="6:6" x14ac:dyDescent="0.2">
      <c r="F22082"/>
    </row>
    <row r="22083" spans="6:6" x14ac:dyDescent="0.2">
      <c r="F22083"/>
    </row>
    <row r="22084" spans="6:6" x14ac:dyDescent="0.2">
      <c r="F22084"/>
    </row>
    <row r="22085" spans="6:6" x14ac:dyDescent="0.2">
      <c r="F22085"/>
    </row>
    <row r="22086" spans="6:6" x14ac:dyDescent="0.2">
      <c r="F22086"/>
    </row>
    <row r="22087" spans="6:6" x14ac:dyDescent="0.2">
      <c r="F22087"/>
    </row>
    <row r="22088" spans="6:6" x14ac:dyDescent="0.2">
      <c r="F22088"/>
    </row>
    <row r="22089" spans="6:6" x14ac:dyDescent="0.2">
      <c r="F22089"/>
    </row>
    <row r="22090" spans="6:6" x14ac:dyDescent="0.2">
      <c r="F22090"/>
    </row>
    <row r="22091" spans="6:6" x14ac:dyDescent="0.2">
      <c r="F22091"/>
    </row>
    <row r="22092" spans="6:6" x14ac:dyDescent="0.2">
      <c r="F22092"/>
    </row>
    <row r="22093" spans="6:6" x14ac:dyDescent="0.2">
      <c r="F22093"/>
    </row>
    <row r="22094" spans="6:6" x14ac:dyDescent="0.2">
      <c r="F22094"/>
    </row>
    <row r="22095" spans="6:6" x14ac:dyDescent="0.2">
      <c r="F22095"/>
    </row>
    <row r="22096" spans="6:6" x14ac:dyDescent="0.2">
      <c r="F22096"/>
    </row>
    <row r="22097" spans="6:6" x14ac:dyDescent="0.2">
      <c r="F22097"/>
    </row>
    <row r="22098" spans="6:6" x14ac:dyDescent="0.2">
      <c r="F22098"/>
    </row>
    <row r="22099" spans="6:6" x14ac:dyDescent="0.2">
      <c r="F22099"/>
    </row>
    <row r="22100" spans="6:6" x14ac:dyDescent="0.2">
      <c r="F22100"/>
    </row>
    <row r="22101" spans="6:6" x14ac:dyDescent="0.2">
      <c r="F22101"/>
    </row>
    <row r="22102" spans="6:6" x14ac:dyDescent="0.2">
      <c r="F22102"/>
    </row>
    <row r="22103" spans="6:6" x14ac:dyDescent="0.2">
      <c r="F22103"/>
    </row>
    <row r="22104" spans="6:6" x14ac:dyDescent="0.2">
      <c r="F22104"/>
    </row>
    <row r="22105" spans="6:6" x14ac:dyDescent="0.2">
      <c r="F22105"/>
    </row>
    <row r="22106" spans="6:6" x14ac:dyDescent="0.2">
      <c r="F22106"/>
    </row>
    <row r="22107" spans="6:6" x14ac:dyDescent="0.2">
      <c r="F22107"/>
    </row>
    <row r="22108" spans="6:6" x14ac:dyDescent="0.2">
      <c r="F22108"/>
    </row>
    <row r="22109" spans="6:6" x14ac:dyDescent="0.2">
      <c r="F22109"/>
    </row>
    <row r="22110" spans="6:6" x14ac:dyDescent="0.2">
      <c r="F22110"/>
    </row>
    <row r="22111" spans="6:6" x14ac:dyDescent="0.2">
      <c r="F22111"/>
    </row>
    <row r="22112" spans="6:6" x14ac:dyDescent="0.2">
      <c r="F22112"/>
    </row>
    <row r="22113" spans="6:6" x14ac:dyDescent="0.2">
      <c r="F22113"/>
    </row>
    <row r="22114" spans="6:6" x14ac:dyDescent="0.2">
      <c r="F22114"/>
    </row>
    <row r="22115" spans="6:6" x14ac:dyDescent="0.2">
      <c r="F22115"/>
    </row>
    <row r="22116" spans="6:6" x14ac:dyDescent="0.2">
      <c r="F22116"/>
    </row>
    <row r="22117" spans="6:6" x14ac:dyDescent="0.2">
      <c r="F22117"/>
    </row>
    <row r="22118" spans="6:6" x14ac:dyDescent="0.2">
      <c r="F22118"/>
    </row>
    <row r="22119" spans="6:6" x14ac:dyDescent="0.2">
      <c r="F22119"/>
    </row>
    <row r="22120" spans="6:6" x14ac:dyDescent="0.2">
      <c r="F22120"/>
    </row>
    <row r="22121" spans="6:6" x14ac:dyDescent="0.2">
      <c r="F22121"/>
    </row>
    <row r="22122" spans="6:6" x14ac:dyDescent="0.2">
      <c r="F22122"/>
    </row>
    <row r="22123" spans="6:6" x14ac:dyDescent="0.2">
      <c r="F22123"/>
    </row>
    <row r="22124" spans="6:6" x14ac:dyDescent="0.2">
      <c r="F22124"/>
    </row>
    <row r="22125" spans="6:6" x14ac:dyDescent="0.2">
      <c r="F22125"/>
    </row>
    <row r="22126" spans="6:6" x14ac:dyDescent="0.2">
      <c r="F22126"/>
    </row>
    <row r="22127" spans="6:6" x14ac:dyDescent="0.2">
      <c r="F22127"/>
    </row>
    <row r="22128" spans="6:6" x14ac:dyDescent="0.2">
      <c r="F22128"/>
    </row>
    <row r="22129" spans="6:6" x14ac:dyDescent="0.2">
      <c r="F22129"/>
    </row>
    <row r="22130" spans="6:6" x14ac:dyDescent="0.2">
      <c r="F22130"/>
    </row>
    <row r="22131" spans="6:6" x14ac:dyDescent="0.2">
      <c r="F22131"/>
    </row>
    <row r="22132" spans="6:6" x14ac:dyDescent="0.2">
      <c r="F22132"/>
    </row>
    <row r="22133" spans="6:6" x14ac:dyDescent="0.2">
      <c r="F22133"/>
    </row>
    <row r="22134" spans="6:6" x14ac:dyDescent="0.2">
      <c r="F22134"/>
    </row>
    <row r="22135" spans="6:6" x14ac:dyDescent="0.2">
      <c r="F22135"/>
    </row>
    <row r="22136" spans="6:6" x14ac:dyDescent="0.2">
      <c r="F22136"/>
    </row>
    <row r="22137" spans="6:6" x14ac:dyDescent="0.2">
      <c r="F22137"/>
    </row>
    <row r="22138" spans="6:6" x14ac:dyDescent="0.2">
      <c r="F22138"/>
    </row>
    <row r="22139" spans="6:6" x14ac:dyDescent="0.2">
      <c r="F22139"/>
    </row>
    <row r="22140" spans="6:6" x14ac:dyDescent="0.2">
      <c r="F22140"/>
    </row>
    <row r="22141" spans="6:6" x14ac:dyDescent="0.2">
      <c r="F22141"/>
    </row>
    <row r="22142" spans="6:6" x14ac:dyDescent="0.2">
      <c r="F22142"/>
    </row>
    <row r="22143" spans="6:6" x14ac:dyDescent="0.2">
      <c r="F22143"/>
    </row>
    <row r="22144" spans="6:6" x14ac:dyDescent="0.2">
      <c r="F22144"/>
    </row>
    <row r="22145" spans="6:6" x14ac:dyDescent="0.2">
      <c r="F22145"/>
    </row>
    <row r="22146" spans="6:6" x14ac:dyDescent="0.2">
      <c r="F22146"/>
    </row>
    <row r="22147" spans="6:6" x14ac:dyDescent="0.2">
      <c r="F22147"/>
    </row>
    <row r="22148" spans="6:6" x14ac:dyDescent="0.2">
      <c r="F22148"/>
    </row>
    <row r="22149" spans="6:6" x14ac:dyDescent="0.2">
      <c r="F22149"/>
    </row>
    <row r="22150" spans="6:6" x14ac:dyDescent="0.2">
      <c r="F22150"/>
    </row>
    <row r="22151" spans="6:6" x14ac:dyDescent="0.2">
      <c r="F22151"/>
    </row>
    <row r="22152" spans="6:6" x14ac:dyDescent="0.2">
      <c r="F22152"/>
    </row>
    <row r="22153" spans="6:6" x14ac:dyDescent="0.2">
      <c r="F22153"/>
    </row>
    <row r="22154" spans="6:6" x14ac:dyDescent="0.2">
      <c r="F22154"/>
    </row>
    <row r="22155" spans="6:6" x14ac:dyDescent="0.2">
      <c r="F22155"/>
    </row>
    <row r="22156" spans="6:6" x14ac:dyDescent="0.2">
      <c r="F22156"/>
    </row>
    <row r="22157" spans="6:6" x14ac:dyDescent="0.2">
      <c r="F22157"/>
    </row>
    <row r="22158" spans="6:6" x14ac:dyDescent="0.2">
      <c r="F22158"/>
    </row>
    <row r="22159" spans="6:6" x14ac:dyDescent="0.2">
      <c r="F22159"/>
    </row>
    <row r="22160" spans="6:6" x14ac:dyDescent="0.2">
      <c r="F22160"/>
    </row>
    <row r="22161" spans="6:6" x14ac:dyDescent="0.2">
      <c r="F22161"/>
    </row>
    <row r="22162" spans="6:6" x14ac:dyDescent="0.2">
      <c r="F22162"/>
    </row>
    <row r="22163" spans="6:6" x14ac:dyDescent="0.2">
      <c r="F22163"/>
    </row>
    <row r="22164" spans="6:6" x14ac:dyDescent="0.2">
      <c r="F22164"/>
    </row>
    <row r="22165" spans="6:6" x14ac:dyDescent="0.2">
      <c r="F22165"/>
    </row>
    <row r="22166" spans="6:6" x14ac:dyDescent="0.2">
      <c r="F22166"/>
    </row>
    <row r="22167" spans="6:6" x14ac:dyDescent="0.2">
      <c r="F22167"/>
    </row>
    <row r="22168" spans="6:6" x14ac:dyDescent="0.2">
      <c r="F22168"/>
    </row>
    <row r="22169" spans="6:6" x14ac:dyDescent="0.2">
      <c r="F22169"/>
    </row>
    <row r="22170" spans="6:6" x14ac:dyDescent="0.2">
      <c r="F22170"/>
    </row>
    <row r="22171" spans="6:6" x14ac:dyDescent="0.2">
      <c r="F22171"/>
    </row>
    <row r="22172" spans="6:6" x14ac:dyDescent="0.2">
      <c r="F22172"/>
    </row>
    <row r="22173" spans="6:6" x14ac:dyDescent="0.2">
      <c r="F22173"/>
    </row>
    <row r="22174" spans="6:6" x14ac:dyDescent="0.2">
      <c r="F22174"/>
    </row>
    <row r="22175" spans="6:6" x14ac:dyDescent="0.2">
      <c r="F22175"/>
    </row>
    <row r="22176" spans="6:6" x14ac:dyDescent="0.2">
      <c r="F22176"/>
    </row>
    <row r="22177" spans="6:6" x14ac:dyDescent="0.2">
      <c r="F22177"/>
    </row>
    <row r="22178" spans="6:6" x14ac:dyDescent="0.2">
      <c r="F22178"/>
    </row>
    <row r="22179" spans="6:6" x14ac:dyDescent="0.2">
      <c r="F22179"/>
    </row>
    <row r="22180" spans="6:6" x14ac:dyDescent="0.2">
      <c r="F22180"/>
    </row>
    <row r="22181" spans="6:6" x14ac:dyDescent="0.2">
      <c r="F22181"/>
    </row>
    <row r="22182" spans="6:6" x14ac:dyDescent="0.2">
      <c r="F22182"/>
    </row>
    <row r="22183" spans="6:6" x14ac:dyDescent="0.2">
      <c r="F22183"/>
    </row>
    <row r="22184" spans="6:6" x14ac:dyDescent="0.2">
      <c r="F22184"/>
    </row>
    <row r="22185" spans="6:6" x14ac:dyDescent="0.2">
      <c r="F22185"/>
    </row>
    <row r="22186" spans="6:6" x14ac:dyDescent="0.2">
      <c r="F22186"/>
    </row>
    <row r="22187" spans="6:6" x14ac:dyDescent="0.2">
      <c r="F22187"/>
    </row>
    <row r="22188" spans="6:6" x14ac:dyDescent="0.2">
      <c r="F22188"/>
    </row>
    <row r="22189" spans="6:6" x14ac:dyDescent="0.2">
      <c r="F22189"/>
    </row>
    <row r="22190" spans="6:6" x14ac:dyDescent="0.2">
      <c r="F22190"/>
    </row>
    <row r="22191" spans="6:6" x14ac:dyDescent="0.2">
      <c r="F22191"/>
    </row>
    <row r="22192" spans="6:6" x14ac:dyDescent="0.2">
      <c r="F22192"/>
    </row>
    <row r="22193" spans="6:6" x14ac:dyDescent="0.2">
      <c r="F22193"/>
    </row>
    <row r="22194" spans="6:6" x14ac:dyDescent="0.2">
      <c r="F22194"/>
    </row>
    <row r="22195" spans="6:6" x14ac:dyDescent="0.2">
      <c r="F22195"/>
    </row>
    <row r="22196" spans="6:6" x14ac:dyDescent="0.2">
      <c r="F22196"/>
    </row>
    <row r="22197" spans="6:6" x14ac:dyDescent="0.2">
      <c r="F22197"/>
    </row>
    <row r="22198" spans="6:6" x14ac:dyDescent="0.2">
      <c r="F22198"/>
    </row>
    <row r="22199" spans="6:6" x14ac:dyDescent="0.2">
      <c r="F22199"/>
    </row>
    <row r="22200" spans="6:6" x14ac:dyDescent="0.2">
      <c r="F22200"/>
    </row>
    <row r="22201" spans="6:6" x14ac:dyDescent="0.2">
      <c r="F22201"/>
    </row>
    <row r="22202" spans="6:6" x14ac:dyDescent="0.2">
      <c r="F22202"/>
    </row>
    <row r="22203" spans="6:6" x14ac:dyDescent="0.2">
      <c r="F22203"/>
    </row>
    <row r="22204" spans="6:6" x14ac:dyDescent="0.2">
      <c r="F22204"/>
    </row>
    <row r="22205" spans="6:6" x14ac:dyDescent="0.2">
      <c r="F22205"/>
    </row>
    <row r="22206" spans="6:6" x14ac:dyDescent="0.2">
      <c r="F22206"/>
    </row>
    <row r="22207" spans="6:6" x14ac:dyDescent="0.2">
      <c r="F22207"/>
    </row>
    <row r="22208" spans="6:6" x14ac:dyDescent="0.2">
      <c r="F22208"/>
    </row>
    <row r="22209" spans="6:6" x14ac:dyDescent="0.2">
      <c r="F22209"/>
    </row>
    <row r="22210" spans="6:6" x14ac:dyDescent="0.2">
      <c r="F22210"/>
    </row>
    <row r="22211" spans="6:6" x14ac:dyDescent="0.2">
      <c r="F22211"/>
    </row>
    <row r="22212" spans="6:6" x14ac:dyDescent="0.2">
      <c r="F22212"/>
    </row>
    <row r="22213" spans="6:6" x14ac:dyDescent="0.2">
      <c r="F22213"/>
    </row>
    <row r="22214" spans="6:6" x14ac:dyDescent="0.2">
      <c r="F22214"/>
    </row>
    <row r="22215" spans="6:6" x14ac:dyDescent="0.2">
      <c r="F22215"/>
    </row>
    <row r="22216" spans="6:6" x14ac:dyDescent="0.2">
      <c r="F22216"/>
    </row>
    <row r="22217" spans="6:6" x14ac:dyDescent="0.2">
      <c r="F22217"/>
    </row>
    <row r="22218" spans="6:6" x14ac:dyDescent="0.2">
      <c r="F22218"/>
    </row>
    <row r="22219" spans="6:6" x14ac:dyDescent="0.2">
      <c r="F22219"/>
    </row>
    <row r="22220" spans="6:6" x14ac:dyDescent="0.2">
      <c r="F22220"/>
    </row>
    <row r="22221" spans="6:6" x14ac:dyDescent="0.2">
      <c r="F22221"/>
    </row>
    <row r="22222" spans="6:6" x14ac:dyDescent="0.2">
      <c r="F22222"/>
    </row>
    <row r="22223" spans="6:6" x14ac:dyDescent="0.2">
      <c r="F22223"/>
    </row>
    <row r="22224" spans="6:6" x14ac:dyDescent="0.2">
      <c r="F22224"/>
    </row>
    <row r="22225" spans="6:6" x14ac:dyDescent="0.2">
      <c r="F22225"/>
    </row>
    <row r="22226" spans="6:6" x14ac:dyDescent="0.2">
      <c r="F22226"/>
    </row>
    <row r="22227" spans="6:6" x14ac:dyDescent="0.2">
      <c r="F22227"/>
    </row>
    <row r="22228" spans="6:6" x14ac:dyDescent="0.2">
      <c r="F22228"/>
    </row>
    <row r="22229" spans="6:6" x14ac:dyDescent="0.2">
      <c r="F22229"/>
    </row>
    <row r="22230" spans="6:6" x14ac:dyDescent="0.2">
      <c r="F22230"/>
    </row>
    <row r="22231" spans="6:6" x14ac:dyDescent="0.2">
      <c r="F22231"/>
    </row>
    <row r="22232" spans="6:6" x14ac:dyDescent="0.2">
      <c r="F22232"/>
    </row>
    <row r="22233" spans="6:6" x14ac:dyDescent="0.2">
      <c r="F22233"/>
    </row>
    <row r="22234" spans="6:6" x14ac:dyDescent="0.2">
      <c r="F22234"/>
    </row>
    <row r="22235" spans="6:6" x14ac:dyDescent="0.2">
      <c r="F22235"/>
    </row>
    <row r="22236" spans="6:6" x14ac:dyDescent="0.2">
      <c r="F22236"/>
    </row>
    <row r="22237" spans="6:6" x14ac:dyDescent="0.2">
      <c r="F22237"/>
    </row>
    <row r="22238" spans="6:6" x14ac:dyDescent="0.2">
      <c r="F22238"/>
    </row>
    <row r="22239" spans="6:6" x14ac:dyDescent="0.2">
      <c r="F22239"/>
    </row>
    <row r="22240" spans="6:6" x14ac:dyDescent="0.2">
      <c r="F22240"/>
    </row>
    <row r="22241" spans="6:6" x14ac:dyDescent="0.2">
      <c r="F22241"/>
    </row>
    <row r="22242" spans="6:6" x14ac:dyDescent="0.2">
      <c r="F22242"/>
    </row>
    <row r="22243" spans="6:6" x14ac:dyDescent="0.2">
      <c r="F22243"/>
    </row>
    <row r="22244" spans="6:6" x14ac:dyDescent="0.2">
      <c r="F22244"/>
    </row>
    <row r="22245" spans="6:6" x14ac:dyDescent="0.2">
      <c r="F22245"/>
    </row>
    <row r="22246" spans="6:6" x14ac:dyDescent="0.2">
      <c r="F22246"/>
    </row>
    <row r="22247" spans="6:6" x14ac:dyDescent="0.2">
      <c r="F22247"/>
    </row>
    <row r="22248" spans="6:6" x14ac:dyDescent="0.2">
      <c r="F22248"/>
    </row>
    <row r="22249" spans="6:6" x14ac:dyDescent="0.2">
      <c r="F22249"/>
    </row>
    <row r="22250" spans="6:6" x14ac:dyDescent="0.2">
      <c r="F22250"/>
    </row>
    <row r="22251" spans="6:6" x14ac:dyDescent="0.2">
      <c r="F22251"/>
    </row>
    <row r="22252" spans="6:6" x14ac:dyDescent="0.2">
      <c r="F22252"/>
    </row>
    <row r="22253" spans="6:6" x14ac:dyDescent="0.2">
      <c r="F22253"/>
    </row>
    <row r="22254" spans="6:6" x14ac:dyDescent="0.2">
      <c r="F22254"/>
    </row>
    <row r="22255" spans="6:6" x14ac:dyDescent="0.2">
      <c r="F22255"/>
    </row>
    <row r="22256" spans="6:6" x14ac:dyDescent="0.2">
      <c r="F22256"/>
    </row>
    <row r="22257" spans="6:6" x14ac:dyDescent="0.2">
      <c r="F22257"/>
    </row>
    <row r="22258" spans="6:6" x14ac:dyDescent="0.2">
      <c r="F22258"/>
    </row>
    <row r="22259" spans="6:6" x14ac:dyDescent="0.2">
      <c r="F22259"/>
    </row>
    <row r="22260" spans="6:6" x14ac:dyDescent="0.2">
      <c r="F22260"/>
    </row>
    <row r="22261" spans="6:6" x14ac:dyDescent="0.2">
      <c r="F22261"/>
    </row>
    <row r="22262" spans="6:6" x14ac:dyDescent="0.2">
      <c r="F22262"/>
    </row>
    <row r="22263" spans="6:6" x14ac:dyDescent="0.2">
      <c r="F22263"/>
    </row>
    <row r="22264" spans="6:6" x14ac:dyDescent="0.2">
      <c r="F22264"/>
    </row>
    <row r="22265" spans="6:6" x14ac:dyDescent="0.2">
      <c r="F22265"/>
    </row>
    <row r="22266" spans="6:6" x14ac:dyDescent="0.2">
      <c r="F22266"/>
    </row>
    <row r="22267" spans="6:6" x14ac:dyDescent="0.2">
      <c r="F22267"/>
    </row>
    <row r="22268" spans="6:6" x14ac:dyDescent="0.2">
      <c r="F22268"/>
    </row>
    <row r="22269" spans="6:6" x14ac:dyDescent="0.2">
      <c r="F22269"/>
    </row>
    <row r="22270" spans="6:6" x14ac:dyDescent="0.2">
      <c r="F22270"/>
    </row>
    <row r="22271" spans="6:6" x14ac:dyDescent="0.2">
      <c r="F22271"/>
    </row>
    <row r="22272" spans="6:6" x14ac:dyDescent="0.2">
      <c r="F22272"/>
    </row>
    <row r="22273" spans="6:6" x14ac:dyDescent="0.2">
      <c r="F22273"/>
    </row>
    <row r="22274" spans="6:6" x14ac:dyDescent="0.2">
      <c r="F22274"/>
    </row>
    <row r="22275" spans="6:6" x14ac:dyDescent="0.2">
      <c r="F22275"/>
    </row>
    <row r="22276" spans="6:6" x14ac:dyDescent="0.2">
      <c r="F22276"/>
    </row>
    <row r="22277" spans="6:6" x14ac:dyDescent="0.2">
      <c r="F22277"/>
    </row>
    <row r="22278" spans="6:6" x14ac:dyDescent="0.2">
      <c r="F22278"/>
    </row>
    <row r="22279" spans="6:6" x14ac:dyDescent="0.2">
      <c r="F22279"/>
    </row>
    <row r="22280" spans="6:6" x14ac:dyDescent="0.2">
      <c r="F22280"/>
    </row>
    <row r="22281" spans="6:6" x14ac:dyDescent="0.2">
      <c r="F22281"/>
    </row>
    <row r="22282" spans="6:6" x14ac:dyDescent="0.2">
      <c r="F22282"/>
    </row>
    <row r="22283" spans="6:6" x14ac:dyDescent="0.2">
      <c r="F22283"/>
    </row>
    <row r="22284" spans="6:6" x14ac:dyDescent="0.2">
      <c r="F22284"/>
    </row>
    <row r="22285" spans="6:6" x14ac:dyDescent="0.2">
      <c r="F22285"/>
    </row>
    <row r="22286" spans="6:6" x14ac:dyDescent="0.2">
      <c r="F22286"/>
    </row>
    <row r="22287" spans="6:6" x14ac:dyDescent="0.2">
      <c r="F22287"/>
    </row>
    <row r="22288" spans="6:6" x14ac:dyDescent="0.2">
      <c r="F22288"/>
    </row>
    <row r="22289" spans="6:6" x14ac:dyDescent="0.2">
      <c r="F22289"/>
    </row>
    <row r="22290" spans="6:6" x14ac:dyDescent="0.2">
      <c r="F22290"/>
    </row>
    <row r="22291" spans="6:6" x14ac:dyDescent="0.2">
      <c r="F22291"/>
    </row>
    <row r="22292" spans="6:6" x14ac:dyDescent="0.2">
      <c r="F22292"/>
    </row>
    <row r="22293" spans="6:6" x14ac:dyDescent="0.2">
      <c r="F22293"/>
    </row>
    <row r="22294" spans="6:6" x14ac:dyDescent="0.2">
      <c r="F22294"/>
    </row>
    <row r="22295" spans="6:6" x14ac:dyDescent="0.2">
      <c r="F22295"/>
    </row>
    <row r="22296" spans="6:6" x14ac:dyDescent="0.2">
      <c r="F22296"/>
    </row>
    <row r="22297" spans="6:6" x14ac:dyDescent="0.2">
      <c r="F22297"/>
    </row>
    <row r="22298" spans="6:6" x14ac:dyDescent="0.2">
      <c r="F22298"/>
    </row>
    <row r="22299" spans="6:6" x14ac:dyDescent="0.2">
      <c r="F22299"/>
    </row>
    <row r="22300" spans="6:6" x14ac:dyDescent="0.2">
      <c r="F22300"/>
    </row>
    <row r="22301" spans="6:6" x14ac:dyDescent="0.2">
      <c r="F22301"/>
    </row>
    <row r="22302" spans="6:6" x14ac:dyDescent="0.2">
      <c r="F22302"/>
    </row>
    <row r="22303" spans="6:6" x14ac:dyDescent="0.2">
      <c r="F22303"/>
    </row>
    <row r="22304" spans="6:6" x14ac:dyDescent="0.2">
      <c r="F22304"/>
    </row>
    <row r="22305" spans="6:6" x14ac:dyDescent="0.2">
      <c r="F22305"/>
    </row>
    <row r="22306" spans="6:6" x14ac:dyDescent="0.2">
      <c r="F22306"/>
    </row>
    <row r="22307" spans="6:6" x14ac:dyDescent="0.2">
      <c r="F22307"/>
    </row>
    <row r="22308" spans="6:6" x14ac:dyDescent="0.2">
      <c r="F22308"/>
    </row>
    <row r="22309" spans="6:6" x14ac:dyDescent="0.2">
      <c r="F22309"/>
    </row>
    <row r="22310" spans="6:6" x14ac:dyDescent="0.2">
      <c r="F22310"/>
    </row>
    <row r="22311" spans="6:6" x14ac:dyDescent="0.2">
      <c r="F22311"/>
    </row>
    <row r="22312" spans="6:6" x14ac:dyDescent="0.2">
      <c r="F22312"/>
    </row>
    <row r="22313" spans="6:6" x14ac:dyDescent="0.2">
      <c r="F22313"/>
    </row>
    <row r="22314" spans="6:6" x14ac:dyDescent="0.2">
      <c r="F22314"/>
    </row>
    <row r="22315" spans="6:6" x14ac:dyDescent="0.2">
      <c r="F22315"/>
    </row>
    <row r="22316" spans="6:6" x14ac:dyDescent="0.2">
      <c r="F22316"/>
    </row>
    <row r="22317" spans="6:6" x14ac:dyDescent="0.2">
      <c r="F22317"/>
    </row>
    <row r="22318" spans="6:6" x14ac:dyDescent="0.2">
      <c r="F22318"/>
    </row>
    <row r="22319" spans="6:6" x14ac:dyDescent="0.2">
      <c r="F22319"/>
    </row>
    <row r="22320" spans="6:6" x14ac:dyDescent="0.2">
      <c r="F22320"/>
    </row>
    <row r="22321" spans="6:6" x14ac:dyDescent="0.2">
      <c r="F22321"/>
    </row>
    <row r="22322" spans="6:6" x14ac:dyDescent="0.2">
      <c r="F22322"/>
    </row>
    <row r="22323" spans="6:6" x14ac:dyDescent="0.2">
      <c r="F22323"/>
    </row>
    <row r="22324" spans="6:6" x14ac:dyDescent="0.2">
      <c r="F22324"/>
    </row>
    <row r="22325" spans="6:6" x14ac:dyDescent="0.2">
      <c r="F22325"/>
    </row>
    <row r="22326" spans="6:6" x14ac:dyDescent="0.2">
      <c r="F22326"/>
    </row>
    <row r="22327" spans="6:6" x14ac:dyDescent="0.2">
      <c r="F22327"/>
    </row>
    <row r="22328" spans="6:6" x14ac:dyDescent="0.2">
      <c r="F22328"/>
    </row>
    <row r="22329" spans="6:6" x14ac:dyDescent="0.2">
      <c r="F22329"/>
    </row>
    <row r="22330" spans="6:6" x14ac:dyDescent="0.2">
      <c r="F22330"/>
    </row>
    <row r="22331" spans="6:6" x14ac:dyDescent="0.2">
      <c r="F22331"/>
    </row>
    <row r="22332" spans="6:6" x14ac:dyDescent="0.2">
      <c r="F22332"/>
    </row>
    <row r="22333" spans="6:6" x14ac:dyDescent="0.2">
      <c r="F22333"/>
    </row>
    <row r="22334" spans="6:6" x14ac:dyDescent="0.2">
      <c r="F22334"/>
    </row>
    <row r="22335" spans="6:6" x14ac:dyDescent="0.2">
      <c r="F22335"/>
    </row>
    <row r="22336" spans="6:6" x14ac:dyDescent="0.2">
      <c r="F22336"/>
    </row>
    <row r="22337" spans="6:6" x14ac:dyDescent="0.2">
      <c r="F22337"/>
    </row>
    <row r="22338" spans="6:6" x14ac:dyDescent="0.2">
      <c r="F22338"/>
    </row>
    <row r="22339" spans="6:6" x14ac:dyDescent="0.2">
      <c r="F22339"/>
    </row>
    <row r="22340" spans="6:6" x14ac:dyDescent="0.2">
      <c r="F22340"/>
    </row>
    <row r="22341" spans="6:6" x14ac:dyDescent="0.2">
      <c r="F22341"/>
    </row>
    <row r="22342" spans="6:6" x14ac:dyDescent="0.2">
      <c r="F22342"/>
    </row>
    <row r="22343" spans="6:6" x14ac:dyDescent="0.2">
      <c r="F22343"/>
    </row>
    <row r="22344" spans="6:6" x14ac:dyDescent="0.2">
      <c r="F22344"/>
    </row>
    <row r="22345" spans="6:6" x14ac:dyDescent="0.2">
      <c r="F22345"/>
    </row>
    <row r="22346" spans="6:6" x14ac:dyDescent="0.2">
      <c r="F22346"/>
    </row>
    <row r="22347" spans="6:6" x14ac:dyDescent="0.2">
      <c r="F22347"/>
    </row>
    <row r="22348" spans="6:6" x14ac:dyDescent="0.2">
      <c r="F22348"/>
    </row>
    <row r="22349" spans="6:6" x14ac:dyDescent="0.2">
      <c r="F22349"/>
    </row>
    <row r="22350" spans="6:6" x14ac:dyDescent="0.2">
      <c r="F22350"/>
    </row>
    <row r="22351" spans="6:6" x14ac:dyDescent="0.2">
      <c r="F22351"/>
    </row>
    <row r="22352" spans="6:6" x14ac:dyDescent="0.2">
      <c r="F22352"/>
    </row>
    <row r="22353" spans="6:6" x14ac:dyDescent="0.2">
      <c r="F22353"/>
    </row>
    <row r="22354" spans="6:6" x14ac:dyDescent="0.2">
      <c r="F22354"/>
    </row>
    <row r="22355" spans="6:6" x14ac:dyDescent="0.2">
      <c r="F22355"/>
    </row>
    <row r="22356" spans="6:6" x14ac:dyDescent="0.2">
      <c r="F22356"/>
    </row>
    <row r="22357" spans="6:6" x14ac:dyDescent="0.2">
      <c r="F22357"/>
    </row>
    <row r="22358" spans="6:6" x14ac:dyDescent="0.2">
      <c r="F22358"/>
    </row>
    <row r="22359" spans="6:6" x14ac:dyDescent="0.2">
      <c r="F22359"/>
    </row>
    <row r="22360" spans="6:6" x14ac:dyDescent="0.2">
      <c r="F22360"/>
    </row>
    <row r="22361" spans="6:6" x14ac:dyDescent="0.2">
      <c r="F22361"/>
    </row>
    <row r="22362" spans="6:6" x14ac:dyDescent="0.2">
      <c r="F22362"/>
    </row>
    <row r="22363" spans="6:6" x14ac:dyDescent="0.2">
      <c r="F22363"/>
    </row>
    <row r="22364" spans="6:6" x14ac:dyDescent="0.2">
      <c r="F22364"/>
    </row>
    <row r="22365" spans="6:6" x14ac:dyDescent="0.2">
      <c r="F22365"/>
    </row>
    <row r="22366" spans="6:6" x14ac:dyDescent="0.2">
      <c r="F22366"/>
    </row>
    <row r="22367" spans="6:6" x14ac:dyDescent="0.2">
      <c r="F22367"/>
    </row>
    <row r="22368" spans="6:6" x14ac:dyDescent="0.2">
      <c r="F22368"/>
    </row>
    <row r="22369" spans="6:6" x14ac:dyDescent="0.2">
      <c r="F22369"/>
    </row>
    <row r="22370" spans="6:6" x14ac:dyDescent="0.2">
      <c r="F22370"/>
    </row>
    <row r="22371" spans="6:6" x14ac:dyDescent="0.2">
      <c r="F22371"/>
    </row>
    <row r="22372" spans="6:6" x14ac:dyDescent="0.2">
      <c r="F22372"/>
    </row>
    <row r="22373" spans="6:6" x14ac:dyDescent="0.2">
      <c r="F22373"/>
    </row>
    <row r="22374" spans="6:6" x14ac:dyDescent="0.2">
      <c r="F22374"/>
    </row>
    <row r="22375" spans="6:6" x14ac:dyDescent="0.2">
      <c r="F22375"/>
    </row>
    <row r="22376" spans="6:6" x14ac:dyDescent="0.2">
      <c r="F22376"/>
    </row>
    <row r="22377" spans="6:6" x14ac:dyDescent="0.2">
      <c r="F22377"/>
    </row>
    <row r="22378" spans="6:6" x14ac:dyDescent="0.2">
      <c r="F22378"/>
    </row>
    <row r="22379" spans="6:6" x14ac:dyDescent="0.2">
      <c r="F22379"/>
    </row>
    <row r="22380" spans="6:6" x14ac:dyDescent="0.2">
      <c r="F22380"/>
    </row>
    <row r="22381" spans="6:6" x14ac:dyDescent="0.2">
      <c r="F22381"/>
    </row>
    <row r="22382" spans="6:6" x14ac:dyDescent="0.2">
      <c r="F22382"/>
    </row>
    <row r="22383" spans="6:6" x14ac:dyDescent="0.2">
      <c r="F22383"/>
    </row>
    <row r="22384" spans="6:6" x14ac:dyDescent="0.2">
      <c r="F22384"/>
    </row>
    <row r="22385" spans="6:6" x14ac:dyDescent="0.2">
      <c r="F22385"/>
    </row>
    <row r="22386" spans="6:6" x14ac:dyDescent="0.2">
      <c r="F22386"/>
    </row>
    <row r="22387" spans="6:6" x14ac:dyDescent="0.2">
      <c r="F22387"/>
    </row>
    <row r="22388" spans="6:6" x14ac:dyDescent="0.2">
      <c r="F22388"/>
    </row>
    <row r="22389" spans="6:6" x14ac:dyDescent="0.2">
      <c r="F22389"/>
    </row>
    <row r="22390" spans="6:6" x14ac:dyDescent="0.2">
      <c r="F22390"/>
    </row>
    <row r="22391" spans="6:6" x14ac:dyDescent="0.2">
      <c r="F22391"/>
    </row>
    <row r="22392" spans="6:6" x14ac:dyDescent="0.2">
      <c r="F22392"/>
    </row>
    <row r="22393" spans="6:6" x14ac:dyDescent="0.2">
      <c r="F22393"/>
    </row>
    <row r="22394" spans="6:6" x14ac:dyDescent="0.2">
      <c r="F22394"/>
    </row>
    <row r="22395" spans="6:6" x14ac:dyDescent="0.2">
      <c r="F22395"/>
    </row>
    <row r="22396" spans="6:6" x14ac:dyDescent="0.2">
      <c r="F22396"/>
    </row>
    <row r="22397" spans="6:6" x14ac:dyDescent="0.2">
      <c r="F22397"/>
    </row>
    <row r="22398" spans="6:6" x14ac:dyDescent="0.2">
      <c r="F22398"/>
    </row>
    <row r="22399" spans="6:6" x14ac:dyDescent="0.2">
      <c r="F22399"/>
    </row>
    <row r="22400" spans="6:6" x14ac:dyDescent="0.2">
      <c r="F22400"/>
    </row>
    <row r="22401" spans="6:6" x14ac:dyDescent="0.2">
      <c r="F22401"/>
    </row>
    <row r="22402" spans="6:6" x14ac:dyDescent="0.2">
      <c r="F22402"/>
    </row>
    <row r="22403" spans="6:6" x14ac:dyDescent="0.2">
      <c r="F22403"/>
    </row>
    <row r="22404" spans="6:6" x14ac:dyDescent="0.2">
      <c r="F22404"/>
    </row>
    <row r="22405" spans="6:6" x14ac:dyDescent="0.2">
      <c r="F22405"/>
    </row>
    <row r="22406" spans="6:6" x14ac:dyDescent="0.2">
      <c r="F22406"/>
    </row>
    <row r="22407" spans="6:6" x14ac:dyDescent="0.2">
      <c r="F22407"/>
    </row>
    <row r="22408" spans="6:6" x14ac:dyDescent="0.2">
      <c r="F22408"/>
    </row>
    <row r="22409" spans="6:6" x14ac:dyDescent="0.2">
      <c r="F22409"/>
    </row>
    <row r="22410" spans="6:6" x14ac:dyDescent="0.2">
      <c r="F22410"/>
    </row>
    <row r="22411" spans="6:6" x14ac:dyDescent="0.2">
      <c r="F22411"/>
    </row>
    <row r="22412" spans="6:6" x14ac:dyDescent="0.2">
      <c r="F22412"/>
    </row>
    <row r="22413" spans="6:6" x14ac:dyDescent="0.2">
      <c r="F22413"/>
    </row>
    <row r="22414" spans="6:6" x14ac:dyDescent="0.2">
      <c r="F22414"/>
    </row>
    <row r="22415" spans="6:6" x14ac:dyDescent="0.2">
      <c r="F22415"/>
    </row>
    <row r="22416" spans="6:6" x14ac:dyDescent="0.2">
      <c r="F22416"/>
    </row>
    <row r="22417" spans="6:6" x14ac:dyDescent="0.2">
      <c r="F22417"/>
    </row>
    <row r="22418" spans="6:6" x14ac:dyDescent="0.2">
      <c r="F22418"/>
    </row>
    <row r="22419" spans="6:6" x14ac:dyDescent="0.2">
      <c r="F22419"/>
    </row>
    <row r="22420" spans="6:6" x14ac:dyDescent="0.2">
      <c r="F22420"/>
    </row>
    <row r="22421" spans="6:6" x14ac:dyDescent="0.2">
      <c r="F22421"/>
    </row>
    <row r="22422" spans="6:6" x14ac:dyDescent="0.2">
      <c r="F22422"/>
    </row>
    <row r="22423" spans="6:6" x14ac:dyDescent="0.2">
      <c r="F22423"/>
    </row>
    <row r="22424" spans="6:6" x14ac:dyDescent="0.2">
      <c r="F22424"/>
    </row>
    <row r="22425" spans="6:6" x14ac:dyDescent="0.2">
      <c r="F22425"/>
    </row>
    <row r="22426" spans="6:6" x14ac:dyDescent="0.2">
      <c r="F22426"/>
    </row>
    <row r="22427" spans="6:6" x14ac:dyDescent="0.2">
      <c r="F22427"/>
    </row>
    <row r="22428" spans="6:6" x14ac:dyDescent="0.2">
      <c r="F22428"/>
    </row>
    <row r="22429" spans="6:6" x14ac:dyDescent="0.2">
      <c r="F22429"/>
    </row>
    <row r="22430" spans="6:6" x14ac:dyDescent="0.2">
      <c r="F22430"/>
    </row>
    <row r="22431" spans="6:6" x14ac:dyDescent="0.2">
      <c r="F22431"/>
    </row>
    <row r="22432" spans="6:6" x14ac:dyDescent="0.2">
      <c r="F22432"/>
    </row>
    <row r="22433" spans="6:6" x14ac:dyDescent="0.2">
      <c r="F22433"/>
    </row>
    <row r="22434" spans="6:6" x14ac:dyDescent="0.2">
      <c r="F22434"/>
    </row>
    <row r="22435" spans="6:6" x14ac:dyDescent="0.2">
      <c r="F22435"/>
    </row>
    <row r="22436" spans="6:6" x14ac:dyDescent="0.2">
      <c r="F22436"/>
    </row>
    <row r="22437" spans="6:6" x14ac:dyDescent="0.2">
      <c r="F22437"/>
    </row>
    <row r="22438" spans="6:6" x14ac:dyDescent="0.2">
      <c r="F22438"/>
    </row>
    <row r="22439" spans="6:6" x14ac:dyDescent="0.2">
      <c r="F22439"/>
    </row>
    <row r="22440" spans="6:6" x14ac:dyDescent="0.2">
      <c r="F22440"/>
    </row>
    <row r="22441" spans="6:6" x14ac:dyDescent="0.2">
      <c r="F22441"/>
    </row>
    <row r="22442" spans="6:6" x14ac:dyDescent="0.2">
      <c r="F22442"/>
    </row>
    <row r="22443" spans="6:6" x14ac:dyDescent="0.2">
      <c r="F22443"/>
    </row>
    <row r="22444" spans="6:6" x14ac:dyDescent="0.2">
      <c r="F22444"/>
    </row>
    <row r="22445" spans="6:6" x14ac:dyDescent="0.2">
      <c r="F22445"/>
    </row>
    <row r="22446" spans="6:6" x14ac:dyDescent="0.2">
      <c r="F22446"/>
    </row>
    <row r="22447" spans="6:6" x14ac:dyDescent="0.2">
      <c r="F22447"/>
    </row>
    <row r="22448" spans="6:6" x14ac:dyDescent="0.2">
      <c r="F22448"/>
    </row>
    <row r="22449" spans="6:6" x14ac:dyDescent="0.2">
      <c r="F22449"/>
    </row>
    <row r="22450" spans="6:6" x14ac:dyDescent="0.2">
      <c r="F22450"/>
    </row>
    <row r="22451" spans="6:6" x14ac:dyDescent="0.2">
      <c r="F22451"/>
    </row>
    <row r="22452" spans="6:6" x14ac:dyDescent="0.2">
      <c r="F22452"/>
    </row>
    <row r="22453" spans="6:6" x14ac:dyDescent="0.2">
      <c r="F22453"/>
    </row>
    <row r="22454" spans="6:6" x14ac:dyDescent="0.2">
      <c r="F22454"/>
    </row>
    <row r="22455" spans="6:6" x14ac:dyDescent="0.2">
      <c r="F22455"/>
    </row>
    <row r="22456" spans="6:6" x14ac:dyDescent="0.2">
      <c r="F22456"/>
    </row>
    <row r="22457" spans="6:6" x14ac:dyDescent="0.2">
      <c r="F22457"/>
    </row>
    <row r="22458" spans="6:6" x14ac:dyDescent="0.2">
      <c r="F22458"/>
    </row>
    <row r="22459" spans="6:6" x14ac:dyDescent="0.2">
      <c r="F22459"/>
    </row>
    <row r="22460" spans="6:6" x14ac:dyDescent="0.2">
      <c r="F22460"/>
    </row>
    <row r="22461" spans="6:6" x14ac:dyDescent="0.2">
      <c r="F22461"/>
    </row>
    <row r="22462" spans="6:6" x14ac:dyDescent="0.2">
      <c r="F22462"/>
    </row>
    <row r="22463" spans="6:6" x14ac:dyDescent="0.2">
      <c r="F22463"/>
    </row>
    <row r="22464" spans="6:6" x14ac:dyDescent="0.2">
      <c r="F22464"/>
    </row>
    <row r="22465" spans="6:6" x14ac:dyDescent="0.2">
      <c r="F22465"/>
    </row>
    <row r="22466" spans="6:6" x14ac:dyDescent="0.2">
      <c r="F22466"/>
    </row>
    <row r="22467" spans="6:6" x14ac:dyDescent="0.2">
      <c r="F22467"/>
    </row>
    <row r="22468" spans="6:6" x14ac:dyDescent="0.2">
      <c r="F22468"/>
    </row>
    <row r="22469" spans="6:6" x14ac:dyDescent="0.2">
      <c r="F22469"/>
    </row>
    <row r="22470" spans="6:6" x14ac:dyDescent="0.2">
      <c r="F22470"/>
    </row>
    <row r="22471" spans="6:6" x14ac:dyDescent="0.2">
      <c r="F22471"/>
    </row>
    <row r="22472" spans="6:6" x14ac:dyDescent="0.2">
      <c r="F22472"/>
    </row>
    <row r="22473" spans="6:6" x14ac:dyDescent="0.2">
      <c r="F22473"/>
    </row>
    <row r="22474" spans="6:6" x14ac:dyDescent="0.2">
      <c r="F22474"/>
    </row>
    <row r="22475" spans="6:6" x14ac:dyDescent="0.2">
      <c r="F22475"/>
    </row>
    <row r="22476" spans="6:6" x14ac:dyDescent="0.2">
      <c r="F22476"/>
    </row>
    <row r="22477" spans="6:6" x14ac:dyDescent="0.2">
      <c r="F22477"/>
    </row>
    <row r="22478" spans="6:6" x14ac:dyDescent="0.2">
      <c r="F22478"/>
    </row>
    <row r="22479" spans="6:6" x14ac:dyDescent="0.2">
      <c r="F22479"/>
    </row>
    <row r="22480" spans="6:6" x14ac:dyDescent="0.2">
      <c r="F22480"/>
    </row>
    <row r="22481" spans="6:6" x14ac:dyDescent="0.2">
      <c r="F22481"/>
    </row>
    <row r="22482" spans="6:6" x14ac:dyDescent="0.2">
      <c r="F22482"/>
    </row>
    <row r="22483" spans="6:6" x14ac:dyDescent="0.2">
      <c r="F22483"/>
    </row>
    <row r="22484" spans="6:6" x14ac:dyDescent="0.2">
      <c r="F22484"/>
    </row>
    <row r="22485" spans="6:6" x14ac:dyDescent="0.2">
      <c r="F22485"/>
    </row>
    <row r="22486" spans="6:6" x14ac:dyDescent="0.2">
      <c r="F22486"/>
    </row>
    <row r="22487" spans="6:6" x14ac:dyDescent="0.2">
      <c r="F22487"/>
    </row>
    <row r="22488" spans="6:6" x14ac:dyDescent="0.2">
      <c r="F22488"/>
    </row>
    <row r="22489" spans="6:6" x14ac:dyDescent="0.2">
      <c r="F22489"/>
    </row>
    <row r="22490" spans="6:6" x14ac:dyDescent="0.2">
      <c r="F22490"/>
    </row>
    <row r="22491" spans="6:6" x14ac:dyDescent="0.2">
      <c r="F22491"/>
    </row>
    <row r="22492" spans="6:6" x14ac:dyDescent="0.2">
      <c r="F22492"/>
    </row>
    <row r="22493" spans="6:6" x14ac:dyDescent="0.2">
      <c r="F22493"/>
    </row>
    <row r="22494" spans="6:6" x14ac:dyDescent="0.2">
      <c r="F22494"/>
    </row>
    <row r="22495" spans="6:6" x14ac:dyDescent="0.2">
      <c r="F22495"/>
    </row>
    <row r="22496" spans="6:6" x14ac:dyDescent="0.2">
      <c r="F22496"/>
    </row>
    <row r="22497" spans="6:6" x14ac:dyDescent="0.2">
      <c r="F22497"/>
    </row>
    <row r="22498" spans="6:6" x14ac:dyDescent="0.2">
      <c r="F22498"/>
    </row>
    <row r="22499" spans="6:6" x14ac:dyDescent="0.2">
      <c r="F22499"/>
    </row>
    <row r="22500" spans="6:6" x14ac:dyDescent="0.2">
      <c r="F22500"/>
    </row>
    <row r="22501" spans="6:6" x14ac:dyDescent="0.2">
      <c r="F22501"/>
    </row>
    <row r="22502" spans="6:6" x14ac:dyDescent="0.2">
      <c r="F22502"/>
    </row>
    <row r="22503" spans="6:6" x14ac:dyDescent="0.2">
      <c r="F22503"/>
    </row>
    <row r="22504" spans="6:6" x14ac:dyDescent="0.2">
      <c r="F22504"/>
    </row>
    <row r="22505" spans="6:6" x14ac:dyDescent="0.2">
      <c r="F22505"/>
    </row>
    <row r="22506" spans="6:6" x14ac:dyDescent="0.2">
      <c r="F22506"/>
    </row>
    <row r="22507" spans="6:6" x14ac:dyDescent="0.2">
      <c r="F22507"/>
    </row>
    <row r="22508" spans="6:6" x14ac:dyDescent="0.2">
      <c r="F22508"/>
    </row>
    <row r="22509" spans="6:6" x14ac:dyDescent="0.2">
      <c r="F22509"/>
    </row>
    <row r="22510" spans="6:6" x14ac:dyDescent="0.2">
      <c r="F22510"/>
    </row>
    <row r="22511" spans="6:6" x14ac:dyDescent="0.2">
      <c r="F22511"/>
    </row>
    <row r="22512" spans="6:6" x14ac:dyDescent="0.2">
      <c r="F22512"/>
    </row>
    <row r="22513" spans="6:6" x14ac:dyDescent="0.2">
      <c r="F22513"/>
    </row>
    <row r="22514" spans="6:6" x14ac:dyDescent="0.2">
      <c r="F22514"/>
    </row>
    <row r="22515" spans="6:6" x14ac:dyDescent="0.2">
      <c r="F22515"/>
    </row>
    <row r="22516" spans="6:6" x14ac:dyDescent="0.2">
      <c r="F22516"/>
    </row>
    <row r="22517" spans="6:6" x14ac:dyDescent="0.2">
      <c r="F22517"/>
    </row>
    <row r="22518" spans="6:6" x14ac:dyDescent="0.2">
      <c r="F22518"/>
    </row>
    <row r="22519" spans="6:6" x14ac:dyDescent="0.2">
      <c r="F22519"/>
    </row>
    <row r="22520" spans="6:6" x14ac:dyDescent="0.2">
      <c r="F22520"/>
    </row>
    <row r="22521" spans="6:6" x14ac:dyDescent="0.2">
      <c r="F22521"/>
    </row>
    <row r="22522" spans="6:6" x14ac:dyDescent="0.2">
      <c r="F22522"/>
    </row>
    <row r="22523" spans="6:6" x14ac:dyDescent="0.2">
      <c r="F22523"/>
    </row>
    <row r="22524" spans="6:6" x14ac:dyDescent="0.2">
      <c r="F22524"/>
    </row>
    <row r="22525" spans="6:6" x14ac:dyDescent="0.2">
      <c r="F22525"/>
    </row>
    <row r="22526" spans="6:6" x14ac:dyDescent="0.2">
      <c r="F22526"/>
    </row>
    <row r="22527" spans="6:6" x14ac:dyDescent="0.2">
      <c r="F22527"/>
    </row>
    <row r="22528" spans="6:6" x14ac:dyDescent="0.2">
      <c r="F22528"/>
    </row>
    <row r="22529" spans="6:6" x14ac:dyDescent="0.2">
      <c r="F22529"/>
    </row>
    <row r="22530" spans="6:6" x14ac:dyDescent="0.2">
      <c r="F22530"/>
    </row>
    <row r="22531" spans="6:6" x14ac:dyDescent="0.2">
      <c r="F22531"/>
    </row>
    <row r="22532" spans="6:6" x14ac:dyDescent="0.2">
      <c r="F22532"/>
    </row>
    <row r="22533" spans="6:6" x14ac:dyDescent="0.2">
      <c r="F22533"/>
    </row>
    <row r="22534" spans="6:6" x14ac:dyDescent="0.2">
      <c r="F22534"/>
    </row>
    <row r="22535" spans="6:6" x14ac:dyDescent="0.2">
      <c r="F22535"/>
    </row>
    <row r="22536" spans="6:6" x14ac:dyDescent="0.2">
      <c r="F22536"/>
    </row>
    <row r="22537" spans="6:6" x14ac:dyDescent="0.2">
      <c r="F22537"/>
    </row>
    <row r="22538" spans="6:6" x14ac:dyDescent="0.2">
      <c r="F22538"/>
    </row>
    <row r="22539" spans="6:6" x14ac:dyDescent="0.2">
      <c r="F22539"/>
    </row>
    <row r="22540" spans="6:6" x14ac:dyDescent="0.2">
      <c r="F22540"/>
    </row>
    <row r="22541" spans="6:6" x14ac:dyDescent="0.2">
      <c r="F22541"/>
    </row>
    <row r="22542" spans="6:6" x14ac:dyDescent="0.2">
      <c r="F22542"/>
    </row>
    <row r="22543" spans="6:6" x14ac:dyDescent="0.2">
      <c r="F22543"/>
    </row>
    <row r="22544" spans="6:6" x14ac:dyDescent="0.2">
      <c r="F22544"/>
    </row>
    <row r="22545" spans="6:6" x14ac:dyDescent="0.2">
      <c r="F22545"/>
    </row>
    <row r="22546" spans="6:6" x14ac:dyDescent="0.2">
      <c r="F22546"/>
    </row>
    <row r="22547" spans="6:6" x14ac:dyDescent="0.2">
      <c r="F22547"/>
    </row>
    <row r="22548" spans="6:6" x14ac:dyDescent="0.2">
      <c r="F22548"/>
    </row>
    <row r="22549" spans="6:6" x14ac:dyDescent="0.2">
      <c r="F22549"/>
    </row>
    <row r="22550" spans="6:6" x14ac:dyDescent="0.2">
      <c r="F22550"/>
    </row>
    <row r="22551" spans="6:6" x14ac:dyDescent="0.2">
      <c r="F22551"/>
    </row>
    <row r="22552" spans="6:6" x14ac:dyDescent="0.2">
      <c r="F22552"/>
    </row>
    <row r="22553" spans="6:6" x14ac:dyDescent="0.2">
      <c r="F22553"/>
    </row>
    <row r="22554" spans="6:6" x14ac:dyDescent="0.2">
      <c r="F22554"/>
    </row>
    <row r="22555" spans="6:6" x14ac:dyDescent="0.2">
      <c r="F22555"/>
    </row>
    <row r="22556" spans="6:6" x14ac:dyDescent="0.2">
      <c r="F22556"/>
    </row>
    <row r="22557" spans="6:6" x14ac:dyDescent="0.2">
      <c r="F22557"/>
    </row>
    <row r="22558" spans="6:6" x14ac:dyDescent="0.2">
      <c r="F22558"/>
    </row>
    <row r="22559" spans="6:6" x14ac:dyDescent="0.2">
      <c r="F22559"/>
    </row>
    <row r="22560" spans="6:6" x14ac:dyDescent="0.2">
      <c r="F22560"/>
    </row>
    <row r="22561" spans="6:6" x14ac:dyDescent="0.2">
      <c r="F22561"/>
    </row>
    <row r="22562" spans="6:6" x14ac:dyDescent="0.2">
      <c r="F22562"/>
    </row>
    <row r="22563" spans="6:6" x14ac:dyDescent="0.2">
      <c r="F22563"/>
    </row>
    <row r="22564" spans="6:6" x14ac:dyDescent="0.2">
      <c r="F22564"/>
    </row>
    <row r="22565" spans="6:6" x14ac:dyDescent="0.2">
      <c r="F22565"/>
    </row>
    <row r="22566" spans="6:6" x14ac:dyDescent="0.2">
      <c r="F22566"/>
    </row>
    <row r="22567" spans="6:6" x14ac:dyDescent="0.2">
      <c r="F22567"/>
    </row>
    <row r="22568" spans="6:6" x14ac:dyDescent="0.2">
      <c r="F22568"/>
    </row>
    <row r="22569" spans="6:6" x14ac:dyDescent="0.2">
      <c r="F22569"/>
    </row>
    <row r="22570" spans="6:6" x14ac:dyDescent="0.2">
      <c r="F22570"/>
    </row>
    <row r="22571" spans="6:6" x14ac:dyDescent="0.2">
      <c r="F22571"/>
    </row>
    <row r="22572" spans="6:6" x14ac:dyDescent="0.2">
      <c r="F22572"/>
    </row>
    <row r="22573" spans="6:6" x14ac:dyDescent="0.2">
      <c r="F22573"/>
    </row>
    <row r="22574" spans="6:6" x14ac:dyDescent="0.2">
      <c r="F22574"/>
    </row>
    <row r="22575" spans="6:6" x14ac:dyDescent="0.2">
      <c r="F22575"/>
    </row>
    <row r="22576" spans="6:6" x14ac:dyDescent="0.2">
      <c r="F22576"/>
    </row>
    <row r="22577" spans="6:6" x14ac:dyDescent="0.2">
      <c r="F22577"/>
    </row>
    <row r="22578" spans="6:6" x14ac:dyDescent="0.2">
      <c r="F22578"/>
    </row>
    <row r="22579" spans="6:6" x14ac:dyDescent="0.2">
      <c r="F22579"/>
    </row>
    <row r="22580" spans="6:6" x14ac:dyDescent="0.2">
      <c r="F22580"/>
    </row>
    <row r="22581" spans="6:6" x14ac:dyDescent="0.2">
      <c r="F22581"/>
    </row>
    <row r="22582" spans="6:6" x14ac:dyDescent="0.2">
      <c r="F22582"/>
    </row>
    <row r="22583" spans="6:6" x14ac:dyDescent="0.2">
      <c r="F22583"/>
    </row>
    <row r="22584" spans="6:6" x14ac:dyDescent="0.2">
      <c r="F22584"/>
    </row>
    <row r="22585" spans="6:6" x14ac:dyDescent="0.2">
      <c r="F22585"/>
    </row>
    <row r="22586" spans="6:6" x14ac:dyDescent="0.2">
      <c r="F22586"/>
    </row>
    <row r="22587" spans="6:6" x14ac:dyDescent="0.2">
      <c r="F22587"/>
    </row>
    <row r="22588" spans="6:6" x14ac:dyDescent="0.2">
      <c r="F22588"/>
    </row>
    <row r="22589" spans="6:6" x14ac:dyDescent="0.2">
      <c r="F22589"/>
    </row>
    <row r="22590" spans="6:6" x14ac:dyDescent="0.2">
      <c r="F22590"/>
    </row>
    <row r="22591" spans="6:6" x14ac:dyDescent="0.2">
      <c r="F22591"/>
    </row>
    <row r="22592" spans="6:6" x14ac:dyDescent="0.2">
      <c r="F22592"/>
    </row>
    <row r="22593" spans="6:6" x14ac:dyDescent="0.2">
      <c r="F22593"/>
    </row>
    <row r="22594" spans="6:6" x14ac:dyDescent="0.2">
      <c r="F22594"/>
    </row>
    <row r="22595" spans="6:6" x14ac:dyDescent="0.2">
      <c r="F22595"/>
    </row>
    <row r="22596" spans="6:6" x14ac:dyDescent="0.2">
      <c r="F22596"/>
    </row>
    <row r="22597" spans="6:6" x14ac:dyDescent="0.2">
      <c r="F22597"/>
    </row>
    <row r="22598" spans="6:6" x14ac:dyDescent="0.2">
      <c r="F22598"/>
    </row>
    <row r="22599" spans="6:6" x14ac:dyDescent="0.2">
      <c r="F22599"/>
    </row>
    <row r="22600" spans="6:6" x14ac:dyDescent="0.2">
      <c r="F22600"/>
    </row>
    <row r="22601" spans="6:6" x14ac:dyDescent="0.2">
      <c r="F22601"/>
    </row>
    <row r="22602" spans="6:6" x14ac:dyDescent="0.2">
      <c r="F22602"/>
    </row>
    <row r="22603" spans="6:6" x14ac:dyDescent="0.2">
      <c r="F22603"/>
    </row>
    <row r="22604" spans="6:6" x14ac:dyDescent="0.2">
      <c r="F22604"/>
    </row>
    <row r="22605" spans="6:6" x14ac:dyDescent="0.2">
      <c r="F22605"/>
    </row>
    <row r="22606" spans="6:6" x14ac:dyDescent="0.2">
      <c r="F22606"/>
    </row>
    <row r="22607" spans="6:6" x14ac:dyDescent="0.2">
      <c r="F22607"/>
    </row>
    <row r="22608" spans="6:6" x14ac:dyDescent="0.2">
      <c r="F22608"/>
    </row>
    <row r="22609" spans="6:6" x14ac:dyDescent="0.2">
      <c r="F22609"/>
    </row>
    <row r="22610" spans="6:6" x14ac:dyDescent="0.2">
      <c r="F22610"/>
    </row>
    <row r="22611" spans="6:6" x14ac:dyDescent="0.2">
      <c r="F22611"/>
    </row>
    <row r="22612" spans="6:6" x14ac:dyDescent="0.2">
      <c r="F22612"/>
    </row>
    <row r="22613" spans="6:6" x14ac:dyDescent="0.2">
      <c r="F22613"/>
    </row>
    <row r="22614" spans="6:6" x14ac:dyDescent="0.2">
      <c r="F22614"/>
    </row>
    <row r="22615" spans="6:6" x14ac:dyDescent="0.2">
      <c r="F22615"/>
    </row>
    <row r="22616" spans="6:6" x14ac:dyDescent="0.2">
      <c r="F22616"/>
    </row>
    <row r="22617" spans="6:6" x14ac:dyDescent="0.2">
      <c r="F22617"/>
    </row>
    <row r="22618" spans="6:6" x14ac:dyDescent="0.2">
      <c r="F22618"/>
    </row>
    <row r="22619" spans="6:6" x14ac:dyDescent="0.2">
      <c r="F22619"/>
    </row>
    <row r="22620" spans="6:6" x14ac:dyDescent="0.2">
      <c r="F22620"/>
    </row>
    <row r="22621" spans="6:6" x14ac:dyDescent="0.2">
      <c r="F22621"/>
    </row>
    <row r="22622" spans="6:6" x14ac:dyDescent="0.2">
      <c r="F22622"/>
    </row>
    <row r="22623" spans="6:6" x14ac:dyDescent="0.2">
      <c r="F22623"/>
    </row>
    <row r="22624" spans="6:6" x14ac:dyDescent="0.2">
      <c r="F22624"/>
    </row>
    <row r="22625" spans="6:6" x14ac:dyDescent="0.2">
      <c r="F22625"/>
    </row>
    <row r="22626" spans="6:6" x14ac:dyDescent="0.2">
      <c r="F22626"/>
    </row>
    <row r="22627" spans="6:6" x14ac:dyDescent="0.2">
      <c r="F22627"/>
    </row>
    <row r="22628" spans="6:6" x14ac:dyDescent="0.2">
      <c r="F22628"/>
    </row>
    <row r="22629" spans="6:6" x14ac:dyDescent="0.2">
      <c r="F22629"/>
    </row>
    <row r="22630" spans="6:6" x14ac:dyDescent="0.2">
      <c r="F22630"/>
    </row>
    <row r="22631" spans="6:6" x14ac:dyDescent="0.2">
      <c r="F22631"/>
    </row>
    <row r="22632" spans="6:6" x14ac:dyDescent="0.2">
      <c r="F22632"/>
    </row>
    <row r="22633" spans="6:6" x14ac:dyDescent="0.2">
      <c r="F22633"/>
    </row>
    <row r="22634" spans="6:6" x14ac:dyDescent="0.2">
      <c r="F22634"/>
    </row>
    <row r="22635" spans="6:6" x14ac:dyDescent="0.2">
      <c r="F22635"/>
    </row>
    <row r="22636" spans="6:6" x14ac:dyDescent="0.2">
      <c r="F22636"/>
    </row>
    <row r="22637" spans="6:6" x14ac:dyDescent="0.2">
      <c r="F22637"/>
    </row>
    <row r="22638" spans="6:6" x14ac:dyDescent="0.2">
      <c r="F22638"/>
    </row>
    <row r="22639" spans="6:6" x14ac:dyDescent="0.2">
      <c r="F22639"/>
    </row>
    <row r="22640" spans="6:6" x14ac:dyDescent="0.2">
      <c r="F22640"/>
    </row>
    <row r="22641" spans="6:6" x14ac:dyDescent="0.2">
      <c r="F22641"/>
    </row>
    <row r="22642" spans="6:6" x14ac:dyDescent="0.2">
      <c r="F22642"/>
    </row>
    <row r="22643" spans="6:6" x14ac:dyDescent="0.2">
      <c r="F22643"/>
    </row>
    <row r="22644" spans="6:6" x14ac:dyDescent="0.2">
      <c r="F22644"/>
    </row>
    <row r="22645" spans="6:6" x14ac:dyDescent="0.2">
      <c r="F22645"/>
    </row>
    <row r="22646" spans="6:6" x14ac:dyDescent="0.2">
      <c r="F22646"/>
    </row>
    <row r="22647" spans="6:6" x14ac:dyDescent="0.2">
      <c r="F22647"/>
    </row>
    <row r="22648" spans="6:6" x14ac:dyDescent="0.2">
      <c r="F22648"/>
    </row>
    <row r="22649" spans="6:6" x14ac:dyDescent="0.2">
      <c r="F22649"/>
    </row>
    <row r="22650" spans="6:6" x14ac:dyDescent="0.2">
      <c r="F22650"/>
    </row>
    <row r="22651" spans="6:6" x14ac:dyDescent="0.2">
      <c r="F22651"/>
    </row>
    <row r="22652" spans="6:6" x14ac:dyDescent="0.2">
      <c r="F22652"/>
    </row>
    <row r="22653" spans="6:6" x14ac:dyDescent="0.2">
      <c r="F22653"/>
    </row>
    <row r="22654" spans="6:6" x14ac:dyDescent="0.2">
      <c r="F22654"/>
    </row>
    <row r="22655" spans="6:6" x14ac:dyDescent="0.2">
      <c r="F22655"/>
    </row>
    <row r="22656" spans="6:6" x14ac:dyDescent="0.2">
      <c r="F22656"/>
    </row>
    <row r="22657" spans="6:6" x14ac:dyDescent="0.2">
      <c r="F22657"/>
    </row>
    <row r="22658" spans="6:6" x14ac:dyDescent="0.2">
      <c r="F22658"/>
    </row>
    <row r="22659" spans="6:6" x14ac:dyDescent="0.2">
      <c r="F22659"/>
    </row>
    <row r="22660" spans="6:6" x14ac:dyDescent="0.2">
      <c r="F22660"/>
    </row>
    <row r="22661" spans="6:6" x14ac:dyDescent="0.2">
      <c r="F22661"/>
    </row>
    <row r="22662" spans="6:6" x14ac:dyDescent="0.2">
      <c r="F22662"/>
    </row>
    <row r="22663" spans="6:6" x14ac:dyDescent="0.2">
      <c r="F22663"/>
    </row>
    <row r="22664" spans="6:6" x14ac:dyDescent="0.2">
      <c r="F22664"/>
    </row>
    <row r="22665" spans="6:6" x14ac:dyDescent="0.2">
      <c r="F22665"/>
    </row>
    <row r="22666" spans="6:6" x14ac:dyDescent="0.2">
      <c r="F22666"/>
    </row>
    <row r="22667" spans="6:6" x14ac:dyDescent="0.2">
      <c r="F22667"/>
    </row>
    <row r="22668" spans="6:6" x14ac:dyDescent="0.2">
      <c r="F22668"/>
    </row>
    <row r="22669" spans="6:6" x14ac:dyDescent="0.2">
      <c r="F22669"/>
    </row>
    <row r="22670" spans="6:6" x14ac:dyDescent="0.2">
      <c r="F22670"/>
    </row>
    <row r="22671" spans="6:6" x14ac:dyDescent="0.2">
      <c r="F22671"/>
    </row>
    <row r="22672" spans="6:6" x14ac:dyDescent="0.2">
      <c r="F22672"/>
    </row>
    <row r="22673" spans="6:6" x14ac:dyDescent="0.2">
      <c r="F22673"/>
    </row>
    <row r="22674" spans="6:6" x14ac:dyDescent="0.2">
      <c r="F22674"/>
    </row>
    <row r="22675" spans="6:6" x14ac:dyDescent="0.2">
      <c r="F22675"/>
    </row>
    <row r="22676" spans="6:6" x14ac:dyDescent="0.2">
      <c r="F22676"/>
    </row>
    <row r="22677" spans="6:6" x14ac:dyDescent="0.2">
      <c r="F22677"/>
    </row>
    <row r="22678" spans="6:6" x14ac:dyDescent="0.2">
      <c r="F22678"/>
    </row>
    <row r="22679" spans="6:6" x14ac:dyDescent="0.2">
      <c r="F22679"/>
    </row>
    <row r="22680" spans="6:6" x14ac:dyDescent="0.2">
      <c r="F22680"/>
    </row>
    <row r="22681" spans="6:6" x14ac:dyDescent="0.2">
      <c r="F22681"/>
    </row>
    <row r="22682" spans="6:6" x14ac:dyDescent="0.2">
      <c r="F22682"/>
    </row>
    <row r="22683" spans="6:6" x14ac:dyDescent="0.2">
      <c r="F22683"/>
    </row>
    <row r="22684" spans="6:6" x14ac:dyDescent="0.2">
      <c r="F22684"/>
    </row>
    <row r="22685" spans="6:6" x14ac:dyDescent="0.2">
      <c r="F22685"/>
    </row>
    <row r="22686" spans="6:6" x14ac:dyDescent="0.2">
      <c r="F22686"/>
    </row>
    <row r="22687" spans="6:6" x14ac:dyDescent="0.2">
      <c r="F22687"/>
    </row>
    <row r="22688" spans="6:6" x14ac:dyDescent="0.2">
      <c r="F22688"/>
    </row>
    <row r="22689" spans="6:6" x14ac:dyDescent="0.2">
      <c r="F22689"/>
    </row>
    <row r="22690" spans="6:6" x14ac:dyDescent="0.2">
      <c r="F22690"/>
    </row>
    <row r="22691" spans="6:6" x14ac:dyDescent="0.2">
      <c r="F22691"/>
    </row>
    <row r="22692" spans="6:6" x14ac:dyDescent="0.2">
      <c r="F22692"/>
    </row>
    <row r="22693" spans="6:6" x14ac:dyDescent="0.2">
      <c r="F22693"/>
    </row>
    <row r="22694" spans="6:6" x14ac:dyDescent="0.2">
      <c r="F22694"/>
    </row>
    <row r="22695" spans="6:6" x14ac:dyDescent="0.2">
      <c r="F22695"/>
    </row>
    <row r="22696" spans="6:6" x14ac:dyDescent="0.2">
      <c r="F22696"/>
    </row>
    <row r="22697" spans="6:6" x14ac:dyDescent="0.2">
      <c r="F22697"/>
    </row>
    <row r="22698" spans="6:6" x14ac:dyDescent="0.2">
      <c r="F22698"/>
    </row>
    <row r="22699" spans="6:6" x14ac:dyDescent="0.2">
      <c r="F22699"/>
    </row>
    <row r="22700" spans="6:6" x14ac:dyDescent="0.2">
      <c r="F22700"/>
    </row>
    <row r="22701" spans="6:6" x14ac:dyDescent="0.2">
      <c r="F22701"/>
    </row>
    <row r="22702" spans="6:6" x14ac:dyDescent="0.2">
      <c r="F22702"/>
    </row>
    <row r="22703" spans="6:6" x14ac:dyDescent="0.2">
      <c r="F22703"/>
    </row>
    <row r="22704" spans="6:6" x14ac:dyDescent="0.2">
      <c r="F22704"/>
    </row>
    <row r="22705" spans="6:6" x14ac:dyDescent="0.2">
      <c r="F22705"/>
    </row>
    <row r="22706" spans="6:6" x14ac:dyDescent="0.2">
      <c r="F22706"/>
    </row>
    <row r="22707" spans="6:6" x14ac:dyDescent="0.2">
      <c r="F22707"/>
    </row>
    <row r="22708" spans="6:6" x14ac:dyDescent="0.2">
      <c r="F22708"/>
    </row>
    <row r="22709" spans="6:6" x14ac:dyDescent="0.2">
      <c r="F22709"/>
    </row>
    <row r="22710" spans="6:6" x14ac:dyDescent="0.2">
      <c r="F22710"/>
    </row>
    <row r="22711" spans="6:6" x14ac:dyDescent="0.2">
      <c r="F22711"/>
    </row>
    <row r="22712" spans="6:6" x14ac:dyDescent="0.2">
      <c r="F22712"/>
    </row>
    <row r="22713" spans="6:6" x14ac:dyDescent="0.2">
      <c r="F22713"/>
    </row>
    <row r="22714" spans="6:6" x14ac:dyDescent="0.2">
      <c r="F22714"/>
    </row>
    <row r="22715" spans="6:6" x14ac:dyDescent="0.2">
      <c r="F22715"/>
    </row>
    <row r="22716" spans="6:6" x14ac:dyDescent="0.2">
      <c r="F22716"/>
    </row>
    <row r="22717" spans="6:6" x14ac:dyDescent="0.2">
      <c r="F22717"/>
    </row>
    <row r="22718" spans="6:6" x14ac:dyDescent="0.2">
      <c r="F22718"/>
    </row>
    <row r="22719" spans="6:6" x14ac:dyDescent="0.2">
      <c r="F22719"/>
    </row>
    <row r="22720" spans="6:6" x14ac:dyDescent="0.2">
      <c r="F22720"/>
    </row>
    <row r="22721" spans="6:6" x14ac:dyDescent="0.2">
      <c r="F22721"/>
    </row>
    <row r="22722" spans="6:6" x14ac:dyDescent="0.2">
      <c r="F22722"/>
    </row>
    <row r="22723" spans="6:6" x14ac:dyDescent="0.2">
      <c r="F22723"/>
    </row>
    <row r="22724" spans="6:6" x14ac:dyDescent="0.2">
      <c r="F22724"/>
    </row>
    <row r="22725" spans="6:6" x14ac:dyDescent="0.2">
      <c r="F22725"/>
    </row>
    <row r="22726" spans="6:6" x14ac:dyDescent="0.2">
      <c r="F22726"/>
    </row>
    <row r="22727" spans="6:6" x14ac:dyDescent="0.2">
      <c r="F22727"/>
    </row>
    <row r="22728" spans="6:6" x14ac:dyDescent="0.2">
      <c r="F22728"/>
    </row>
    <row r="22729" spans="6:6" x14ac:dyDescent="0.2">
      <c r="F22729"/>
    </row>
    <row r="22730" spans="6:6" x14ac:dyDescent="0.2">
      <c r="F22730"/>
    </row>
    <row r="22731" spans="6:6" x14ac:dyDescent="0.2">
      <c r="F22731"/>
    </row>
    <row r="22732" spans="6:6" x14ac:dyDescent="0.2">
      <c r="F22732"/>
    </row>
    <row r="22733" spans="6:6" x14ac:dyDescent="0.2">
      <c r="F22733"/>
    </row>
    <row r="22734" spans="6:6" x14ac:dyDescent="0.2">
      <c r="F22734"/>
    </row>
    <row r="22735" spans="6:6" x14ac:dyDescent="0.2">
      <c r="F22735"/>
    </row>
    <row r="22736" spans="6:6" x14ac:dyDescent="0.2">
      <c r="F22736"/>
    </row>
    <row r="22737" spans="6:6" x14ac:dyDescent="0.2">
      <c r="F22737"/>
    </row>
    <row r="22738" spans="6:6" x14ac:dyDescent="0.2">
      <c r="F22738"/>
    </row>
    <row r="22739" spans="6:6" x14ac:dyDescent="0.2">
      <c r="F22739"/>
    </row>
    <row r="22740" spans="6:6" x14ac:dyDescent="0.2">
      <c r="F22740"/>
    </row>
    <row r="22741" spans="6:6" x14ac:dyDescent="0.2">
      <c r="F22741"/>
    </row>
    <row r="22742" spans="6:6" x14ac:dyDescent="0.2">
      <c r="F22742"/>
    </row>
    <row r="22743" spans="6:6" x14ac:dyDescent="0.2">
      <c r="F22743"/>
    </row>
    <row r="22744" spans="6:6" x14ac:dyDescent="0.2">
      <c r="F22744"/>
    </row>
    <row r="22745" spans="6:6" x14ac:dyDescent="0.2">
      <c r="F22745"/>
    </row>
    <row r="22746" spans="6:6" x14ac:dyDescent="0.2">
      <c r="F22746"/>
    </row>
    <row r="22747" spans="6:6" x14ac:dyDescent="0.2">
      <c r="F22747"/>
    </row>
    <row r="22748" spans="6:6" x14ac:dyDescent="0.2">
      <c r="F22748"/>
    </row>
    <row r="22749" spans="6:6" x14ac:dyDescent="0.2">
      <c r="F22749"/>
    </row>
    <row r="22750" spans="6:6" x14ac:dyDescent="0.2">
      <c r="F22750"/>
    </row>
    <row r="22751" spans="6:6" x14ac:dyDescent="0.2">
      <c r="F22751"/>
    </row>
    <row r="22752" spans="6:6" x14ac:dyDescent="0.2">
      <c r="F22752"/>
    </row>
    <row r="22753" spans="6:6" x14ac:dyDescent="0.2">
      <c r="F22753"/>
    </row>
    <row r="22754" spans="6:6" x14ac:dyDescent="0.2">
      <c r="F22754"/>
    </row>
    <row r="22755" spans="6:6" x14ac:dyDescent="0.2">
      <c r="F22755"/>
    </row>
    <row r="22756" spans="6:6" x14ac:dyDescent="0.2">
      <c r="F22756"/>
    </row>
    <row r="22757" spans="6:6" x14ac:dyDescent="0.2">
      <c r="F22757"/>
    </row>
    <row r="22758" spans="6:6" x14ac:dyDescent="0.2">
      <c r="F22758"/>
    </row>
    <row r="22759" spans="6:6" x14ac:dyDescent="0.2">
      <c r="F22759"/>
    </row>
    <row r="22760" spans="6:6" x14ac:dyDescent="0.2">
      <c r="F22760"/>
    </row>
    <row r="22761" spans="6:6" x14ac:dyDescent="0.2">
      <c r="F22761"/>
    </row>
    <row r="22762" spans="6:6" x14ac:dyDescent="0.2">
      <c r="F22762"/>
    </row>
    <row r="22763" spans="6:6" x14ac:dyDescent="0.2">
      <c r="F22763"/>
    </row>
    <row r="22764" spans="6:6" x14ac:dyDescent="0.2">
      <c r="F22764"/>
    </row>
    <row r="22765" spans="6:6" x14ac:dyDescent="0.2">
      <c r="F22765"/>
    </row>
    <row r="22766" spans="6:6" x14ac:dyDescent="0.2">
      <c r="F22766"/>
    </row>
    <row r="22767" spans="6:6" x14ac:dyDescent="0.2">
      <c r="F22767"/>
    </row>
    <row r="22768" spans="6:6" x14ac:dyDescent="0.2">
      <c r="F22768"/>
    </row>
    <row r="22769" spans="6:6" x14ac:dyDescent="0.2">
      <c r="F22769"/>
    </row>
    <row r="22770" spans="6:6" x14ac:dyDescent="0.2">
      <c r="F22770"/>
    </row>
    <row r="22771" spans="6:6" x14ac:dyDescent="0.2">
      <c r="F22771"/>
    </row>
    <row r="22772" spans="6:6" x14ac:dyDescent="0.2">
      <c r="F22772"/>
    </row>
    <row r="22773" spans="6:6" x14ac:dyDescent="0.2">
      <c r="F22773"/>
    </row>
    <row r="22774" spans="6:6" x14ac:dyDescent="0.2">
      <c r="F22774"/>
    </row>
    <row r="22775" spans="6:6" x14ac:dyDescent="0.2">
      <c r="F22775"/>
    </row>
    <row r="22776" spans="6:6" x14ac:dyDescent="0.2">
      <c r="F22776"/>
    </row>
    <row r="22777" spans="6:6" x14ac:dyDescent="0.2">
      <c r="F22777"/>
    </row>
    <row r="22778" spans="6:6" x14ac:dyDescent="0.2">
      <c r="F22778"/>
    </row>
    <row r="22779" spans="6:6" x14ac:dyDescent="0.2">
      <c r="F22779"/>
    </row>
    <row r="22780" spans="6:6" x14ac:dyDescent="0.2">
      <c r="F22780"/>
    </row>
    <row r="22781" spans="6:6" x14ac:dyDescent="0.2">
      <c r="F22781"/>
    </row>
    <row r="22782" spans="6:6" x14ac:dyDescent="0.2">
      <c r="F22782"/>
    </row>
    <row r="22783" spans="6:6" x14ac:dyDescent="0.2">
      <c r="F22783"/>
    </row>
    <row r="22784" spans="6:6" x14ac:dyDescent="0.2">
      <c r="F22784"/>
    </row>
    <row r="22785" spans="6:6" x14ac:dyDescent="0.2">
      <c r="F22785"/>
    </row>
    <row r="22786" spans="6:6" x14ac:dyDescent="0.2">
      <c r="F22786"/>
    </row>
    <row r="22787" spans="6:6" x14ac:dyDescent="0.2">
      <c r="F22787"/>
    </row>
    <row r="22788" spans="6:6" x14ac:dyDescent="0.2">
      <c r="F22788"/>
    </row>
    <row r="22789" spans="6:6" x14ac:dyDescent="0.2">
      <c r="F22789"/>
    </row>
    <row r="22790" spans="6:6" x14ac:dyDescent="0.2">
      <c r="F22790"/>
    </row>
    <row r="22791" spans="6:6" x14ac:dyDescent="0.2">
      <c r="F22791"/>
    </row>
    <row r="22792" spans="6:6" x14ac:dyDescent="0.2">
      <c r="F22792"/>
    </row>
    <row r="22793" spans="6:6" x14ac:dyDescent="0.2">
      <c r="F22793"/>
    </row>
    <row r="22794" spans="6:6" x14ac:dyDescent="0.2">
      <c r="F22794"/>
    </row>
    <row r="22795" spans="6:6" x14ac:dyDescent="0.2">
      <c r="F22795"/>
    </row>
    <row r="22796" spans="6:6" x14ac:dyDescent="0.2">
      <c r="F22796"/>
    </row>
    <row r="22797" spans="6:6" x14ac:dyDescent="0.2">
      <c r="F22797"/>
    </row>
    <row r="22798" spans="6:6" x14ac:dyDescent="0.2">
      <c r="F22798"/>
    </row>
    <row r="22799" spans="6:6" x14ac:dyDescent="0.2">
      <c r="F22799"/>
    </row>
    <row r="22800" spans="6:6" x14ac:dyDescent="0.2">
      <c r="F22800"/>
    </row>
    <row r="22801" spans="6:6" x14ac:dyDescent="0.2">
      <c r="F22801"/>
    </row>
    <row r="22802" spans="6:6" x14ac:dyDescent="0.2">
      <c r="F22802"/>
    </row>
    <row r="22803" spans="6:6" x14ac:dyDescent="0.2">
      <c r="F22803"/>
    </row>
    <row r="22804" spans="6:6" x14ac:dyDescent="0.2">
      <c r="F22804"/>
    </row>
    <row r="22805" spans="6:6" x14ac:dyDescent="0.2">
      <c r="F22805"/>
    </row>
    <row r="22806" spans="6:6" x14ac:dyDescent="0.2">
      <c r="F22806"/>
    </row>
    <row r="22807" spans="6:6" x14ac:dyDescent="0.2">
      <c r="F22807"/>
    </row>
    <row r="22808" spans="6:6" x14ac:dyDescent="0.2">
      <c r="F22808"/>
    </row>
    <row r="22809" spans="6:6" x14ac:dyDescent="0.2">
      <c r="F22809"/>
    </row>
    <row r="22810" spans="6:6" x14ac:dyDescent="0.2">
      <c r="F22810"/>
    </row>
    <row r="22811" spans="6:6" x14ac:dyDescent="0.2">
      <c r="F22811"/>
    </row>
    <row r="22812" spans="6:6" x14ac:dyDescent="0.2">
      <c r="F22812"/>
    </row>
    <row r="22813" spans="6:6" x14ac:dyDescent="0.2">
      <c r="F22813"/>
    </row>
    <row r="22814" spans="6:6" x14ac:dyDescent="0.2">
      <c r="F22814"/>
    </row>
    <row r="22815" spans="6:6" x14ac:dyDescent="0.2">
      <c r="F22815"/>
    </row>
    <row r="22816" spans="6:6" x14ac:dyDescent="0.2">
      <c r="F22816"/>
    </row>
    <row r="22817" spans="6:6" x14ac:dyDescent="0.2">
      <c r="F22817"/>
    </row>
    <row r="22818" spans="6:6" x14ac:dyDescent="0.2">
      <c r="F22818"/>
    </row>
    <row r="22819" spans="6:6" x14ac:dyDescent="0.2">
      <c r="F22819"/>
    </row>
    <row r="22820" spans="6:6" x14ac:dyDescent="0.2">
      <c r="F22820"/>
    </row>
    <row r="22821" spans="6:6" x14ac:dyDescent="0.2">
      <c r="F22821"/>
    </row>
    <row r="22822" spans="6:6" x14ac:dyDescent="0.2">
      <c r="F22822"/>
    </row>
    <row r="22823" spans="6:6" x14ac:dyDescent="0.2">
      <c r="F22823"/>
    </row>
    <row r="22824" spans="6:6" x14ac:dyDescent="0.2">
      <c r="F22824"/>
    </row>
    <row r="22825" spans="6:6" x14ac:dyDescent="0.2">
      <c r="F22825"/>
    </row>
    <row r="22826" spans="6:6" x14ac:dyDescent="0.2">
      <c r="F22826"/>
    </row>
    <row r="22827" spans="6:6" x14ac:dyDescent="0.2">
      <c r="F22827"/>
    </row>
    <row r="22828" spans="6:6" x14ac:dyDescent="0.2">
      <c r="F22828"/>
    </row>
    <row r="22829" spans="6:6" x14ac:dyDescent="0.2">
      <c r="F22829"/>
    </row>
    <row r="22830" spans="6:6" x14ac:dyDescent="0.2">
      <c r="F22830"/>
    </row>
    <row r="22831" spans="6:6" x14ac:dyDescent="0.2">
      <c r="F22831"/>
    </row>
    <row r="22832" spans="6:6" x14ac:dyDescent="0.2">
      <c r="F22832"/>
    </row>
    <row r="22833" spans="6:6" x14ac:dyDescent="0.2">
      <c r="F22833"/>
    </row>
    <row r="22834" spans="6:6" x14ac:dyDescent="0.2">
      <c r="F22834"/>
    </row>
    <row r="22835" spans="6:6" x14ac:dyDescent="0.2">
      <c r="F22835"/>
    </row>
    <row r="22836" spans="6:6" x14ac:dyDescent="0.2">
      <c r="F22836"/>
    </row>
    <row r="22837" spans="6:6" x14ac:dyDescent="0.2">
      <c r="F22837"/>
    </row>
    <row r="22838" spans="6:6" x14ac:dyDescent="0.2">
      <c r="F22838"/>
    </row>
    <row r="22839" spans="6:6" x14ac:dyDescent="0.2">
      <c r="F22839"/>
    </row>
    <row r="22840" spans="6:6" x14ac:dyDescent="0.2">
      <c r="F22840"/>
    </row>
    <row r="22841" spans="6:6" x14ac:dyDescent="0.2">
      <c r="F22841"/>
    </row>
    <row r="22842" spans="6:6" x14ac:dyDescent="0.2">
      <c r="F22842"/>
    </row>
    <row r="22843" spans="6:6" x14ac:dyDescent="0.2">
      <c r="F22843"/>
    </row>
    <row r="22844" spans="6:6" x14ac:dyDescent="0.2">
      <c r="F22844"/>
    </row>
    <row r="22845" spans="6:6" x14ac:dyDescent="0.2">
      <c r="F22845"/>
    </row>
    <row r="22846" spans="6:6" x14ac:dyDescent="0.2">
      <c r="F22846"/>
    </row>
    <row r="22847" spans="6:6" x14ac:dyDescent="0.2">
      <c r="F22847"/>
    </row>
    <row r="22848" spans="6:6" x14ac:dyDescent="0.2">
      <c r="F22848"/>
    </row>
    <row r="22849" spans="6:6" x14ac:dyDescent="0.2">
      <c r="F22849"/>
    </row>
    <row r="22850" spans="6:6" x14ac:dyDescent="0.2">
      <c r="F22850"/>
    </row>
    <row r="22851" spans="6:6" x14ac:dyDescent="0.2">
      <c r="F22851"/>
    </row>
    <row r="22852" spans="6:6" x14ac:dyDescent="0.2">
      <c r="F22852"/>
    </row>
    <row r="22853" spans="6:6" x14ac:dyDescent="0.2">
      <c r="F22853"/>
    </row>
    <row r="22854" spans="6:6" x14ac:dyDescent="0.2">
      <c r="F22854"/>
    </row>
    <row r="22855" spans="6:6" x14ac:dyDescent="0.2">
      <c r="F22855"/>
    </row>
    <row r="22856" spans="6:6" x14ac:dyDescent="0.2">
      <c r="F22856"/>
    </row>
    <row r="22857" spans="6:6" x14ac:dyDescent="0.2">
      <c r="F22857"/>
    </row>
    <row r="22858" spans="6:6" x14ac:dyDescent="0.2">
      <c r="F22858"/>
    </row>
    <row r="22859" spans="6:6" x14ac:dyDescent="0.2">
      <c r="F22859"/>
    </row>
    <row r="22860" spans="6:6" x14ac:dyDescent="0.2">
      <c r="F22860"/>
    </row>
    <row r="22861" spans="6:6" x14ac:dyDescent="0.2">
      <c r="F22861"/>
    </row>
    <row r="22862" spans="6:6" x14ac:dyDescent="0.2">
      <c r="F22862"/>
    </row>
    <row r="22863" spans="6:6" x14ac:dyDescent="0.2">
      <c r="F22863"/>
    </row>
    <row r="22864" spans="6:6" x14ac:dyDescent="0.2">
      <c r="F22864"/>
    </row>
    <row r="22865" spans="6:6" x14ac:dyDescent="0.2">
      <c r="F22865"/>
    </row>
    <row r="22866" spans="6:6" x14ac:dyDescent="0.2">
      <c r="F22866"/>
    </row>
    <row r="22867" spans="6:6" x14ac:dyDescent="0.2">
      <c r="F22867"/>
    </row>
    <row r="22868" spans="6:6" x14ac:dyDescent="0.2">
      <c r="F22868"/>
    </row>
    <row r="22869" spans="6:6" x14ac:dyDescent="0.2">
      <c r="F22869"/>
    </row>
    <row r="22870" spans="6:6" x14ac:dyDescent="0.2">
      <c r="F22870"/>
    </row>
    <row r="22871" spans="6:6" x14ac:dyDescent="0.2">
      <c r="F22871"/>
    </row>
    <row r="22872" spans="6:6" x14ac:dyDescent="0.2">
      <c r="F22872"/>
    </row>
    <row r="22873" spans="6:6" x14ac:dyDescent="0.2">
      <c r="F22873"/>
    </row>
    <row r="22874" spans="6:6" x14ac:dyDescent="0.2">
      <c r="F22874"/>
    </row>
    <row r="22875" spans="6:6" x14ac:dyDescent="0.2">
      <c r="F22875"/>
    </row>
    <row r="22876" spans="6:6" x14ac:dyDescent="0.2">
      <c r="F22876"/>
    </row>
    <row r="22877" spans="6:6" x14ac:dyDescent="0.2">
      <c r="F22877"/>
    </row>
    <row r="22878" spans="6:6" x14ac:dyDescent="0.2">
      <c r="F22878"/>
    </row>
    <row r="22879" spans="6:6" x14ac:dyDescent="0.2">
      <c r="F22879"/>
    </row>
    <row r="22880" spans="6:6" x14ac:dyDescent="0.2">
      <c r="F22880"/>
    </row>
    <row r="22881" spans="6:6" x14ac:dyDescent="0.2">
      <c r="F22881"/>
    </row>
    <row r="22882" spans="6:6" x14ac:dyDescent="0.2">
      <c r="F22882"/>
    </row>
    <row r="22883" spans="6:6" x14ac:dyDescent="0.2">
      <c r="F22883"/>
    </row>
    <row r="22884" spans="6:6" x14ac:dyDescent="0.2">
      <c r="F22884"/>
    </row>
    <row r="22885" spans="6:6" x14ac:dyDescent="0.2">
      <c r="F22885"/>
    </row>
    <row r="22886" spans="6:6" x14ac:dyDescent="0.2">
      <c r="F22886"/>
    </row>
    <row r="22887" spans="6:6" x14ac:dyDescent="0.2">
      <c r="F22887"/>
    </row>
    <row r="22888" spans="6:6" x14ac:dyDescent="0.2">
      <c r="F22888"/>
    </row>
    <row r="22889" spans="6:6" x14ac:dyDescent="0.2">
      <c r="F22889"/>
    </row>
    <row r="22890" spans="6:6" x14ac:dyDescent="0.2">
      <c r="F22890"/>
    </row>
    <row r="22891" spans="6:6" x14ac:dyDescent="0.2">
      <c r="F22891"/>
    </row>
    <row r="22892" spans="6:6" x14ac:dyDescent="0.2">
      <c r="F22892"/>
    </row>
    <row r="22893" spans="6:6" x14ac:dyDescent="0.2">
      <c r="F22893"/>
    </row>
    <row r="22894" spans="6:6" x14ac:dyDescent="0.2">
      <c r="F22894"/>
    </row>
    <row r="22895" spans="6:6" x14ac:dyDescent="0.2">
      <c r="F22895"/>
    </row>
    <row r="22896" spans="6:6" x14ac:dyDescent="0.2">
      <c r="F22896"/>
    </row>
    <row r="22897" spans="6:6" x14ac:dyDescent="0.2">
      <c r="F22897"/>
    </row>
    <row r="22898" spans="6:6" x14ac:dyDescent="0.2">
      <c r="F22898"/>
    </row>
    <row r="22899" spans="6:6" x14ac:dyDescent="0.2">
      <c r="F22899"/>
    </row>
    <row r="22900" spans="6:6" x14ac:dyDescent="0.2">
      <c r="F22900"/>
    </row>
    <row r="22901" spans="6:6" x14ac:dyDescent="0.2">
      <c r="F22901"/>
    </row>
    <row r="22902" spans="6:6" x14ac:dyDescent="0.2">
      <c r="F22902"/>
    </row>
    <row r="22903" spans="6:6" x14ac:dyDescent="0.2">
      <c r="F22903"/>
    </row>
    <row r="22904" spans="6:6" x14ac:dyDescent="0.2">
      <c r="F22904"/>
    </row>
    <row r="22905" spans="6:6" x14ac:dyDescent="0.2">
      <c r="F22905"/>
    </row>
    <row r="22906" spans="6:6" x14ac:dyDescent="0.2">
      <c r="F22906"/>
    </row>
    <row r="22907" spans="6:6" x14ac:dyDescent="0.2">
      <c r="F22907"/>
    </row>
    <row r="22908" spans="6:6" x14ac:dyDescent="0.2">
      <c r="F22908"/>
    </row>
    <row r="22909" spans="6:6" x14ac:dyDescent="0.2">
      <c r="F22909"/>
    </row>
    <row r="22910" spans="6:6" x14ac:dyDescent="0.2">
      <c r="F22910"/>
    </row>
    <row r="22911" spans="6:6" x14ac:dyDescent="0.2">
      <c r="F22911"/>
    </row>
    <row r="22912" spans="6:6" x14ac:dyDescent="0.2">
      <c r="F22912"/>
    </row>
    <row r="22913" spans="6:6" x14ac:dyDescent="0.2">
      <c r="F22913"/>
    </row>
    <row r="22914" spans="6:6" x14ac:dyDescent="0.2">
      <c r="F22914"/>
    </row>
    <row r="22915" spans="6:6" x14ac:dyDescent="0.2">
      <c r="F22915"/>
    </row>
    <row r="22916" spans="6:6" x14ac:dyDescent="0.2">
      <c r="F22916"/>
    </row>
    <row r="22917" spans="6:6" x14ac:dyDescent="0.2">
      <c r="F22917"/>
    </row>
    <row r="22918" spans="6:6" x14ac:dyDescent="0.2">
      <c r="F22918"/>
    </row>
    <row r="22919" spans="6:6" x14ac:dyDescent="0.2">
      <c r="F22919"/>
    </row>
    <row r="22920" spans="6:6" x14ac:dyDescent="0.2">
      <c r="F22920"/>
    </row>
    <row r="22921" spans="6:6" x14ac:dyDescent="0.2">
      <c r="F22921"/>
    </row>
    <row r="22922" spans="6:6" x14ac:dyDescent="0.2">
      <c r="F22922"/>
    </row>
    <row r="22923" spans="6:6" x14ac:dyDescent="0.2">
      <c r="F22923"/>
    </row>
    <row r="22924" spans="6:6" x14ac:dyDescent="0.2">
      <c r="F22924"/>
    </row>
    <row r="22925" spans="6:6" x14ac:dyDescent="0.2">
      <c r="F22925"/>
    </row>
    <row r="22926" spans="6:6" x14ac:dyDescent="0.2">
      <c r="F22926"/>
    </row>
    <row r="22927" spans="6:6" x14ac:dyDescent="0.2">
      <c r="F22927"/>
    </row>
    <row r="22928" spans="6:6" x14ac:dyDescent="0.2">
      <c r="F22928"/>
    </row>
    <row r="22929" spans="6:6" x14ac:dyDescent="0.2">
      <c r="F22929"/>
    </row>
    <row r="22930" spans="6:6" x14ac:dyDescent="0.2">
      <c r="F22930"/>
    </row>
    <row r="22931" spans="6:6" x14ac:dyDescent="0.2">
      <c r="F22931"/>
    </row>
    <row r="22932" spans="6:6" x14ac:dyDescent="0.2">
      <c r="F22932"/>
    </row>
    <row r="22933" spans="6:6" x14ac:dyDescent="0.2">
      <c r="F22933"/>
    </row>
    <row r="22934" spans="6:6" x14ac:dyDescent="0.2">
      <c r="F22934"/>
    </row>
    <row r="22935" spans="6:6" x14ac:dyDescent="0.2">
      <c r="F22935"/>
    </row>
    <row r="22936" spans="6:6" x14ac:dyDescent="0.2">
      <c r="F22936"/>
    </row>
    <row r="22937" spans="6:6" x14ac:dyDescent="0.2">
      <c r="F22937"/>
    </row>
    <row r="22938" spans="6:6" x14ac:dyDescent="0.2">
      <c r="F22938"/>
    </row>
    <row r="22939" spans="6:6" x14ac:dyDescent="0.2">
      <c r="F22939"/>
    </row>
    <row r="22940" spans="6:6" x14ac:dyDescent="0.2">
      <c r="F22940"/>
    </row>
    <row r="22941" spans="6:6" x14ac:dyDescent="0.2">
      <c r="F22941"/>
    </row>
    <row r="22942" spans="6:6" x14ac:dyDescent="0.2">
      <c r="F22942"/>
    </row>
    <row r="22943" spans="6:6" x14ac:dyDescent="0.2">
      <c r="F22943"/>
    </row>
    <row r="22944" spans="6:6" x14ac:dyDescent="0.2">
      <c r="F22944"/>
    </row>
    <row r="22945" spans="6:6" x14ac:dyDescent="0.2">
      <c r="F22945"/>
    </row>
    <row r="22946" spans="6:6" x14ac:dyDescent="0.2">
      <c r="F22946"/>
    </row>
    <row r="22947" spans="6:6" x14ac:dyDescent="0.2">
      <c r="F22947"/>
    </row>
    <row r="22948" spans="6:6" x14ac:dyDescent="0.2">
      <c r="F22948"/>
    </row>
    <row r="22949" spans="6:6" x14ac:dyDescent="0.2">
      <c r="F22949"/>
    </row>
    <row r="22950" spans="6:6" x14ac:dyDescent="0.2">
      <c r="F22950"/>
    </row>
    <row r="22951" spans="6:6" x14ac:dyDescent="0.2">
      <c r="F22951"/>
    </row>
    <row r="22952" spans="6:6" x14ac:dyDescent="0.2">
      <c r="F22952"/>
    </row>
    <row r="22953" spans="6:6" x14ac:dyDescent="0.2">
      <c r="F22953"/>
    </row>
    <row r="22954" spans="6:6" x14ac:dyDescent="0.2">
      <c r="F22954"/>
    </row>
    <row r="22955" spans="6:6" x14ac:dyDescent="0.2">
      <c r="F22955"/>
    </row>
    <row r="22956" spans="6:6" x14ac:dyDescent="0.2">
      <c r="F22956"/>
    </row>
    <row r="22957" spans="6:6" x14ac:dyDescent="0.2">
      <c r="F22957"/>
    </row>
    <row r="22958" spans="6:6" x14ac:dyDescent="0.2">
      <c r="F22958"/>
    </row>
    <row r="22959" spans="6:6" x14ac:dyDescent="0.2">
      <c r="F22959"/>
    </row>
    <row r="22960" spans="6:6" x14ac:dyDescent="0.2">
      <c r="F22960"/>
    </row>
    <row r="22961" spans="6:6" x14ac:dyDescent="0.2">
      <c r="F22961"/>
    </row>
    <row r="22962" spans="6:6" x14ac:dyDescent="0.2">
      <c r="F22962"/>
    </row>
    <row r="22963" spans="6:6" x14ac:dyDescent="0.2">
      <c r="F22963"/>
    </row>
    <row r="22964" spans="6:6" x14ac:dyDescent="0.2">
      <c r="F22964"/>
    </row>
    <row r="22965" spans="6:6" x14ac:dyDescent="0.2">
      <c r="F22965"/>
    </row>
    <row r="22966" spans="6:6" x14ac:dyDescent="0.2">
      <c r="F22966"/>
    </row>
    <row r="22967" spans="6:6" x14ac:dyDescent="0.2">
      <c r="F22967"/>
    </row>
    <row r="22968" spans="6:6" x14ac:dyDescent="0.2">
      <c r="F22968"/>
    </row>
    <row r="22969" spans="6:6" x14ac:dyDescent="0.2">
      <c r="F22969"/>
    </row>
    <row r="22970" spans="6:6" x14ac:dyDescent="0.2">
      <c r="F22970"/>
    </row>
    <row r="22971" spans="6:6" x14ac:dyDescent="0.2">
      <c r="F22971"/>
    </row>
    <row r="22972" spans="6:6" x14ac:dyDescent="0.2">
      <c r="F22972"/>
    </row>
    <row r="22973" spans="6:6" x14ac:dyDescent="0.2">
      <c r="F22973"/>
    </row>
    <row r="22974" spans="6:6" x14ac:dyDescent="0.2">
      <c r="F22974"/>
    </row>
    <row r="22975" spans="6:6" x14ac:dyDescent="0.2">
      <c r="F22975"/>
    </row>
    <row r="22976" spans="6:6" x14ac:dyDescent="0.2">
      <c r="F22976"/>
    </row>
    <row r="22977" spans="6:6" x14ac:dyDescent="0.2">
      <c r="F22977"/>
    </row>
    <row r="22978" spans="6:6" x14ac:dyDescent="0.2">
      <c r="F22978"/>
    </row>
    <row r="22979" spans="6:6" x14ac:dyDescent="0.2">
      <c r="F22979"/>
    </row>
    <row r="22980" spans="6:6" x14ac:dyDescent="0.2">
      <c r="F22980"/>
    </row>
    <row r="22981" spans="6:6" x14ac:dyDescent="0.2">
      <c r="F22981"/>
    </row>
    <row r="22982" spans="6:6" x14ac:dyDescent="0.2">
      <c r="F22982"/>
    </row>
    <row r="22983" spans="6:6" x14ac:dyDescent="0.2">
      <c r="F22983"/>
    </row>
    <row r="22984" spans="6:6" x14ac:dyDescent="0.2">
      <c r="F22984"/>
    </row>
    <row r="22985" spans="6:6" x14ac:dyDescent="0.2">
      <c r="F22985"/>
    </row>
    <row r="22986" spans="6:6" x14ac:dyDescent="0.2">
      <c r="F22986"/>
    </row>
    <row r="22987" spans="6:6" x14ac:dyDescent="0.2">
      <c r="F22987"/>
    </row>
    <row r="22988" spans="6:6" x14ac:dyDescent="0.2">
      <c r="F22988"/>
    </row>
    <row r="22989" spans="6:6" x14ac:dyDescent="0.2">
      <c r="F22989"/>
    </row>
    <row r="22990" spans="6:6" x14ac:dyDescent="0.2">
      <c r="F22990"/>
    </row>
    <row r="22991" spans="6:6" x14ac:dyDescent="0.2">
      <c r="F22991"/>
    </row>
    <row r="22992" spans="6:6" x14ac:dyDescent="0.2">
      <c r="F22992"/>
    </row>
    <row r="22993" spans="6:6" x14ac:dyDescent="0.2">
      <c r="F22993"/>
    </row>
    <row r="22994" spans="6:6" x14ac:dyDescent="0.2">
      <c r="F22994"/>
    </row>
    <row r="22995" spans="6:6" x14ac:dyDescent="0.2">
      <c r="F22995"/>
    </row>
    <row r="22996" spans="6:6" x14ac:dyDescent="0.2">
      <c r="F22996"/>
    </row>
    <row r="22997" spans="6:6" x14ac:dyDescent="0.2">
      <c r="F22997"/>
    </row>
    <row r="22998" spans="6:6" x14ac:dyDescent="0.2">
      <c r="F22998"/>
    </row>
    <row r="22999" spans="6:6" x14ac:dyDescent="0.2">
      <c r="F22999"/>
    </row>
    <row r="23000" spans="6:6" x14ac:dyDescent="0.2">
      <c r="F23000"/>
    </row>
    <row r="23001" spans="6:6" x14ac:dyDescent="0.2">
      <c r="F23001"/>
    </row>
    <row r="23002" spans="6:6" x14ac:dyDescent="0.2">
      <c r="F23002"/>
    </row>
    <row r="23003" spans="6:6" x14ac:dyDescent="0.2">
      <c r="F23003"/>
    </row>
    <row r="23004" spans="6:6" x14ac:dyDescent="0.2">
      <c r="F23004"/>
    </row>
    <row r="23005" spans="6:6" x14ac:dyDescent="0.2">
      <c r="F23005"/>
    </row>
    <row r="23006" spans="6:6" x14ac:dyDescent="0.2">
      <c r="F23006"/>
    </row>
    <row r="23007" spans="6:6" x14ac:dyDescent="0.2">
      <c r="F23007"/>
    </row>
    <row r="23008" spans="6:6" x14ac:dyDescent="0.2">
      <c r="F23008"/>
    </row>
    <row r="23009" spans="6:6" x14ac:dyDescent="0.2">
      <c r="F23009"/>
    </row>
    <row r="23010" spans="6:6" x14ac:dyDescent="0.2">
      <c r="F23010"/>
    </row>
    <row r="23011" spans="6:6" x14ac:dyDescent="0.2">
      <c r="F23011"/>
    </row>
    <row r="23012" spans="6:6" x14ac:dyDescent="0.2">
      <c r="F23012"/>
    </row>
    <row r="23013" spans="6:6" x14ac:dyDescent="0.2">
      <c r="F23013"/>
    </row>
    <row r="23014" spans="6:6" x14ac:dyDescent="0.2">
      <c r="F23014"/>
    </row>
    <row r="23015" spans="6:6" x14ac:dyDescent="0.2">
      <c r="F23015"/>
    </row>
    <row r="23016" spans="6:6" x14ac:dyDescent="0.2">
      <c r="F23016"/>
    </row>
    <row r="23017" spans="6:6" x14ac:dyDescent="0.2">
      <c r="F23017"/>
    </row>
    <row r="23018" spans="6:6" x14ac:dyDescent="0.2">
      <c r="F23018"/>
    </row>
    <row r="23019" spans="6:6" x14ac:dyDescent="0.2">
      <c r="F23019"/>
    </row>
    <row r="23020" spans="6:6" x14ac:dyDescent="0.2">
      <c r="F23020"/>
    </row>
    <row r="23021" spans="6:6" x14ac:dyDescent="0.2">
      <c r="F23021"/>
    </row>
    <row r="23022" spans="6:6" x14ac:dyDescent="0.2">
      <c r="F23022"/>
    </row>
    <row r="23023" spans="6:6" x14ac:dyDescent="0.2">
      <c r="F23023"/>
    </row>
    <row r="23024" spans="6:6" x14ac:dyDescent="0.2">
      <c r="F23024"/>
    </row>
    <row r="23025" spans="6:6" x14ac:dyDescent="0.2">
      <c r="F23025"/>
    </row>
    <row r="23026" spans="6:6" x14ac:dyDescent="0.2">
      <c r="F23026"/>
    </row>
    <row r="23027" spans="6:6" x14ac:dyDescent="0.2">
      <c r="F23027"/>
    </row>
    <row r="23028" spans="6:6" x14ac:dyDescent="0.2">
      <c r="F23028"/>
    </row>
    <row r="23029" spans="6:6" x14ac:dyDescent="0.2">
      <c r="F23029"/>
    </row>
    <row r="23030" spans="6:6" x14ac:dyDescent="0.2">
      <c r="F23030"/>
    </row>
    <row r="23031" spans="6:6" x14ac:dyDescent="0.2">
      <c r="F23031"/>
    </row>
    <row r="23032" spans="6:6" x14ac:dyDescent="0.2">
      <c r="F23032"/>
    </row>
    <row r="23033" spans="6:6" x14ac:dyDescent="0.2">
      <c r="F23033"/>
    </row>
    <row r="23034" spans="6:6" x14ac:dyDescent="0.2">
      <c r="F23034"/>
    </row>
    <row r="23035" spans="6:6" x14ac:dyDescent="0.2">
      <c r="F23035"/>
    </row>
    <row r="23036" spans="6:6" x14ac:dyDescent="0.2">
      <c r="F23036"/>
    </row>
    <row r="23037" spans="6:6" x14ac:dyDescent="0.2">
      <c r="F23037"/>
    </row>
    <row r="23038" spans="6:6" x14ac:dyDescent="0.2">
      <c r="F23038"/>
    </row>
    <row r="23039" spans="6:6" x14ac:dyDescent="0.2">
      <c r="F23039"/>
    </row>
    <row r="23040" spans="6:6" x14ac:dyDescent="0.2">
      <c r="F23040"/>
    </row>
    <row r="23041" spans="6:6" x14ac:dyDescent="0.2">
      <c r="F23041"/>
    </row>
    <row r="23042" spans="6:6" x14ac:dyDescent="0.2">
      <c r="F23042"/>
    </row>
    <row r="23043" spans="6:6" x14ac:dyDescent="0.2">
      <c r="F23043"/>
    </row>
    <row r="23044" spans="6:6" x14ac:dyDescent="0.2">
      <c r="F23044"/>
    </row>
    <row r="23045" spans="6:6" x14ac:dyDescent="0.2">
      <c r="F23045"/>
    </row>
    <row r="23046" spans="6:6" x14ac:dyDescent="0.2">
      <c r="F23046"/>
    </row>
    <row r="23047" spans="6:6" x14ac:dyDescent="0.2">
      <c r="F23047"/>
    </row>
    <row r="23048" spans="6:6" x14ac:dyDescent="0.2">
      <c r="F23048"/>
    </row>
    <row r="23049" spans="6:6" x14ac:dyDescent="0.2">
      <c r="F23049"/>
    </row>
    <row r="23050" spans="6:6" x14ac:dyDescent="0.2">
      <c r="F23050"/>
    </row>
    <row r="23051" spans="6:6" x14ac:dyDescent="0.2">
      <c r="F23051"/>
    </row>
    <row r="23052" spans="6:6" x14ac:dyDescent="0.2">
      <c r="F23052"/>
    </row>
    <row r="23053" spans="6:6" x14ac:dyDescent="0.2">
      <c r="F23053"/>
    </row>
    <row r="23054" spans="6:6" x14ac:dyDescent="0.2">
      <c r="F23054"/>
    </row>
    <row r="23055" spans="6:6" x14ac:dyDescent="0.2">
      <c r="F23055"/>
    </row>
    <row r="23056" spans="6:6" x14ac:dyDescent="0.2">
      <c r="F23056"/>
    </row>
    <row r="23057" spans="6:6" x14ac:dyDescent="0.2">
      <c r="F23057"/>
    </row>
    <row r="23058" spans="6:6" x14ac:dyDescent="0.2">
      <c r="F23058"/>
    </row>
    <row r="23059" spans="6:6" x14ac:dyDescent="0.2">
      <c r="F23059"/>
    </row>
    <row r="23060" spans="6:6" x14ac:dyDescent="0.2">
      <c r="F23060"/>
    </row>
    <row r="23061" spans="6:6" x14ac:dyDescent="0.2">
      <c r="F23061"/>
    </row>
    <row r="23062" spans="6:6" x14ac:dyDescent="0.2">
      <c r="F23062"/>
    </row>
    <row r="23063" spans="6:6" x14ac:dyDescent="0.2">
      <c r="F23063"/>
    </row>
    <row r="23064" spans="6:6" x14ac:dyDescent="0.2">
      <c r="F23064"/>
    </row>
    <row r="23065" spans="6:6" x14ac:dyDescent="0.2">
      <c r="F23065"/>
    </row>
    <row r="23066" spans="6:6" x14ac:dyDescent="0.2">
      <c r="F23066"/>
    </row>
    <row r="23067" spans="6:6" x14ac:dyDescent="0.2">
      <c r="F23067"/>
    </row>
    <row r="23068" spans="6:6" x14ac:dyDescent="0.2">
      <c r="F23068"/>
    </row>
    <row r="23069" spans="6:6" x14ac:dyDescent="0.2">
      <c r="F23069"/>
    </row>
    <row r="23070" spans="6:6" x14ac:dyDescent="0.2">
      <c r="F23070"/>
    </row>
    <row r="23071" spans="6:6" x14ac:dyDescent="0.2">
      <c r="F23071"/>
    </row>
    <row r="23072" spans="6:6" x14ac:dyDescent="0.2">
      <c r="F23072"/>
    </row>
    <row r="23073" spans="6:6" x14ac:dyDescent="0.2">
      <c r="F23073"/>
    </row>
    <row r="23074" spans="6:6" x14ac:dyDescent="0.2">
      <c r="F23074"/>
    </row>
    <row r="23075" spans="6:6" x14ac:dyDescent="0.2">
      <c r="F23075"/>
    </row>
    <row r="23076" spans="6:6" x14ac:dyDescent="0.2">
      <c r="F23076"/>
    </row>
    <row r="23077" spans="6:6" x14ac:dyDescent="0.2">
      <c r="F23077"/>
    </row>
    <row r="23078" spans="6:6" x14ac:dyDescent="0.2">
      <c r="F23078"/>
    </row>
    <row r="23079" spans="6:6" x14ac:dyDescent="0.2">
      <c r="F23079"/>
    </row>
    <row r="23080" spans="6:6" x14ac:dyDescent="0.2">
      <c r="F23080"/>
    </row>
    <row r="23081" spans="6:6" x14ac:dyDescent="0.2">
      <c r="F23081"/>
    </row>
    <row r="23082" spans="6:6" x14ac:dyDescent="0.2">
      <c r="F23082"/>
    </row>
    <row r="23083" spans="6:6" x14ac:dyDescent="0.2">
      <c r="F23083"/>
    </row>
    <row r="23084" spans="6:6" x14ac:dyDescent="0.2">
      <c r="F23084"/>
    </row>
    <row r="23085" spans="6:6" x14ac:dyDescent="0.2">
      <c r="F23085"/>
    </row>
    <row r="23086" spans="6:6" x14ac:dyDescent="0.2">
      <c r="F23086"/>
    </row>
    <row r="23087" spans="6:6" x14ac:dyDescent="0.2">
      <c r="F23087"/>
    </row>
    <row r="23088" spans="6:6" x14ac:dyDescent="0.2">
      <c r="F23088"/>
    </row>
    <row r="23089" spans="6:6" x14ac:dyDescent="0.2">
      <c r="F23089"/>
    </row>
    <row r="23090" spans="6:6" x14ac:dyDescent="0.2">
      <c r="F23090"/>
    </row>
    <row r="23091" spans="6:6" x14ac:dyDescent="0.2">
      <c r="F23091"/>
    </row>
    <row r="23092" spans="6:6" x14ac:dyDescent="0.2">
      <c r="F23092"/>
    </row>
    <row r="23093" spans="6:6" x14ac:dyDescent="0.2">
      <c r="F23093"/>
    </row>
    <row r="23094" spans="6:6" x14ac:dyDescent="0.2">
      <c r="F23094"/>
    </row>
    <row r="23095" spans="6:6" x14ac:dyDescent="0.2">
      <c r="F23095"/>
    </row>
    <row r="23096" spans="6:6" x14ac:dyDescent="0.2">
      <c r="F23096"/>
    </row>
    <row r="23097" spans="6:6" x14ac:dyDescent="0.2">
      <c r="F23097"/>
    </row>
    <row r="23098" spans="6:6" x14ac:dyDescent="0.2">
      <c r="F23098"/>
    </row>
    <row r="23099" spans="6:6" x14ac:dyDescent="0.2">
      <c r="F23099"/>
    </row>
    <row r="23100" spans="6:6" x14ac:dyDescent="0.2">
      <c r="F23100"/>
    </row>
    <row r="23101" spans="6:6" x14ac:dyDescent="0.2">
      <c r="F23101"/>
    </row>
    <row r="23102" spans="6:6" x14ac:dyDescent="0.2">
      <c r="F23102"/>
    </row>
    <row r="23103" spans="6:6" x14ac:dyDescent="0.2">
      <c r="F23103"/>
    </row>
    <row r="23104" spans="6:6" x14ac:dyDescent="0.2">
      <c r="F23104"/>
    </row>
    <row r="23105" spans="6:6" x14ac:dyDescent="0.2">
      <c r="F23105"/>
    </row>
    <row r="23106" spans="6:6" x14ac:dyDescent="0.2">
      <c r="F23106"/>
    </row>
    <row r="23107" spans="6:6" x14ac:dyDescent="0.2">
      <c r="F23107"/>
    </row>
    <row r="23108" spans="6:6" x14ac:dyDescent="0.2">
      <c r="F23108"/>
    </row>
    <row r="23109" spans="6:6" x14ac:dyDescent="0.2">
      <c r="F23109"/>
    </row>
    <row r="23110" spans="6:6" x14ac:dyDescent="0.2">
      <c r="F23110"/>
    </row>
    <row r="23111" spans="6:6" x14ac:dyDescent="0.2">
      <c r="F23111"/>
    </row>
    <row r="23112" spans="6:6" x14ac:dyDescent="0.2">
      <c r="F23112"/>
    </row>
    <row r="23113" spans="6:6" x14ac:dyDescent="0.2">
      <c r="F23113"/>
    </row>
    <row r="23114" spans="6:6" x14ac:dyDescent="0.2">
      <c r="F23114"/>
    </row>
    <row r="23115" spans="6:6" x14ac:dyDescent="0.2">
      <c r="F23115"/>
    </row>
    <row r="23116" spans="6:6" x14ac:dyDescent="0.2">
      <c r="F23116"/>
    </row>
    <row r="23117" spans="6:6" x14ac:dyDescent="0.2">
      <c r="F23117"/>
    </row>
    <row r="23118" spans="6:6" x14ac:dyDescent="0.2">
      <c r="F23118"/>
    </row>
    <row r="23119" spans="6:6" x14ac:dyDescent="0.2">
      <c r="F23119"/>
    </row>
    <row r="23120" spans="6:6" x14ac:dyDescent="0.2">
      <c r="F23120"/>
    </row>
    <row r="23121" spans="6:6" x14ac:dyDescent="0.2">
      <c r="F23121"/>
    </row>
    <row r="23122" spans="6:6" x14ac:dyDescent="0.2">
      <c r="F23122"/>
    </row>
    <row r="23123" spans="6:6" x14ac:dyDescent="0.2">
      <c r="F23123"/>
    </row>
    <row r="23124" spans="6:6" x14ac:dyDescent="0.2">
      <c r="F23124"/>
    </row>
    <row r="23125" spans="6:6" x14ac:dyDescent="0.2">
      <c r="F23125"/>
    </row>
    <row r="23126" spans="6:6" x14ac:dyDescent="0.2">
      <c r="F23126"/>
    </row>
    <row r="23127" spans="6:6" x14ac:dyDescent="0.2">
      <c r="F23127"/>
    </row>
    <row r="23128" spans="6:6" x14ac:dyDescent="0.2">
      <c r="F23128"/>
    </row>
    <row r="23129" spans="6:6" x14ac:dyDescent="0.2">
      <c r="F23129"/>
    </row>
    <row r="23130" spans="6:6" x14ac:dyDescent="0.2">
      <c r="F23130"/>
    </row>
    <row r="23131" spans="6:6" x14ac:dyDescent="0.2">
      <c r="F23131"/>
    </row>
    <row r="23132" spans="6:6" x14ac:dyDescent="0.2">
      <c r="F23132"/>
    </row>
    <row r="23133" spans="6:6" x14ac:dyDescent="0.2">
      <c r="F23133"/>
    </row>
    <row r="23134" spans="6:6" x14ac:dyDescent="0.2">
      <c r="F23134"/>
    </row>
    <row r="23135" spans="6:6" x14ac:dyDescent="0.2">
      <c r="F23135"/>
    </row>
    <row r="23136" spans="6:6" x14ac:dyDescent="0.2">
      <c r="F23136"/>
    </row>
    <row r="23137" spans="6:6" x14ac:dyDescent="0.2">
      <c r="F23137"/>
    </row>
    <row r="23138" spans="6:6" x14ac:dyDescent="0.2">
      <c r="F23138"/>
    </row>
    <row r="23139" spans="6:6" x14ac:dyDescent="0.2">
      <c r="F23139"/>
    </row>
    <row r="23140" spans="6:6" x14ac:dyDescent="0.2">
      <c r="F23140"/>
    </row>
    <row r="23141" spans="6:6" x14ac:dyDescent="0.2">
      <c r="F23141"/>
    </row>
    <row r="23142" spans="6:6" x14ac:dyDescent="0.2">
      <c r="F23142"/>
    </row>
    <row r="23143" spans="6:6" x14ac:dyDescent="0.2">
      <c r="F23143"/>
    </row>
    <row r="23144" spans="6:6" x14ac:dyDescent="0.2">
      <c r="F23144"/>
    </row>
    <row r="23145" spans="6:6" x14ac:dyDescent="0.2">
      <c r="F23145"/>
    </row>
    <row r="23146" spans="6:6" x14ac:dyDescent="0.2">
      <c r="F23146"/>
    </row>
    <row r="23147" spans="6:6" x14ac:dyDescent="0.2">
      <c r="F23147"/>
    </row>
    <row r="23148" spans="6:6" x14ac:dyDescent="0.2">
      <c r="F23148"/>
    </row>
    <row r="23149" spans="6:6" x14ac:dyDescent="0.2">
      <c r="F23149"/>
    </row>
    <row r="23150" spans="6:6" x14ac:dyDescent="0.2">
      <c r="F23150"/>
    </row>
    <row r="23151" spans="6:6" x14ac:dyDescent="0.2">
      <c r="F23151"/>
    </row>
    <row r="23152" spans="6:6" x14ac:dyDescent="0.2">
      <c r="F23152"/>
    </row>
    <row r="23153" spans="6:6" x14ac:dyDescent="0.2">
      <c r="F23153"/>
    </row>
    <row r="23154" spans="6:6" x14ac:dyDescent="0.2">
      <c r="F23154"/>
    </row>
    <row r="23155" spans="6:6" x14ac:dyDescent="0.2">
      <c r="F23155"/>
    </row>
    <row r="23156" spans="6:6" x14ac:dyDescent="0.2">
      <c r="F23156"/>
    </row>
    <row r="23157" spans="6:6" x14ac:dyDescent="0.2">
      <c r="F23157"/>
    </row>
    <row r="23158" spans="6:6" x14ac:dyDescent="0.2">
      <c r="F23158"/>
    </row>
    <row r="23159" spans="6:6" x14ac:dyDescent="0.2">
      <c r="F23159"/>
    </row>
    <row r="23160" spans="6:6" x14ac:dyDescent="0.2">
      <c r="F23160"/>
    </row>
    <row r="23161" spans="6:6" x14ac:dyDescent="0.2">
      <c r="F23161"/>
    </row>
    <row r="23162" spans="6:6" x14ac:dyDescent="0.2">
      <c r="F23162"/>
    </row>
    <row r="23163" spans="6:6" x14ac:dyDescent="0.2">
      <c r="F23163"/>
    </row>
    <row r="23164" spans="6:6" x14ac:dyDescent="0.2">
      <c r="F23164"/>
    </row>
    <row r="23165" spans="6:6" x14ac:dyDescent="0.2">
      <c r="F23165"/>
    </row>
    <row r="23166" spans="6:6" x14ac:dyDescent="0.2">
      <c r="F23166"/>
    </row>
    <row r="23167" spans="6:6" x14ac:dyDescent="0.2">
      <c r="F23167"/>
    </row>
    <row r="23168" spans="6:6" x14ac:dyDescent="0.2">
      <c r="F23168"/>
    </row>
    <row r="23169" spans="6:6" x14ac:dyDescent="0.2">
      <c r="F23169"/>
    </row>
    <row r="23170" spans="6:6" x14ac:dyDescent="0.2">
      <c r="F23170"/>
    </row>
    <row r="23171" spans="6:6" x14ac:dyDescent="0.2">
      <c r="F23171"/>
    </row>
    <row r="23172" spans="6:6" x14ac:dyDescent="0.2">
      <c r="F23172"/>
    </row>
    <row r="23173" spans="6:6" x14ac:dyDescent="0.2">
      <c r="F23173"/>
    </row>
    <row r="23174" spans="6:6" x14ac:dyDescent="0.2">
      <c r="F23174"/>
    </row>
    <row r="23175" spans="6:6" x14ac:dyDescent="0.2">
      <c r="F23175"/>
    </row>
    <row r="23176" spans="6:6" x14ac:dyDescent="0.2">
      <c r="F23176"/>
    </row>
    <row r="23177" spans="6:6" x14ac:dyDescent="0.2">
      <c r="F23177"/>
    </row>
    <row r="23178" spans="6:6" x14ac:dyDescent="0.2">
      <c r="F23178"/>
    </row>
    <row r="23179" spans="6:6" x14ac:dyDescent="0.2">
      <c r="F23179"/>
    </row>
    <row r="23180" spans="6:6" x14ac:dyDescent="0.2">
      <c r="F23180"/>
    </row>
    <row r="23181" spans="6:6" x14ac:dyDescent="0.2">
      <c r="F23181"/>
    </row>
    <row r="23182" spans="6:6" x14ac:dyDescent="0.2">
      <c r="F23182"/>
    </row>
    <row r="23183" spans="6:6" x14ac:dyDescent="0.2">
      <c r="F23183"/>
    </row>
    <row r="23184" spans="6:6" x14ac:dyDescent="0.2">
      <c r="F23184"/>
    </row>
    <row r="23185" spans="6:6" x14ac:dyDescent="0.2">
      <c r="F23185"/>
    </row>
    <row r="23186" spans="6:6" x14ac:dyDescent="0.2">
      <c r="F23186"/>
    </row>
    <row r="23187" spans="6:6" x14ac:dyDescent="0.2">
      <c r="F23187"/>
    </row>
    <row r="23188" spans="6:6" x14ac:dyDescent="0.2">
      <c r="F23188"/>
    </row>
    <row r="23189" spans="6:6" x14ac:dyDescent="0.2">
      <c r="F23189"/>
    </row>
    <row r="23190" spans="6:6" x14ac:dyDescent="0.2">
      <c r="F23190"/>
    </row>
    <row r="23191" spans="6:6" x14ac:dyDescent="0.2">
      <c r="F23191"/>
    </row>
    <row r="23192" spans="6:6" x14ac:dyDescent="0.2">
      <c r="F23192"/>
    </row>
    <row r="23193" spans="6:6" x14ac:dyDescent="0.2">
      <c r="F23193"/>
    </row>
    <row r="23194" spans="6:6" x14ac:dyDescent="0.2">
      <c r="F23194"/>
    </row>
    <row r="23195" spans="6:6" x14ac:dyDescent="0.2">
      <c r="F23195"/>
    </row>
    <row r="23196" spans="6:6" x14ac:dyDescent="0.2">
      <c r="F23196"/>
    </row>
    <row r="23197" spans="6:6" x14ac:dyDescent="0.2">
      <c r="F23197"/>
    </row>
    <row r="23198" spans="6:6" x14ac:dyDescent="0.2">
      <c r="F23198"/>
    </row>
    <row r="23199" spans="6:6" x14ac:dyDescent="0.2">
      <c r="F23199"/>
    </row>
    <row r="23200" spans="6:6" x14ac:dyDescent="0.2">
      <c r="F23200"/>
    </row>
    <row r="23201" spans="6:6" x14ac:dyDescent="0.2">
      <c r="F23201"/>
    </row>
    <row r="23202" spans="6:6" x14ac:dyDescent="0.2">
      <c r="F23202"/>
    </row>
    <row r="23203" spans="6:6" x14ac:dyDescent="0.2">
      <c r="F23203"/>
    </row>
    <row r="23204" spans="6:6" x14ac:dyDescent="0.2">
      <c r="F23204"/>
    </row>
    <row r="23205" spans="6:6" x14ac:dyDescent="0.2">
      <c r="F23205"/>
    </row>
    <row r="23206" spans="6:6" x14ac:dyDescent="0.2">
      <c r="F23206"/>
    </row>
    <row r="23207" spans="6:6" x14ac:dyDescent="0.2">
      <c r="F23207"/>
    </row>
    <row r="23208" spans="6:6" x14ac:dyDescent="0.2">
      <c r="F23208"/>
    </row>
    <row r="23209" spans="6:6" x14ac:dyDescent="0.2">
      <c r="F23209"/>
    </row>
    <row r="23210" spans="6:6" x14ac:dyDescent="0.2">
      <c r="F23210"/>
    </row>
    <row r="23211" spans="6:6" x14ac:dyDescent="0.2">
      <c r="F23211"/>
    </row>
    <row r="23212" spans="6:6" x14ac:dyDescent="0.2">
      <c r="F23212"/>
    </row>
    <row r="23213" spans="6:6" x14ac:dyDescent="0.2">
      <c r="F23213"/>
    </row>
    <row r="23214" spans="6:6" x14ac:dyDescent="0.2">
      <c r="F23214"/>
    </row>
    <row r="23215" spans="6:6" x14ac:dyDescent="0.2">
      <c r="F23215"/>
    </row>
    <row r="23216" spans="6:6" x14ac:dyDescent="0.2">
      <c r="F23216"/>
    </row>
    <row r="23217" spans="6:6" x14ac:dyDescent="0.2">
      <c r="F23217"/>
    </row>
    <row r="23218" spans="6:6" x14ac:dyDescent="0.2">
      <c r="F23218"/>
    </row>
    <row r="23219" spans="6:6" x14ac:dyDescent="0.2">
      <c r="F23219"/>
    </row>
    <row r="23220" spans="6:6" x14ac:dyDescent="0.2">
      <c r="F23220"/>
    </row>
    <row r="23221" spans="6:6" x14ac:dyDescent="0.2">
      <c r="F23221"/>
    </row>
    <row r="23222" spans="6:6" x14ac:dyDescent="0.2">
      <c r="F23222"/>
    </row>
    <row r="23223" spans="6:6" x14ac:dyDescent="0.2">
      <c r="F23223"/>
    </row>
    <row r="23224" spans="6:6" x14ac:dyDescent="0.2">
      <c r="F23224"/>
    </row>
    <row r="23225" spans="6:6" x14ac:dyDescent="0.2">
      <c r="F23225"/>
    </row>
    <row r="23226" spans="6:6" x14ac:dyDescent="0.2">
      <c r="F23226"/>
    </row>
    <row r="23227" spans="6:6" x14ac:dyDescent="0.2">
      <c r="F23227"/>
    </row>
    <row r="23228" spans="6:6" x14ac:dyDescent="0.2">
      <c r="F23228"/>
    </row>
    <row r="23229" spans="6:6" x14ac:dyDescent="0.2">
      <c r="F23229"/>
    </row>
    <row r="23230" spans="6:6" x14ac:dyDescent="0.2">
      <c r="F23230"/>
    </row>
    <row r="23231" spans="6:6" x14ac:dyDescent="0.2">
      <c r="F23231"/>
    </row>
    <row r="23232" spans="6:6" x14ac:dyDescent="0.2">
      <c r="F23232"/>
    </row>
    <row r="23233" spans="6:6" x14ac:dyDescent="0.2">
      <c r="F23233"/>
    </row>
    <row r="23234" spans="6:6" x14ac:dyDescent="0.2">
      <c r="F23234"/>
    </row>
    <row r="23235" spans="6:6" x14ac:dyDescent="0.2">
      <c r="F23235"/>
    </row>
    <row r="23236" spans="6:6" x14ac:dyDescent="0.2">
      <c r="F23236"/>
    </row>
    <row r="23237" spans="6:6" x14ac:dyDescent="0.2">
      <c r="F23237"/>
    </row>
    <row r="23238" spans="6:6" x14ac:dyDescent="0.2">
      <c r="F23238"/>
    </row>
    <row r="23239" spans="6:6" x14ac:dyDescent="0.2">
      <c r="F23239"/>
    </row>
    <row r="23240" spans="6:6" x14ac:dyDescent="0.2">
      <c r="F23240"/>
    </row>
    <row r="23241" spans="6:6" x14ac:dyDescent="0.2">
      <c r="F23241"/>
    </row>
    <row r="23242" spans="6:6" x14ac:dyDescent="0.2">
      <c r="F23242"/>
    </row>
    <row r="23243" spans="6:6" x14ac:dyDescent="0.2">
      <c r="F23243"/>
    </row>
    <row r="23244" spans="6:6" x14ac:dyDescent="0.2">
      <c r="F23244"/>
    </row>
    <row r="23245" spans="6:6" x14ac:dyDescent="0.2">
      <c r="F23245"/>
    </row>
    <row r="23246" spans="6:6" x14ac:dyDescent="0.2">
      <c r="F23246"/>
    </row>
    <row r="23247" spans="6:6" x14ac:dyDescent="0.2">
      <c r="F23247"/>
    </row>
    <row r="23248" spans="6:6" x14ac:dyDescent="0.2">
      <c r="F23248"/>
    </row>
    <row r="23249" spans="6:6" x14ac:dyDescent="0.2">
      <c r="F23249"/>
    </row>
    <row r="23250" spans="6:6" x14ac:dyDescent="0.2">
      <c r="F23250"/>
    </row>
    <row r="23251" spans="6:6" x14ac:dyDescent="0.2">
      <c r="F23251"/>
    </row>
    <row r="23252" spans="6:6" x14ac:dyDescent="0.2">
      <c r="F23252"/>
    </row>
    <row r="23253" spans="6:6" x14ac:dyDescent="0.2">
      <c r="F23253"/>
    </row>
    <row r="23254" spans="6:6" x14ac:dyDescent="0.2">
      <c r="F23254"/>
    </row>
    <row r="23255" spans="6:6" x14ac:dyDescent="0.2">
      <c r="F23255"/>
    </row>
    <row r="23256" spans="6:6" x14ac:dyDescent="0.2">
      <c r="F23256"/>
    </row>
    <row r="23257" spans="6:6" x14ac:dyDescent="0.2">
      <c r="F23257"/>
    </row>
    <row r="23258" spans="6:6" x14ac:dyDescent="0.2">
      <c r="F23258"/>
    </row>
    <row r="23259" spans="6:6" x14ac:dyDescent="0.2">
      <c r="F23259"/>
    </row>
    <row r="23260" spans="6:6" x14ac:dyDescent="0.2">
      <c r="F23260"/>
    </row>
    <row r="23261" spans="6:6" x14ac:dyDescent="0.2">
      <c r="F23261"/>
    </row>
    <row r="23262" spans="6:6" x14ac:dyDescent="0.2">
      <c r="F23262"/>
    </row>
    <row r="23263" spans="6:6" x14ac:dyDescent="0.2">
      <c r="F23263"/>
    </row>
    <row r="23264" spans="6:6" x14ac:dyDescent="0.2">
      <c r="F23264"/>
    </row>
    <row r="23265" spans="6:6" x14ac:dyDescent="0.2">
      <c r="F23265"/>
    </row>
    <row r="23266" spans="6:6" x14ac:dyDescent="0.2">
      <c r="F23266"/>
    </row>
    <row r="23267" spans="6:6" x14ac:dyDescent="0.2">
      <c r="F23267"/>
    </row>
    <row r="23268" spans="6:6" x14ac:dyDescent="0.2">
      <c r="F23268"/>
    </row>
    <row r="23269" spans="6:6" x14ac:dyDescent="0.2">
      <c r="F23269"/>
    </row>
    <row r="23270" spans="6:6" x14ac:dyDescent="0.2">
      <c r="F23270"/>
    </row>
    <row r="23271" spans="6:6" x14ac:dyDescent="0.2">
      <c r="F23271"/>
    </row>
    <row r="23272" spans="6:6" x14ac:dyDescent="0.2">
      <c r="F23272"/>
    </row>
    <row r="23273" spans="6:6" x14ac:dyDescent="0.2">
      <c r="F23273"/>
    </row>
    <row r="23274" spans="6:6" x14ac:dyDescent="0.2">
      <c r="F23274"/>
    </row>
    <row r="23275" spans="6:6" x14ac:dyDescent="0.2">
      <c r="F23275"/>
    </row>
    <row r="23276" spans="6:6" x14ac:dyDescent="0.2">
      <c r="F23276"/>
    </row>
    <row r="23277" spans="6:6" x14ac:dyDescent="0.2">
      <c r="F23277"/>
    </row>
    <row r="23278" spans="6:6" x14ac:dyDescent="0.2">
      <c r="F23278"/>
    </row>
    <row r="23279" spans="6:6" x14ac:dyDescent="0.2">
      <c r="F23279"/>
    </row>
    <row r="23280" spans="6:6" x14ac:dyDescent="0.2">
      <c r="F23280"/>
    </row>
    <row r="23281" spans="6:6" x14ac:dyDescent="0.2">
      <c r="F23281"/>
    </row>
    <row r="23282" spans="6:6" x14ac:dyDescent="0.2">
      <c r="F23282"/>
    </row>
    <row r="23283" spans="6:6" x14ac:dyDescent="0.2">
      <c r="F23283"/>
    </row>
    <row r="23284" spans="6:6" x14ac:dyDescent="0.2">
      <c r="F23284"/>
    </row>
    <row r="23285" spans="6:6" x14ac:dyDescent="0.2">
      <c r="F23285"/>
    </row>
    <row r="23286" spans="6:6" x14ac:dyDescent="0.2">
      <c r="F23286"/>
    </row>
    <row r="23287" spans="6:6" x14ac:dyDescent="0.2">
      <c r="F23287"/>
    </row>
    <row r="23288" spans="6:6" x14ac:dyDescent="0.2">
      <c r="F23288"/>
    </row>
    <row r="23289" spans="6:6" x14ac:dyDescent="0.2">
      <c r="F23289"/>
    </row>
    <row r="23290" spans="6:6" x14ac:dyDescent="0.2">
      <c r="F23290"/>
    </row>
    <row r="23291" spans="6:6" x14ac:dyDescent="0.2">
      <c r="F23291"/>
    </row>
    <row r="23292" spans="6:6" x14ac:dyDescent="0.2">
      <c r="F23292"/>
    </row>
    <row r="23293" spans="6:6" x14ac:dyDescent="0.2">
      <c r="F23293"/>
    </row>
    <row r="23294" spans="6:6" x14ac:dyDescent="0.2">
      <c r="F23294"/>
    </row>
    <row r="23295" spans="6:6" x14ac:dyDescent="0.2">
      <c r="F23295"/>
    </row>
    <row r="23296" spans="6:6" x14ac:dyDescent="0.2">
      <c r="F23296"/>
    </row>
    <row r="23297" spans="6:6" x14ac:dyDescent="0.2">
      <c r="F23297"/>
    </row>
    <row r="23298" spans="6:6" x14ac:dyDescent="0.2">
      <c r="F23298"/>
    </row>
    <row r="23299" spans="6:6" x14ac:dyDescent="0.2">
      <c r="F23299"/>
    </row>
    <row r="23300" spans="6:6" x14ac:dyDescent="0.2">
      <c r="F23300"/>
    </row>
    <row r="23301" spans="6:6" x14ac:dyDescent="0.2">
      <c r="F23301"/>
    </row>
    <row r="23302" spans="6:6" x14ac:dyDescent="0.2">
      <c r="F23302"/>
    </row>
    <row r="23303" spans="6:6" x14ac:dyDescent="0.2">
      <c r="F23303"/>
    </row>
    <row r="23304" spans="6:6" x14ac:dyDescent="0.2">
      <c r="F23304"/>
    </row>
    <row r="23305" spans="6:6" x14ac:dyDescent="0.2">
      <c r="F23305"/>
    </row>
    <row r="23306" spans="6:6" x14ac:dyDescent="0.2">
      <c r="F23306"/>
    </row>
    <row r="23307" spans="6:6" x14ac:dyDescent="0.2">
      <c r="F23307"/>
    </row>
    <row r="23308" spans="6:6" x14ac:dyDescent="0.2">
      <c r="F23308"/>
    </row>
    <row r="23309" spans="6:6" x14ac:dyDescent="0.2">
      <c r="F23309"/>
    </row>
    <row r="23310" spans="6:6" x14ac:dyDescent="0.2">
      <c r="F23310"/>
    </row>
    <row r="23311" spans="6:6" x14ac:dyDescent="0.2">
      <c r="F23311"/>
    </row>
    <row r="23312" spans="6:6" x14ac:dyDescent="0.2">
      <c r="F23312"/>
    </row>
    <row r="23313" spans="6:6" x14ac:dyDescent="0.2">
      <c r="F23313"/>
    </row>
    <row r="23314" spans="6:6" x14ac:dyDescent="0.2">
      <c r="F23314"/>
    </row>
    <row r="23315" spans="6:6" x14ac:dyDescent="0.2">
      <c r="F23315"/>
    </row>
    <row r="23316" spans="6:6" x14ac:dyDescent="0.2">
      <c r="F23316"/>
    </row>
    <row r="23317" spans="6:6" x14ac:dyDescent="0.2">
      <c r="F23317"/>
    </row>
    <row r="23318" spans="6:6" x14ac:dyDescent="0.2">
      <c r="F23318"/>
    </row>
    <row r="23319" spans="6:6" x14ac:dyDescent="0.2">
      <c r="F23319"/>
    </row>
    <row r="23320" spans="6:6" x14ac:dyDescent="0.2">
      <c r="F23320"/>
    </row>
    <row r="23321" spans="6:6" x14ac:dyDescent="0.2">
      <c r="F23321"/>
    </row>
    <row r="23322" spans="6:6" x14ac:dyDescent="0.2">
      <c r="F23322"/>
    </row>
    <row r="23323" spans="6:6" x14ac:dyDescent="0.2">
      <c r="F23323"/>
    </row>
    <row r="23324" spans="6:6" x14ac:dyDescent="0.2">
      <c r="F23324"/>
    </row>
    <row r="23325" spans="6:6" x14ac:dyDescent="0.2">
      <c r="F23325"/>
    </row>
    <row r="23326" spans="6:6" x14ac:dyDescent="0.2">
      <c r="F23326"/>
    </row>
    <row r="23327" spans="6:6" x14ac:dyDescent="0.2">
      <c r="F23327"/>
    </row>
    <row r="23328" spans="6:6" x14ac:dyDescent="0.2">
      <c r="F23328"/>
    </row>
    <row r="23329" spans="6:6" x14ac:dyDescent="0.2">
      <c r="F23329"/>
    </row>
    <row r="23330" spans="6:6" x14ac:dyDescent="0.2">
      <c r="F23330"/>
    </row>
    <row r="23331" spans="6:6" x14ac:dyDescent="0.2">
      <c r="F23331"/>
    </row>
    <row r="23332" spans="6:6" x14ac:dyDescent="0.2">
      <c r="F23332"/>
    </row>
    <row r="23333" spans="6:6" x14ac:dyDescent="0.2">
      <c r="F23333"/>
    </row>
    <row r="23334" spans="6:6" x14ac:dyDescent="0.2">
      <c r="F23334"/>
    </row>
    <row r="23335" spans="6:6" x14ac:dyDescent="0.2">
      <c r="F23335"/>
    </row>
    <row r="23336" spans="6:6" x14ac:dyDescent="0.2">
      <c r="F23336"/>
    </row>
    <row r="23337" spans="6:6" x14ac:dyDescent="0.2">
      <c r="F23337"/>
    </row>
    <row r="23338" spans="6:6" x14ac:dyDescent="0.2">
      <c r="F23338"/>
    </row>
    <row r="23339" spans="6:6" x14ac:dyDescent="0.2">
      <c r="F23339"/>
    </row>
    <row r="23340" spans="6:6" x14ac:dyDescent="0.2">
      <c r="F23340"/>
    </row>
    <row r="23341" spans="6:6" x14ac:dyDescent="0.2">
      <c r="F23341"/>
    </row>
    <row r="23342" spans="6:6" x14ac:dyDescent="0.2">
      <c r="F23342"/>
    </row>
    <row r="23343" spans="6:6" x14ac:dyDescent="0.2">
      <c r="F23343"/>
    </row>
    <row r="23344" spans="6:6" x14ac:dyDescent="0.2">
      <c r="F23344"/>
    </row>
    <row r="23345" spans="6:6" x14ac:dyDescent="0.2">
      <c r="F23345"/>
    </row>
    <row r="23346" spans="6:6" x14ac:dyDescent="0.2">
      <c r="F23346"/>
    </row>
    <row r="23347" spans="6:6" x14ac:dyDescent="0.2">
      <c r="F23347"/>
    </row>
    <row r="23348" spans="6:6" x14ac:dyDescent="0.2">
      <c r="F23348"/>
    </row>
    <row r="23349" spans="6:6" x14ac:dyDescent="0.2">
      <c r="F23349"/>
    </row>
    <row r="23350" spans="6:6" x14ac:dyDescent="0.2">
      <c r="F23350"/>
    </row>
    <row r="23351" spans="6:6" x14ac:dyDescent="0.2">
      <c r="F23351"/>
    </row>
    <row r="23352" spans="6:6" x14ac:dyDescent="0.2">
      <c r="F23352"/>
    </row>
    <row r="23353" spans="6:6" x14ac:dyDescent="0.2">
      <c r="F23353"/>
    </row>
    <row r="23354" spans="6:6" x14ac:dyDescent="0.2">
      <c r="F23354"/>
    </row>
    <row r="23355" spans="6:6" x14ac:dyDescent="0.2">
      <c r="F23355"/>
    </row>
    <row r="23356" spans="6:6" x14ac:dyDescent="0.2">
      <c r="F23356"/>
    </row>
    <row r="23357" spans="6:6" x14ac:dyDescent="0.2">
      <c r="F23357"/>
    </row>
    <row r="23358" spans="6:6" x14ac:dyDescent="0.2">
      <c r="F23358"/>
    </row>
    <row r="23359" spans="6:6" x14ac:dyDescent="0.2">
      <c r="F23359"/>
    </row>
    <row r="23360" spans="6:6" x14ac:dyDescent="0.2">
      <c r="F23360"/>
    </row>
    <row r="23361" spans="6:6" x14ac:dyDescent="0.2">
      <c r="F23361"/>
    </row>
    <row r="23362" spans="6:6" x14ac:dyDescent="0.2">
      <c r="F23362"/>
    </row>
    <row r="23363" spans="6:6" x14ac:dyDescent="0.2">
      <c r="F23363"/>
    </row>
    <row r="23364" spans="6:6" x14ac:dyDescent="0.2">
      <c r="F23364"/>
    </row>
    <row r="23365" spans="6:6" x14ac:dyDescent="0.2">
      <c r="F23365"/>
    </row>
    <row r="23366" spans="6:6" x14ac:dyDescent="0.2">
      <c r="F23366"/>
    </row>
    <row r="23367" spans="6:6" x14ac:dyDescent="0.2">
      <c r="F23367"/>
    </row>
    <row r="23368" spans="6:6" x14ac:dyDescent="0.2">
      <c r="F23368"/>
    </row>
    <row r="23369" spans="6:6" x14ac:dyDescent="0.2">
      <c r="F23369"/>
    </row>
    <row r="23370" spans="6:6" x14ac:dyDescent="0.2">
      <c r="F23370"/>
    </row>
    <row r="23371" spans="6:6" x14ac:dyDescent="0.2">
      <c r="F23371"/>
    </row>
    <row r="23372" spans="6:6" x14ac:dyDescent="0.2">
      <c r="F23372"/>
    </row>
    <row r="23373" spans="6:6" x14ac:dyDescent="0.2">
      <c r="F23373"/>
    </row>
    <row r="23374" spans="6:6" x14ac:dyDescent="0.2">
      <c r="F23374"/>
    </row>
    <row r="23375" spans="6:6" x14ac:dyDescent="0.2">
      <c r="F23375"/>
    </row>
    <row r="23376" spans="6:6" x14ac:dyDescent="0.2">
      <c r="F23376"/>
    </row>
    <row r="23377" spans="6:6" x14ac:dyDescent="0.2">
      <c r="F23377"/>
    </row>
    <row r="23378" spans="6:6" x14ac:dyDescent="0.2">
      <c r="F23378"/>
    </row>
    <row r="23379" spans="6:6" x14ac:dyDescent="0.2">
      <c r="F23379"/>
    </row>
    <row r="23380" spans="6:6" x14ac:dyDescent="0.2">
      <c r="F23380"/>
    </row>
    <row r="23381" spans="6:6" x14ac:dyDescent="0.2">
      <c r="F23381"/>
    </row>
    <row r="23382" spans="6:6" x14ac:dyDescent="0.2">
      <c r="F23382"/>
    </row>
    <row r="23383" spans="6:6" x14ac:dyDescent="0.2">
      <c r="F23383"/>
    </row>
    <row r="23384" spans="6:6" x14ac:dyDescent="0.2">
      <c r="F23384"/>
    </row>
    <row r="23385" spans="6:6" x14ac:dyDescent="0.2">
      <c r="F23385"/>
    </row>
    <row r="23386" spans="6:6" x14ac:dyDescent="0.2">
      <c r="F23386"/>
    </row>
    <row r="23387" spans="6:6" x14ac:dyDescent="0.2">
      <c r="F23387"/>
    </row>
    <row r="23388" spans="6:6" x14ac:dyDescent="0.2">
      <c r="F23388"/>
    </row>
    <row r="23389" spans="6:6" x14ac:dyDescent="0.2">
      <c r="F23389"/>
    </row>
    <row r="23390" spans="6:6" x14ac:dyDescent="0.2">
      <c r="F23390"/>
    </row>
    <row r="23391" spans="6:6" x14ac:dyDescent="0.2">
      <c r="F23391"/>
    </row>
    <row r="23392" spans="6:6" x14ac:dyDescent="0.2">
      <c r="F23392"/>
    </row>
    <row r="23393" spans="6:6" x14ac:dyDescent="0.2">
      <c r="F23393"/>
    </row>
    <row r="23394" spans="6:6" x14ac:dyDescent="0.2">
      <c r="F23394"/>
    </row>
    <row r="23395" spans="6:6" x14ac:dyDescent="0.2">
      <c r="F23395"/>
    </row>
    <row r="23396" spans="6:6" x14ac:dyDescent="0.2">
      <c r="F23396"/>
    </row>
    <row r="23397" spans="6:6" x14ac:dyDescent="0.2">
      <c r="F23397"/>
    </row>
    <row r="23398" spans="6:6" x14ac:dyDescent="0.2">
      <c r="F23398"/>
    </row>
    <row r="23399" spans="6:6" x14ac:dyDescent="0.2">
      <c r="F23399"/>
    </row>
    <row r="23400" spans="6:6" x14ac:dyDescent="0.2">
      <c r="F23400"/>
    </row>
    <row r="23401" spans="6:6" x14ac:dyDescent="0.2">
      <c r="F23401"/>
    </row>
    <row r="23402" spans="6:6" x14ac:dyDescent="0.2">
      <c r="F23402"/>
    </row>
    <row r="23403" spans="6:6" x14ac:dyDescent="0.2">
      <c r="F23403"/>
    </row>
    <row r="23404" spans="6:6" x14ac:dyDescent="0.2">
      <c r="F23404"/>
    </row>
    <row r="23405" spans="6:6" x14ac:dyDescent="0.2">
      <c r="F23405"/>
    </row>
    <row r="23406" spans="6:6" x14ac:dyDescent="0.2">
      <c r="F23406"/>
    </row>
    <row r="23407" spans="6:6" x14ac:dyDescent="0.2">
      <c r="F23407"/>
    </row>
    <row r="23408" spans="6:6" x14ac:dyDescent="0.2">
      <c r="F23408"/>
    </row>
    <row r="23409" spans="6:6" x14ac:dyDescent="0.2">
      <c r="F23409"/>
    </row>
    <row r="23410" spans="6:6" x14ac:dyDescent="0.2">
      <c r="F23410"/>
    </row>
    <row r="23411" spans="6:6" x14ac:dyDescent="0.2">
      <c r="F23411"/>
    </row>
    <row r="23412" spans="6:6" x14ac:dyDescent="0.2">
      <c r="F23412"/>
    </row>
    <row r="23413" spans="6:6" x14ac:dyDescent="0.2">
      <c r="F23413"/>
    </row>
    <row r="23414" spans="6:6" x14ac:dyDescent="0.2">
      <c r="F23414"/>
    </row>
    <row r="23415" spans="6:6" x14ac:dyDescent="0.2">
      <c r="F23415"/>
    </row>
    <row r="23416" spans="6:6" x14ac:dyDescent="0.2">
      <c r="F23416"/>
    </row>
    <row r="23417" spans="6:6" x14ac:dyDescent="0.2">
      <c r="F23417"/>
    </row>
    <row r="23418" spans="6:6" x14ac:dyDescent="0.2">
      <c r="F23418"/>
    </row>
    <row r="23419" spans="6:6" x14ac:dyDescent="0.2">
      <c r="F23419"/>
    </row>
    <row r="23420" spans="6:6" x14ac:dyDescent="0.2">
      <c r="F23420"/>
    </row>
    <row r="23421" spans="6:6" x14ac:dyDescent="0.2">
      <c r="F23421"/>
    </row>
    <row r="23422" spans="6:6" x14ac:dyDescent="0.2">
      <c r="F23422"/>
    </row>
    <row r="23423" spans="6:6" x14ac:dyDescent="0.2">
      <c r="F23423"/>
    </row>
    <row r="23424" spans="6:6" x14ac:dyDescent="0.2">
      <c r="F23424"/>
    </row>
    <row r="23425" spans="6:6" x14ac:dyDescent="0.2">
      <c r="F23425"/>
    </row>
    <row r="23426" spans="6:6" x14ac:dyDescent="0.2">
      <c r="F23426"/>
    </row>
    <row r="23427" spans="6:6" x14ac:dyDescent="0.2">
      <c r="F23427"/>
    </row>
    <row r="23428" spans="6:6" x14ac:dyDescent="0.2">
      <c r="F23428"/>
    </row>
    <row r="23429" spans="6:6" x14ac:dyDescent="0.2">
      <c r="F23429"/>
    </row>
    <row r="23430" spans="6:6" x14ac:dyDescent="0.2">
      <c r="F23430"/>
    </row>
    <row r="23431" spans="6:6" x14ac:dyDescent="0.2">
      <c r="F23431"/>
    </row>
    <row r="23432" spans="6:6" x14ac:dyDescent="0.2">
      <c r="F23432"/>
    </row>
    <row r="23433" spans="6:6" x14ac:dyDescent="0.2">
      <c r="F23433"/>
    </row>
    <row r="23434" spans="6:6" x14ac:dyDescent="0.2">
      <c r="F23434"/>
    </row>
    <row r="23435" spans="6:6" x14ac:dyDescent="0.2">
      <c r="F23435"/>
    </row>
    <row r="23436" spans="6:6" x14ac:dyDescent="0.2">
      <c r="F23436"/>
    </row>
    <row r="23437" spans="6:6" x14ac:dyDescent="0.2">
      <c r="F23437"/>
    </row>
    <row r="23438" spans="6:6" x14ac:dyDescent="0.2">
      <c r="F23438"/>
    </row>
    <row r="23439" spans="6:6" x14ac:dyDescent="0.2">
      <c r="F23439"/>
    </row>
    <row r="23440" spans="6:6" x14ac:dyDescent="0.2">
      <c r="F23440"/>
    </row>
    <row r="23441" spans="6:6" x14ac:dyDescent="0.2">
      <c r="F23441"/>
    </row>
    <row r="23442" spans="6:6" x14ac:dyDescent="0.2">
      <c r="F23442"/>
    </row>
    <row r="23443" spans="6:6" x14ac:dyDescent="0.2">
      <c r="F23443"/>
    </row>
    <row r="23444" spans="6:6" x14ac:dyDescent="0.2">
      <c r="F23444"/>
    </row>
    <row r="23445" spans="6:6" x14ac:dyDescent="0.2">
      <c r="F23445"/>
    </row>
    <row r="23446" spans="6:6" x14ac:dyDescent="0.2">
      <c r="F23446"/>
    </row>
    <row r="23447" spans="6:6" x14ac:dyDescent="0.2">
      <c r="F23447"/>
    </row>
    <row r="23448" spans="6:6" x14ac:dyDescent="0.2">
      <c r="F23448"/>
    </row>
    <row r="23449" spans="6:6" x14ac:dyDescent="0.2">
      <c r="F23449"/>
    </row>
    <row r="23450" spans="6:6" x14ac:dyDescent="0.2">
      <c r="F23450"/>
    </row>
    <row r="23451" spans="6:6" x14ac:dyDescent="0.2">
      <c r="F23451"/>
    </row>
    <row r="23452" spans="6:6" x14ac:dyDescent="0.2">
      <c r="F23452"/>
    </row>
    <row r="23453" spans="6:6" x14ac:dyDescent="0.2">
      <c r="F23453"/>
    </row>
    <row r="23454" spans="6:6" x14ac:dyDescent="0.2">
      <c r="F23454"/>
    </row>
    <row r="23455" spans="6:6" x14ac:dyDescent="0.2">
      <c r="F23455"/>
    </row>
    <row r="23456" spans="6:6" x14ac:dyDescent="0.2">
      <c r="F23456"/>
    </row>
    <row r="23457" spans="6:6" x14ac:dyDescent="0.2">
      <c r="F23457"/>
    </row>
    <row r="23458" spans="6:6" x14ac:dyDescent="0.2">
      <c r="F23458"/>
    </row>
    <row r="23459" spans="6:6" x14ac:dyDescent="0.2">
      <c r="F23459"/>
    </row>
    <row r="23460" spans="6:6" x14ac:dyDescent="0.2">
      <c r="F23460"/>
    </row>
    <row r="23461" spans="6:6" x14ac:dyDescent="0.2">
      <c r="F23461"/>
    </row>
    <row r="23462" spans="6:6" x14ac:dyDescent="0.2">
      <c r="F23462"/>
    </row>
    <row r="23463" spans="6:6" x14ac:dyDescent="0.2">
      <c r="F23463"/>
    </row>
    <row r="23464" spans="6:6" x14ac:dyDescent="0.2">
      <c r="F23464"/>
    </row>
    <row r="23465" spans="6:6" x14ac:dyDescent="0.2">
      <c r="F23465"/>
    </row>
    <row r="23466" spans="6:6" x14ac:dyDescent="0.2">
      <c r="F23466"/>
    </row>
    <row r="23467" spans="6:6" x14ac:dyDescent="0.2">
      <c r="F23467"/>
    </row>
    <row r="23468" spans="6:6" x14ac:dyDescent="0.2">
      <c r="F23468"/>
    </row>
    <row r="23469" spans="6:6" x14ac:dyDescent="0.2">
      <c r="F23469"/>
    </row>
    <row r="23470" spans="6:6" x14ac:dyDescent="0.2">
      <c r="F23470"/>
    </row>
    <row r="23471" spans="6:6" x14ac:dyDescent="0.2">
      <c r="F23471"/>
    </row>
    <row r="23472" spans="6:6" x14ac:dyDescent="0.2">
      <c r="F23472"/>
    </row>
    <row r="23473" spans="6:6" x14ac:dyDescent="0.2">
      <c r="F23473"/>
    </row>
    <row r="23474" spans="6:6" x14ac:dyDescent="0.2">
      <c r="F23474"/>
    </row>
    <row r="23475" spans="6:6" x14ac:dyDescent="0.2">
      <c r="F23475"/>
    </row>
    <row r="23476" spans="6:6" x14ac:dyDescent="0.2">
      <c r="F23476"/>
    </row>
    <row r="23477" spans="6:6" x14ac:dyDescent="0.2">
      <c r="F23477"/>
    </row>
    <row r="23478" spans="6:6" x14ac:dyDescent="0.2">
      <c r="F23478"/>
    </row>
    <row r="23479" spans="6:6" x14ac:dyDescent="0.2">
      <c r="F23479"/>
    </row>
    <row r="23480" spans="6:6" x14ac:dyDescent="0.2">
      <c r="F23480"/>
    </row>
    <row r="23481" spans="6:6" x14ac:dyDescent="0.2">
      <c r="F23481"/>
    </row>
    <row r="23482" spans="6:6" x14ac:dyDescent="0.2">
      <c r="F23482"/>
    </row>
    <row r="23483" spans="6:6" x14ac:dyDescent="0.2">
      <c r="F23483"/>
    </row>
    <row r="23484" spans="6:6" x14ac:dyDescent="0.2">
      <c r="F23484"/>
    </row>
    <row r="23485" spans="6:6" x14ac:dyDescent="0.2">
      <c r="F23485"/>
    </row>
    <row r="23486" spans="6:6" x14ac:dyDescent="0.2">
      <c r="F23486"/>
    </row>
    <row r="23487" spans="6:6" x14ac:dyDescent="0.2">
      <c r="F23487"/>
    </row>
    <row r="23488" spans="6:6" x14ac:dyDescent="0.2">
      <c r="F23488"/>
    </row>
    <row r="23489" spans="6:6" x14ac:dyDescent="0.2">
      <c r="F23489"/>
    </row>
    <row r="23490" spans="6:6" x14ac:dyDescent="0.2">
      <c r="F23490"/>
    </row>
    <row r="23491" spans="6:6" x14ac:dyDescent="0.2">
      <c r="F23491"/>
    </row>
    <row r="23492" spans="6:6" x14ac:dyDescent="0.2">
      <c r="F23492"/>
    </row>
    <row r="23493" spans="6:6" x14ac:dyDescent="0.2">
      <c r="F23493"/>
    </row>
    <row r="23494" spans="6:6" x14ac:dyDescent="0.2">
      <c r="F23494"/>
    </row>
    <row r="23495" spans="6:6" x14ac:dyDescent="0.2">
      <c r="F23495"/>
    </row>
    <row r="23496" spans="6:6" x14ac:dyDescent="0.2">
      <c r="F23496"/>
    </row>
    <row r="23497" spans="6:6" x14ac:dyDescent="0.2">
      <c r="F23497"/>
    </row>
    <row r="23498" spans="6:6" x14ac:dyDescent="0.2">
      <c r="F23498"/>
    </row>
    <row r="23499" spans="6:6" x14ac:dyDescent="0.2">
      <c r="F23499"/>
    </row>
    <row r="23500" spans="6:6" x14ac:dyDescent="0.2">
      <c r="F23500"/>
    </row>
    <row r="23501" spans="6:6" x14ac:dyDescent="0.2">
      <c r="F23501"/>
    </row>
    <row r="23502" spans="6:6" x14ac:dyDescent="0.2">
      <c r="F23502"/>
    </row>
    <row r="23503" spans="6:6" x14ac:dyDescent="0.2">
      <c r="F23503"/>
    </row>
    <row r="23504" spans="6:6" x14ac:dyDescent="0.2">
      <c r="F23504"/>
    </row>
    <row r="23505" spans="6:6" x14ac:dyDescent="0.2">
      <c r="F23505"/>
    </row>
    <row r="23506" spans="6:6" x14ac:dyDescent="0.2">
      <c r="F23506"/>
    </row>
    <row r="23507" spans="6:6" x14ac:dyDescent="0.2">
      <c r="F23507"/>
    </row>
    <row r="23508" spans="6:6" x14ac:dyDescent="0.2">
      <c r="F23508"/>
    </row>
    <row r="23509" spans="6:6" x14ac:dyDescent="0.2">
      <c r="F23509"/>
    </row>
    <row r="23510" spans="6:6" x14ac:dyDescent="0.2">
      <c r="F23510"/>
    </row>
    <row r="23511" spans="6:6" x14ac:dyDescent="0.2">
      <c r="F23511"/>
    </row>
    <row r="23512" spans="6:6" x14ac:dyDescent="0.2">
      <c r="F23512"/>
    </row>
    <row r="23513" spans="6:6" x14ac:dyDescent="0.2">
      <c r="F23513"/>
    </row>
    <row r="23514" spans="6:6" x14ac:dyDescent="0.2">
      <c r="F23514"/>
    </row>
    <row r="23515" spans="6:6" x14ac:dyDescent="0.2">
      <c r="F23515"/>
    </row>
    <row r="23516" spans="6:6" x14ac:dyDescent="0.2">
      <c r="F23516"/>
    </row>
    <row r="23517" spans="6:6" x14ac:dyDescent="0.2">
      <c r="F23517"/>
    </row>
    <row r="23518" spans="6:6" x14ac:dyDescent="0.2">
      <c r="F23518"/>
    </row>
    <row r="23519" spans="6:6" x14ac:dyDescent="0.2">
      <c r="F23519"/>
    </row>
    <row r="23520" spans="6:6" x14ac:dyDescent="0.2">
      <c r="F23520"/>
    </row>
    <row r="23521" spans="6:6" x14ac:dyDescent="0.2">
      <c r="F23521"/>
    </row>
    <row r="23522" spans="6:6" x14ac:dyDescent="0.2">
      <c r="F23522"/>
    </row>
    <row r="23523" spans="6:6" x14ac:dyDescent="0.2">
      <c r="F23523"/>
    </row>
    <row r="23524" spans="6:6" x14ac:dyDescent="0.2">
      <c r="F23524"/>
    </row>
    <row r="23525" spans="6:6" x14ac:dyDescent="0.2">
      <c r="F23525"/>
    </row>
    <row r="23526" spans="6:6" x14ac:dyDescent="0.2">
      <c r="F23526"/>
    </row>
    <row r="23527" spans="6:6" x14ac:dyDescent="0.2">
      <c r="F23527"/>
    </row>
    <row r="23528" spans="6:6" x14ac:dyDescent="0.2">
      <c r="F23528"/>
    </row>
    <row r="23529" spans="6:6" x14ac:dyDescent="0.2">
      <c r="F23529"/>
    </row>
    <row r="23530" spans="6:6" x14ac:dyDescent="0.2">
      <c r="F23530"/>
    </row>
    <row r="23531" spans="6:6" x14ac:dyDescent="0.2">
      <c r="F23531"/>
    </row>
    <row r="23532" spans="6:6" x14ac:dyDescent="0.2">
      <c r="F23532"/>
    </row>
    <row r="23533" spans="6:6" x14ac:dyDescent="0.2">
      <c r="F23533"/>
    </row>
    <row r="23534" spans="6:6" x14ac:dyDescent="0.2">
      <c r="F23534"/>
    </row>
    <row r="23535" spans="6:6" x14ac:dyDescent="0.2">
      <c r="F23535"/>
    </row>
    <row r="23536" spans="6:6" x14ac:dyDescent="0.2">
      <c r="F23536"/>
    </row>
    <row r="23537" spans="6:6" x14ac:dyDescent="0.2">
      <c r="F23537"/>
    </row>
    <row r="23538" spans="6:6" x14ac:dyDescent="0.2">
      <c r="F23538"/>
    </row>
    <row r="23539" spans="6:6" x14ac:dyDescent="0.2">
      <c r="F23539"/>
    </row>
    <row r="23540" spans="6:6" x14ac:dyDescent="0.2">
      <c r="F23540"/>
    </row>
    <row r="23541" spans="6:6" x14ac:dyDescent="0.2">
      <c r="F23541"/>
    </row>
    <row r="23542" spans="6:6" x14ac:dyDescent="0.2">
      <c r="F23542"/>
    </row>
    <row r="23543" spans="6:6" x14ac:dyDescent="0.2">
      <c r="F23543"/>
    </row>
    <row r="23544" spans="6:6" x14ac:dyDescent="0.2">
      <c r="F23544"/>
    </row>
    <row r="23545" spans="6:6" x14ac:dyDescent="0.2">
      <c r="F23545"/>
    </row>
    <row r="23546" spans="6:6" x14ac:dyDescent="0.2">
      <c r="F23546"/>
    </row>
    <row r="23547" spans="6:6" x14ac:dyDescent="0.2">
      <c r="F23547"/>
    </row>
    <row r="23548" spans="6:6" x14ac:dyDescent="0.2">
      <c r="F23548"/>
    </row>
    <row r="23549" spans="6:6" x14ac:dyDescent="0.2">
      <c r="F23549"/>
    </row>
    <row r="23550" spans="6:6" x14ac:dyDescent="0.2">
      <c r="F23550"/>
    </row>
    <row r="23551" spans="6:6" x14ac:dyDescent="0.2">
      <c r="F23551"/>
    </row>
    <row r="23552" spans="6:6" x14ac:dyDescent="0.2">
      <c r="F23552"/>
    </row>
    <row r="23553" spans="6:6" x14ac:dyDescent="0.2">
      <c r="F23553"/>
    </row>
    <row r="23554" spans="6:6" x14ac:dyDescent="0.2">
      <c r="F23554"/>
    </row>
    <row r="23555" spans="6:6" x14ac:dyDescent="0.2">
      <c r="F23555"/>
    </row>
    <row r="23556" spans="6:6" x14ac:dyDescent="0.2">
      <c r="F23556"/>
    </row>
    <row r="23557" spans="6:6" x14ac:dyDescent="0.2">
      <c r="F23557"/>
    </row>
    <row r="23558" spans="6:6" x14ac:dyDescent="0.2">
      <c r="F23558"/>
    </row>
    <row r="23559" spans="6:6" x14ac:dyDescent="0.2">
      <c r="F23559"/>
    </row>
    <row r="23560" spans="6:6" x14ac:dyDescent="0.2">
      <c r="F23560"/>
    </row>
    <row r="23561" spans="6:6" x14ac:dyDescent="0.2">
      <c r="F23561"/>
    </row>
    <row r="23562" spans="6:6" x14ac:dyDescent="0.2">
      <c r="F23562"/>
    </row>
    <row r="23563" spans="6:6" x14ac:dyDescent="0.2">
      <c r="F23563"/>
    </row>
    <row r="23564" spans="6:6" x14ac:dyDescent="0.2">
      <c r="F23564"/>
    </row>
    <row r="23565" spans="6:6" x14ac:dyDescent="0.2">
      <c r="F23565"/>
    </row>
    <row r="23566" spans="6:6" x14ac:dyDescent="0.2">
      <c r="F23566"/>
    </row>
    <row r="23567" spans="6:6" x14ac:dyDescent="0.2">
      <c r="F23567"/>
    </row>
    <row r="23568" spans="6:6" x14ac:dyDescent="0.2">
      <c r="F23568"/>
    </row>
    <row r="23569" spans="6:6" x14ac:dyDescent="0.2">
      <c r="F23569"/>
    </row>
    <row r="23570" spans="6:6" x14ac:dyDescent="0.2">
      <c r="F23570"/>
    </row>
    <row r="23571" spans="6:6" x14ac:dyDescent="0.2">
      <c r="F23571"/>
    </row>
    <row r="23572" spans="6:6" x14ac:dyDescent="0.2">
      <c r="F23572"/>
    </row>
    <row r="23573" spans="6:6" x14ac:dyDescent="0.2">
      <c r="F23573"/>
    </row>
    <row r="23574" spans="6:6" x14ac:dyDescent="0.2">
      <c r="F23574"/>
    </row>
    <row r="23575" spans="6:6" x14ac:dyDescent="0.2">
      <c r="F23575"/>
    </row>
    <row r="23576" spans="6:6" x14ac:dyDescent="0.2">
      <c r="F23576"/>
    </row>
    <row r="23577" spans="6:6" x14ac:dyDescent="0.2">
      <c r="F23577"/>
    </row>
    <row r="23578" spans="6:6" x14ac:dyDescent="0.2">
      <c r="F23578"/>
    </row>
    <row r="23579" spans="6:6" x14ac:dyDescent="0.2">
      <c r="F23579"/>
    </row>
    <row r="23580" spans="6:6" x14ac:dyDescent="0.2">
      <c r="F23580"/>
    </row>
    <row r="23581" spans="6:6" x14ac:dyDescent="0.2">
      <c r="F23581"/>
    </row>
    <row r="23582" spans="6:6" x14ac:dyDescent="0.2">
      <c r="F23582"/>
    </row>
    <row r="23583" spans="6:6" x14ac:dyDescent="0.2">
      <c r="F23583"/>
    </row>
    <row r="23584" spans="6:6" x14ac:dyDescent="0.2">
      <c r="F23584"/>
    </row>
    <row r="23585" spans="6:6" x14ac:dyDescent="0.2">
      <c r="F23585"/>
    </row>
    <row r="23586" spans="6:6" x14ac:dyDescent="0.2">
      <c r="F23586"/>
    </row>
    <row r="23587" spans="6:6" x14ac:dyDescent="0.2">
      <c r="F23587"/>
    </row>
    <row r="23588" spans="6:6" x14ac:dyDescent="0.2">
      <c r="F23588"/>
    </row>
    <row r="23589" spans="6:6" x14ac:dyDescent="0.2">
      <c r="F23589"/>
    </row>
    <row r="23590" spans="6:6" x14ac:dyDescent="0.2">
      <c r="F23590"/>
    </row>
    <row r="23591" spans="6:6" x14ac:dyDescent="0.2">
      <c r="F23591"/>
    </row>
    <row r="23592" spans="6:6" x14ac:dyDescent="0.2">
      <c r="F23592"/>
    </row>
    <row r="23593" spans="6:6" x14ac:dyDescent="0.2">
      <c r="F23593"/>
    </row>
    <row r="23594" spans="6:6" x14ac:dyDescent="0.2">
      <c r="F23594"/>
    </row>
    <row r="23595" spans="6:6" x14ac:dyDescent="0.2">
      <c r="F23595"/>
    </row>
    <row r="23596" spans="6:6" x14ac:dyDescent="0.2">
      <c r="F23596"/>
    </row>
    <row r="23597" spans="6:6" x14ac:dyDescent="0.2">
      <c r="F23597"/>
    </row>
    <row r="23598" spans="6:6" x14ac:dyDescent="0.2">
      <c r="F23598"/>
    </row>
    <row r="23599" spans="6:6" x14ac:dyDescent="0.2">
      <c r="F23599"/>
    </row>
    <row r="23600" spans="6:6" x14ac:dyDescent="0.2">
      <c r="F23600"/>
    </row>
    <row r="23601" spans="6:6" x14ac:dyDescent="0.2">
      <c r="F23601"/>
    </row>
    <row r="23602" spans="6:6" x14ac:dyDescent="0.2">
      <c r="F23602"/>
    </row>
    <row r="23603" spans="6:6" x14ac:dyDescent="0.2">
      <c r="F23603"/>
    </row>
    <row r="23604" spans="6:6" x14ac:dyDescent="0.2">
      <c r="F23604"/>
    </row>
    <row r="23605" spans="6:6" x14ac:dyDescent="0.2">
      <c r="F23605"/>
    </row>
    <row r="23606" spans="6:6" x14ac:dyDescent="0.2">
      <c r="F23606"/>
    </row>
    <row r="23607" spans="6:6" x14ac:dyDescent="0.2">
      <c r="F23607"/>
    </row>
    <row r="23608" spans="6:6" x14ac:dyDescent="0.2">
      <c r="F23608"/>
    </row>
    <row r="23609" spans="6:6" x14ac:dyDescent="0.2">
      <c r="F23609"/>
    </row>
    <row r="23610" spans="6:6" x14ac:dyDescent="0.2">
      <c r="F23610"/>
    </row>
    <row r="23611" spans="6:6" x14ac:dyDescent="0.2">
      <c r="F23611"/>
    </row>
    <row r="23612" spans="6:6" x14ac:dyDescent="0.2">
      <c r="F23612"/>
    </row>
    <row r="23613" spans="6:6" x14ac:dyDescent="0.2">
      <c r="F23613"/>
    </row>
    <row r="23614" spans="6:6" x14ac:dyDescent="0.2">
      <c r="F23614"/>
    </row>
    <row r="23615" spans="6:6" x14ac:dyDescent="0.2">
      <c r="F23615"/>
    </row>
    <row r="23616" spans="6:6" x14ac:dyDescent="0.2">
      <c r="F23616"/>
    </row>
    <row r="23617" spans="6:6" x14ac:dyDescent="0.2">
      <c r="F23617"/>
    </row>
    <row r="23618" spans="6:6" x14ac:dyDescent="0.2">
      <c r="F23618"/>
    </row>
    <row r="23619" spans="6:6" x14ac:dyDescent="0.2">
      <c r="F23619"/>
    </row>
    <row r="23620" spans="6:6" x14ac:dyDescent="0.2">
      <c r="F23620"/>
    </row>
    <row r="23621" spans="6:6" x14ac:dyDescent="0.2">
      <c r="F23621"/>
    </row>
    <row r="23622" spans="6:6" x14ac:dyDescent="0.2">
      <c r="F23622"/>
    </row>
    <row r="23623" spans="6:6" x14ac:dyDescent="0.2">
      <c r="F23623"/>
    </row>
    <row r="23624" spans="6:6" x14ac:dyDescent="0.2">
      <c r="F23624"/>
    </row>
    <row r="23625" spans="6:6" x14ac:dyDescent="0.2">
      <c r="F23625"/>
    </row>
    <row r="23626" spans="6:6" x14ac:dyDescent="0.2">
      <c r="F23626"/>
    </row>
    <row r="23627" spans="6:6" x14ac:dyDescent="0.2">
      <c r="F23627"/>
    </row>
    <row r="23628" spans="6:6" x14ac:dyDescent="0.2">
      <c r="F23628"/>
    </row>
    <row r="23629" spans="6:6" x14ac:dyDescent="0.2">
      <c r="F23629"/>
    </row>
    <row r="23630" spans="6:6" x14ac:dyDescent="0.2">
      <c r="F23630"/>
    </row>
    <row r="23631" spans="6:6" x14ac:dyDescent="0.2">
      <c r="F23631"/>
    </row>
    <row r="23632" spans="6:6" x14ac:dyDescent="0.2">
      <c r="F23632"/>
    </row>
    <row r="23633" spans="6:6" x14ac:dyDescent="0.2">
      <c r="F23633"/>
    </row>
    <row r="23634" spans="6:6" x14ac:dyDescent="0.2">
      <c r="F23634"/>
    </row>
    <row r="23635" spans="6:6" x14ac:dyDescent="0.2">
      <c r="F23635"/>
    </row>
    <row r="23636" spans="6:6" x14ac:dyDescent="0.2">
      <c r="F23636"/>
    </row>
    <row r="23637" spans="6:6" x14ac:dyDescent="0.2">
      <c r="F23637"/>
    </row>
    <row r="23638" spans="6:6" x14ac:dyDescent="0.2">
      <c r="F23638"/>
    </row>
    <row r="23639" spans="6:6" x14ac:dyDescent="0.2">
      <c r="F23639"/>
    </row>
    <row r="23640" spans="6:6" x14ac:dyDescent="0.2">
      <c r="F23640"/>
    </row>
    <row r="23641" spans="6:6" x14ac:dyDescent="0.2">
      <c r="F23641"/>
    </row>
    <row r="23642" spans="6:6" x14ac:dyDescent="0.2">
      <c r="F23642"/>
    </row>
    <row r="23643" spans="6:6" x14ac:dyDescent="0.2">
      <c r="F23643"/>
    </row>
    <row r="23644" spans="6:6" x14ac:dyDescent="0.2">
      <c r="F23644"/>
    </row>
    <row r="23645" spans="6:6" x14ac:dyDescent="0.2">
      <c r="F23645"/>
    </row>
    <row r="23646" spans="6:6" x14ac:dyDescent="0.2">
      <c r="F23646"/>
    </row>
    <row r="23647" spans="6:6" x14ac:dyDescent="0.2">
      <c r="F23647"/>
    </row>
    <row r="23648" spans="6:6" x14ac:dyDescent="0.2">
      <c r="F23648"/>
    </row>
    <row r="23649" spans="6:6" x14ac:dyDescent="0.2">
      <c r="F23649"/>
    </row>
    <row r="23650" spans="6:6" x14ac:dyDescent="0.2">
      <c r="F23650"/>
    </row>
    <row r="23651" spans="6:6" x14ac:dyDescent="0.2">
      <c r="F23651"/>
    </row>
    <row r="23652" spans="6:6" x14ac:dyDescent="0.2">
      <c r="F23652"/>
    </row>
    <row r="23653" spans="6:6" x14ac:dyDescent="0.2">
      <c r="F23653"/>
    </row>
    <row r="23654" spans="6:6" x14ac:dyDescent="0.2">
      <c r="F23654"/>
    </row>
    <row r="23655" spans="6:6" x14ac:dyDescent="0.2">
      <c r="F23655"/>
    </row>
    <row r="23656" spans="6:6" x14ac:dyDescent="0.2">
      <c r="F23656"/>
    </row>
    <row r="23657" spans="6:6" x14ac:dyDescent="0.2">
      <c r="F23657"/>
    </row>
    <row r="23658" spans="6:6" x14ac:dyDescent="0.2">
      <c r="F23658"/>
    </row>
    <row r="23659" spans="6:6" x14ac:dyDescent="0.2">
      <c r="F23659"/>
    </row>
    <row r="23660" spans="6:6" x14ac:dyDescent="0.2">
      <c r="F23660"/>
    </row>
    <row r="23661" spans="6:6" x14ac:dyDescent="0.2">
      <c r="F23661"/>
    </row>
    <row r="23662" spans="6:6" x14ac:dyDescent="0.2">
      <c r="F23662"/>
    </row>
    <row r="23663" spans="6:6" x14ac:dyDescent="0.2">
      <c r="F23663"/>
    </row>
    <row r="23664" spans="6:6" x14ac:dyDescent="0.2">
      <c r="F23664"/>
    </row>
    <row r="23665" spans="6:6" x14ac:dyDescent="0.2">
      <c r="F23665"/>
    </row>
    <row r="23666" spans="6:6" x14ac:dyDescent="0.2">
      <c r="F23666"/>
    </row>
    <row r="23667" spans="6:6" x14ac:dyDescent="0.2">
      <c r="F23667"/>
    </row>
    <row r="23668" spans="6:6" x14ac:dyDescent="0.2">
      <c r="F23668"/>
    </row>
    <row r="23669" spans="6:6" x14ac:dyDescent="0.2">
      <c r="F23669"/>
    </row>
    <row r="23670" spans="6:6" x14ac:dyDescent="0.2">
      <c r="F23670"/>
    </row>
    <row r="23671" spans="6:6" x14ac:dyDescent="0.2">
      <c r="F23671"/>
    </row>
    <row r="23672" spans="6:6" x14ac:dyDescent="0.2">
      <c r="F23672"/>
    </row>
    <row r="23673" spans="6:6" x14ac:dyDescent="0.2">
      <c r="F23673"/>
    </row>
    <row r="23674" spans="6:6" x14ac:dyDescent="0.2">
      <c r="F23674"/>
    </row>
    <row r="23675" spans="6:6" x14ac:dyDescent="0.2">
      <c r="F23675"/>
    </row>
    <row r="23676" spans="6:6" x14ac:dyDescent="0.2">
      <c r="F23676"/>
    </row>
    <row r="23677" spans="6:6" x14ac:dyDescent="0.2">
      <c r="F23677"/>
    </row>
    <row r="23678" spans="6:6" x14ac:dyDescent="0.2">
      <c r="F23678"/>
    </row>
    <row r="23679" spans="6:6" x14ac:dyDescent="0.2">
      <c r="F23679"/>
    </row>
    <row r="23680" spans="6:6" x14ac:dyDescent="0.2">
      <c r="F23680"/>
    </row>
    <row r="23681" spans="6:6" x14ac:dyDescent="0.2">
      <c r="F23681"/>
    </row>
    <row r="23682" spans="6:6" x14ac:dyDescent="0.2">
      <c r="F23682"/>
    </row>
    <row r="23683" spans="6:6" x14ac:dyDescent="0.2">
      <c r="F23683"/>
    </row>
    <row r="23684" spans="6:6" x14ac:dyDescent="0.2">
      <c r="F23684"/>
    </row>
    <row r="23685" spans="6:6" x14ac:dyDescent="0.2">
      <c r="F23685"/>
    </row>
    <row r="23686" spans="6:6" x14ac:dyDescent="0.2">
      <c r="F23686"/>
    </row>
    <row r="23687" spans="6:6" x14ac:dyDescent="0.2">
      <c r="F23687"/>
    </row>
    <row r="23688" spans="6:6" x14ac:dyDescent="0.2">
      <c r="F23688"/>
    </row>
    <row r="23689" spans="6:6" x14ac:dyDescent="0.2">
      <c r="F23689"/>
    </row>
    <row r="23690" spans="6:6" x14ac:dyDescent="0.2">
      <c r="F23690"/>
    </row>
    <row r="23691" spans="6:6" x14ac:dyDescent="0.2">
      <c r="F23691"/>
    </row>
    <row r="23692" spans="6:6" x14ac:dyDescent="0.2">
      <c r="F23692"/>
    </row>
    <row r="23693" spans="6:6" x14ac:dyDescent="0.2">
      <c r="F23693"/>
    </row>
    <row r="23694" spans="6:6" x14ac:dyDescent="0.2">
      <c r="F23694"/>
    </row>
    <row r="23695" spans="6:6" x14ac:dyDescent="0.2">
      <c r="F23695"/>
    </row>
    <row r="23696" spans="6:6" x14ac:dyDescent="0.2">
      <c r="F23696"/>
    </row>
    <row r="23697" spans="6:6" x14ac:dyDescent="0.2">
      <c r="F23697"/>
    </row>
    <row r="23698" spans="6:6" x14ac:dyDescent="0.2">
      <c r="F23698"/>
    </row>
    <row r="23699" spans="6:6" x14ac:dyDescent="0.2">
      <c r="F23699"/>
    </row>
    <row r="23700" spans="6:6" x14ac:dyDescent="0.2">
      <c r="F23700"/>
    </row>
    <row r="23701" spans="6:6" x14ac:dyDescent="0.2">
      <c r="F23701"/>
    </row>
    <row r="23702" spans="6:6" x14ac:dyDescent="0.2">
      <c r="F23702"/>
    </row>
    <row r="23703" spans="6:6" x14ac:dyDescent="0.2">
      <c r="F23703"/>
    </row>
    <row r="23704" spans="6:6" x14ac:dyDescent="0.2">
      <c r="F23704"/>
    </row>
    <row r="23705" spans="6:6" x14ac:dyDescent="0.2">
      <c r="F23705"/>
    </row>
    <row r="23706" spans="6:6" x14ac:dyDescent="0.2">
      <c r="F23706"/>
    </row>
    <row r="23707" spans="6:6" x14ac:dyDescent="0.2">
      <c r="F23707"/>
    </row>
    <row r="23708" spans="6:6" x14ac:dyDescent="0.2">
      <c r="F23708"/>
    </row>
    <row r="23709" spans="6:6" x14ac:dyDescent="0.2">
      <c r="F23709"/>
    </row>
    <row r="23710" spans="6:6" x14ac:dyDescent="0.2">
      <c r="F23710"/>
    </row>
    <row r="23711" spans="6:6" x14ac:dyDescent="0.2">
      <c r="F23711"/>
    </row>
    <row r="23712" spans="6:6" x14ac:dyDescent="0.2">
      <c r="F23712"/>
    </row>
    <row r="23713" spans="6:6" x14ac:dyDescent="0.2">
      <c r="F23713"/>
    </row>
    <row r="23714" spans="6:6" x14ac:dyDescent="0.2">
      <c r="F23714"/>
    </row>
    <row r="23715" spans="6:6" x14ac:dyDescent="0.2">
      <c r="F23715"/>
    </row>
    <row r="23716" spans="6:6" x14ac:dyDescent="0.2">
      <c r="F23716"/>
    </row>
    <row r="23717" spans="6:6" x14ac:dyDescent="0.2">
      <c r="F23717"/>
    </row>
    <row r="23718" spans="6:6" x14ac:dyDescent="0.2">
      <c r="F23718"/>
    </row>
    <row r="23719" spans="6:6" x14ac:dyDescent="0.2">
      <c r="F23719"/>
    </row>
    <row r="23720" spans="6:6" x14ac:dyDescent="0.2">
      <c r="F23720"/>
    </row>
    <row r="23721" spans="6:6" x14ac:dyDescent="0.2">
      <c r="F23721"/>
    </row>
    <row r="23722" spans="6:6" x14ac:dyDescent="0.2">
      <c r="F23722"/>
    </row>
    <row r="23723" spans="6:6" x14ac:dyDescent="0.2">
      <c r="F23723"/>
    </row>
    <row r="23724" spans="6:6" x14ac:dyDescent="0.2">
      <c r="F23724"/>
    </row>
    <row r="23725" spans="6:6" x14ac:dyDescent="0.2">
      <c r="F23725"/>
    </row>
    <row r="23726" spans="6:6" x14ac:dyDescent="0.2">
      <c r="F23726"/>
    </row>
    <row r="23727" spans="6:6" x14ac:dyDescent="0.2">
      <c r="F23727"/>
    </row>
    <row r="23728" spans="6:6" x14ac:dyDescent="0.2">
      <c r="F23728"/>
    </row>
    <row r="23729" spans="6:6" x14ac:dyDescent="0.2">
      <c r="F23729"/>
    </row>
    <row r="23730" spans="6:6" x14ac:dyDescent="0.2">
      <c r="F23730"/>
    </row>
    <row r="23731" spans="6:6" x14ac:dyDescent="0.2">
      <c r="F23731"/>
    </row>
    <row r="23732" spans="6:6" x14ac:dyDescent="0.2">
      <c r="F23732"/>
    </row>
    <row r="23733" spans="6:6" x14ac:dyDescent="0.2">
      <c r="F23733"/>
    </row>
    <row r="23734" spans="6:6" x14ac:dyDescent="0.2">
      <c r="F23734"/>
    </row>
    <row r="23735" spans="6:6" x14ac:dyDescent="0.2">
      <c r="F23735"/>
    </row>
    <row r="23736" spans="6:6" x14ac:dyDescent="0.2">
      <c r="F23736"/>
    </row>
    <row r="23737" spans="6:6" x14ac:dyDescent="0.2">
      <c r="F23737"/>
    </row>
    <row r="23738" spans="6:6" x14ac:dyDescent="0.2">
      <c r="F23738"/>
    </row>
    <row r="23739" spans="6:6" x14ac:dyDescent="0.2">
      <c r="F23739"/>
    </row>
    <row r="23740" spans="6:6" x14ac:dyDescent="0.2">
      <c r="F23740"/>
    </row>
    <row r="23741" spans="6:6" x14ac:dyDescent="0.2">
      <c r="F23741"/>
    </row>
    <row r="23742" spans="6:6" x14ac:dyDescent="0.2">
      <c r="F23742"/>
    </row>
    <row r="23743" spans="6:6" x14ac:dyDescent="0.2">
      <c r="F23743"/>
    </row>
    <row r="23744" spans="6:6" x14ac:dyDescent="0.2">
      <c r="F23744"/>
    </row>
    <row r="23745" spans="6:6" x14ac:dyDescent="0.2">
      <c r="F23745"/>
    </row>
    <row r="23746" spans="6:6" x14ac:dyDescent="0.2">
      <c r="F23746"/>
    </row>
    <row r="23747" spans="6:6" x14ac:dyDescent="0.2">
      <c r="F23747"/>
    </row>
    <row r="23748" spans="6:6" x14ac:dyDescent="0.2">
      <c r="F23748"/>
    </row>
    <row r="23749" spans="6:6" x14ac:dyDescent="0.2">
      <c r="F23749"/>
    </row>
    <row r="23750" spans="6:6" x14ac:dyDescent="0.2">
      <c r="F23750"/>
    </row>
    <row r="23751" spans="6:6" x14ac:dyDescent="0.2">
      <c r="F23751"/>
    </row>
    <row r="23752" spans="6:6" x14ac:dyDescent="0.2">
      <c r="F23752"/>
    </row>
    <row r="23753" spans="6:6" x14ac:dyDescent="0.2">
      <c r="F23753"/>
    </row>
    <row r="23754" spans="6:6" x14ac:dyDescent="0.2">
      <c r="F23754"/>
    </row>
    <row r="23755" spans="6:6" x14ac:dyDescent="0.2">
      <c r="F23755"/>
    </row>
    <row r="23756" spans="6:6" x14ac:dyDescent="0.2">
      <c r="F23756"/>
    </row>
    <row r="23757" spans="6:6" x14ac:dyDescent="0.2">
      <c r="F23757"/>
    </row>
    <row r="23758" spans="6:6" x14ac:dyDescent="0.2">
      <c r="F23758"/>
    </row>
    <row r="23759" spans="6:6" x14ac:dyDescent="0.2">
      <c r="F23759"/>
    </row>
    <row r="23760" spans="6:6" x14ac:dyDescent="0.2">
      <c r="F23760"/>
    </row>
    <row r="23761" spans="6:6" x14ac:dyDescent="0.2">
      <c r="F23761"/>
    </row>
    <row r="23762" spans="6:6" x14ac:dyDescent="0.2">
      <c r="F23762"/>
    </row>
    <row r="23763" spans="6:6" x14ac:dyDescent="0.2">
      <c r="F23763"/>
    </row>
    <row r="23764" spans="6:6" x14ac:dyDescent="0.2">
      <c r="F23764"/>
    </row>
    <row r="23765" spans="6:6" x14ac:dyDescent="0.2">
      <c r="F23765"/>
    </row>
    <row r="23766" spans="6:6" x14ac:dyDescent="0.2">
      <c r="F23766"/>
    </row>
    <row r="23767" spans="6:6" x14ac:dyDescent="0.2">
      <c r="F23767"/>
    </row>
    <row r="23768" spans="6:6" x14ac:dyDescent="0.2">
      <c r="F23768"/>
    </row>
    <row r="23769" spans="6:6" x14ac:dyDescent="0.2">
      <c r="F23769"/>
    </row>
    <row r="23770" spans="6:6" x14ac:dyDescent="0.2">
      <c r="F23770"/>
    </row>
    <row r="23771" spans="6:6" x14ac:dyDescent="0.2">
      <c r="F23771"/>
    </row>
    <row r="23772" spans="6:6" x14ac:dyDescent="0.2">
      <c r="F23772"/>
    </row>
    <row r="23773" spans="6:6" x14ac:dyDescent="0.2">
      <c r="F23773"/>
    </row>
    <row r="23774" spans="6:6" x14ac:dyDescent="0.2">
      <c r="F23774"/>
    </row>
    <row r="23775" spans="6:6" x14ac:dyDescent="0.2">
      <c r="F23775"/>
    </row>
    <row r="23776" spans="6:6" x14ac:dyDescent="0.2">
      <c r="F23776"/>
    </row>
    <row r="23777" spans="6:6" x14ac:dyDescent="0.2">
      <c r="F23777"/>
    </row>
    <row r="23778" spans="6:6" x14ac:dyDescent="0.2">
      <c r="F23778"/>
    </row>
    <row r="23779" spans="6:6" x14ac:dyDescent="0.2">
      <c r="F23779"/>
    </row>
    <row r="23780" spans="6:6" x14ac:dyDescent="0.2">
      <c r="F23780"/>
    </row>
    <row r="23781" spans="6:6" x14ac:dyDescent="0.2">
      <c r="F23781"/>
    </row>
    <row r="23782" spans="6:6" x14ac:dyDescent="0.2">
      <c r="F23782"/>
    </row>
    <row r="23783" spans="6:6" x14ac:dyDescent="0.2">
      <c r="F23783"/>
    </row>
    <row r="23784" spans="6:6" x14ac:dyDescent="0.2">
      <c r="F23784"/>
    </row>
    <row r="23785" spans="6:6" x14ac:dyDescent="0.2">
      <c r="F23785"/>
    </row>
    <row r="23786" spans="6:6" x14ac:dyDescent="0.2">
      <c r="F23786"/>
    </row>
    <row r="23787" spans="6:6" x14ac:dyDescent="0.2">
      <c r="F23787"/>
    </row>
    <row r="23788" spans="6:6" x14ac:dyDescent="0.2">
      <c r="F23788"/>
    </row>
    <row r="23789" spans="6:6" x14ac:dyDescent="0.2">
      <c r="F23789"/>
    </row>
    <row r="23790" spans="6:6" x14ac:dyDescent="0.2">
      <c r="F23790"/>
    </row>
    <row r="23791" spans="6:6" x14ac:dyDescent="0.2">
      <c r="F23791"/>
    </row>
    <row r="23792" spans="6:6" x14ac:dyDescent="0.2">
      <c r="F23792"/>
    </row>
    <row r="23793" spans="6:6" x14ac:dyDescent="0.2">
      <c r="F23793"/>
    </row>
    <row r="23794" spans="6:6" x14ac:dyDescent="0.2">
      <c r="F23794"/>
    </row>
    <row r="23795" spans="6:6" x14ac:dyDescent="0.2">
      <c r="F23795"/>
    </row>
    <row r="23796" spans="6:6" x14ac:dyDescent="0.2">
      <c r="F23796"/>
    </row>
    <row r="23797" spans="6:6" x14ac:dyDescent="0.2">
      <c r="F23797"/>
    </row>
    <row r="23798" spans="6:6" x14ac:dyDescent="0.2">
      <c r="F23798"/>
    </row>
    <row r="23799" spans="6:6" x14ac:dyDescent="0.2">
      <c r="F23799"/>
    </row>
    <row r="23800" spans="6:6" x14ac:dyDescent="0.2">
      <c r="F23800"/>
    </row>
    <row r="23801" spans="6:6" x14ac:dyDescent="0.2">
      <c r="F23801"/>
    </row>
    <row r="23802" spans="6:6" x14ac:dyDescent="0.2">
      <c r="F23802"/>
    </row>
    <row r="23803" spans="6:6" x14ac:dyDescent="0.2">
      <c r="F23803"/>
    </row>
    <row r="23804" spans="6:6" x14ac:dyDescent="0.2">
      <c r="F23804"/>
    </row>
    <row r="23805" spans="6:6" x14ac:dyDescent="0.2">
      <c r="F23805"/>
    </row>
    <row r="23806" spans="6:6" x14ac:dyDescent="0.2">
      <c r="F23806"/>
    </row>
    <row r="23807" spans="6:6" x14ac:dyDescent="0.2">
      <c r="F23807"/>
    </row>
    <row r="23808" spans="6:6" x14ac:dyDescent="0.2">
      <c r="F23808"/>
    </row>
    <row r="23809" spans="6:6" x14ac:dyDescent="0.2">
      <c r="F23809"/>
    </row>
    <row r="23810" spans="6:6" x14ac:dyDescent="0.2">
      <c r="F23810"/>
    </row>
    <row r="23811" spans="6:6" x14ac:dyDescent="0.2">
      <c r="F23811"/>
    </row>
    <row r="23812" spans="6:6" x14ac:dyDescent="0.2">
      <c r="F23812"/>
    </row>
    <row r="23813" spans="6:6" x14ac:dyDescent="0.2">
      <c r="F23813"/>
    </row>
    <row r="23814" spans="6:6" x14ac:dyDescent="0.2">
      <c r="F23814"/>
    </row>
    <row r="23815" spans="6:6" x14ac:dyDescent="0.2">
      <c r="F23815"/>
    </row>
    <row r="23816" spans="6:6" x14ac:dyDescent="0.2">
      <c r="F23816"/>
    </row>
    <row r="23817" spans="6:6" x14ac:dyDescent="0.2">
      <c r="F23817"/>
    </row>
    <row r="23818" spans="6:6" x14ac:dyDescent="0.2">
      <c r="F23818"/>
    </row>
    <row r="23819" spans="6:6" x14ac:dyDescent="0.2">
      <c r="F23819"/>
    </row>
    <row r="23820" spans="6:6" x14ac:dyDescent="0.2">
      <c r="F23820"/>
    </row>
    <row r="23821" spans="6:6" x14ac:dyDescent="0.2">
      <c r="F23821"/>
    </row>
    <row r="23822" spans="6:6" x14ac:dyDescent="0.2">
      <c r="F23822"/>
    </row>
    <row r="23823" spans="6:6" x14ac:dyDescent="0.2">
      <c r="F23823"/>
    </row>
    <row r="23824" spans="6:6" x14ac:dyDescent="0.2">
      <c r="F23824"/>
    </row>
    <row r="23825" spans="6:6" x14ac:dyDescent="0.2">
      <c r="F23825"/>
    </row>
    <row r="23826" spans="6:6" x14ac:dyDescent="0.2">
      <c r="F23826"/>
    </row>
    <row r="23827" spans="6:6" x14ac:dyDescent="0.2">
      <c r="F23827"/>
    </row>
    <row r="23828" spans="6:6" x14ac:dyDescent="0.2">
      <c r="F23828"/>
    </row>
    <row r="23829" spans="6:6" x14ac:dyDescent="0.2">
      <c r="F23829"/>
    </row>
    <row r="23830" spans="6:6" x14ac:dyDescent="0.2">
      <c r="F23830"/>
    </row>
    <row r="23831" spans="6:6" x14ac:dyDescent="0.2">
      <c r="F23831"/>
    </row>
    <row r="23832" spans="6:6" x14ac:dyDescent="0.2">
      <c r="F23832"/>
    </row>
    <row r="23833" spans="6:6" x14ac:dyDescent="0.2">
      <c r="F23833"/>
    </row>
    <row r="23834" spans="6:6" x14ac:dyDescent="0.2">
      <c r="F23834"/>
    </row>
    <row r="23835" spans="6:6" x14ac:dyDescent="0.2">
      <c r="F23835"/>
    </row>
    <row r="23836" spans="6:6" x14ac:dyDescent="0.2">
      <c r="F23836"/>
    </row>
    <row r="23837" spans="6:6" x14ac:dyDescent="0.2">
      <c r="F23837"/>
    </row>
    <row r="23838" spans="6:6" x14ac:dyDescent="0.2">
      <c r="F23838"/>
    </row>
    <row r="23839" spans="6:6" x14ac:dyDescent="0.2">
      <c r="F23839"/>
    </row>
    <row r="23840" spans="6:6" x14ac:dyDescent="0.2">
      <c r="F23840"/>
    </row>
    <row r="23841" spans="6:6" x14ac:dyDescent="0.2">
      <c r="F23841"/>
    </row>
    <row r="23842" spans="6:6" x14ac:dyDescent="0.2">
      <c r="F23842"/>
    </row>
    <row r="23843" spans="6:6" x14ac:dyDescent="0.2">
      <c r="F23843"/>
    </row>
    <row r="23844" spans="6:6" x14ac:dyDescent="0.2">
      <c r="F23844"/>
    </row>
    <row r="23845" spans="6:6" x14ac:dyDescent="0.2">
      <c r="F23845"/>
    </row>
    <row r="23846" spans="6:6" x14ac:dyDescent="0.2">
      <c r="F23846"/>
    </row>
    <row r="23847" spans="6:6" x14ac:dyDescent="0.2">
      <c r="F23847"/>
    </row>
    <row r="23848" spans="6:6" x14ac:dyDescent="0.2">
      <c r="F23848"/>
    </row>
    <row r="23849" spans="6:6" x14ac:dyDescent="0.2">
      <c r="F23849"/>
    </row>
    <row r="23850" spans="6:6" x14ac:dyDescent="0.2">
      <c r="F23850"/>
    </row>
    <row r="23851" spans="6:6" x14ac:dyDescent="0.2">
      <c r="F23851"/>
    </row>
    <row r="23852" spans="6:6" x14ac:dyDescent="0.2">
      <c r="F23852"/>
    </row>
    <row r="23853" spans="6:6" x14ac:dyDescent="0.2">
      <c r="F23853"/>
    </row>
    <row r="23854" spans="6:6" x14ac:dyDescent="0.2">
      <c r="F23854"/>
    </row>
    <row r="23855" spans="6:6" x14ac:dyDescent="0.2">
      <c r="F23855"/>
    </row>
    <row r="23856" spans="6:6" x14ac:dyDescent="0.2">
      <c r="F23856"/>
    </row>
    <row r="23857" spans="6:6" x14ac:dyDescent="0.2">
      <c r="F23857"/>
    </row>
    <row r="23858" spans="6:6" x14ac:dyDescent="0.2">
      <c r="F23858"/>
    </row>
    <row r="23859" spans="6:6" x14ac:dyDescent="0.2">
      <c r="F23859"/>
    </row>
    <row r="23860" spans="6:6" x14ac:dyDescent="0.2">
      <c r="F23860"/>
    </row>
    <row r="23861" spans="6:6" x14ac:dyDescent="0.2">
      <c r="F23861"/>
    </row>
    <row r="23862" spans="6:6" x14ac:dyDescent="0.2">
      <c r="F23862"/>
    </row>
    <row r="23863" spans="6:6" x14ac:dyDescent="0.2">
      <c r="F23863"/>
    </row>
    <row r="23864" spans="6:6" x14ac:dyDescent="0.2">
      <c r="F23864"/>
    </row>
    <row r="23865" spans="6:6" x14ac:dyDescent="0.2">
      <c r="F23865"/>
    </row>
    <row r="23866" spans="6:6" x14ac:dyDescent="0.2">
      <c r="F23866"/>
    </row>
    <row r="23867" spans="6:6" x14ac:dyDescent="0.2">
      <c r="F23867"/>
    </row>
    <row r="23868" spans="6:6" x14ac:dyDescent="0.2">
      <c r="F23868"/>
    </row>
    <row r="23869" spans="6:6" x14ac:dyDescent="0.2">
      <c r="F23869"/>
    </row>
    <row r="23870" spans="6:6" x14ac:dyDescent="0.2">
      <c r="F23870"/>
    </row>
    <row r="23871" spans="6:6" x14ac:dyDescent="0.2">
      <c r="F23871"/>
    </row>
    <row r="23872" spans="6:6" x14ac:dyDescent="0.2">
      <c r="F23872"/>
    </row>
    <row r="23873" spans="6:6" x14ac:dyDescent="0.2">
      <c r="F23873"/>
    </row>
    <row r="23874" spans="6:6" x14ac:dyDescent="0.2">
      <c r="F23874"/>
    </row>
    <row r="23875" spans="6:6" x14ac:dyDescent="0.2">
      <c r="F23875"/>
    </row>
    <row r="23876" spans="6:6" x14ac:dyDescent="0.2">
      <c r="F23876"/>
    </row>
    <row r="23877" spans="6:6" x14ac:dyDescent="0.2">
      <c r="F23877"/>
    </row>
    <row r="23878" spans="6:6" x14ac:dyDescent="0.2">
      <c r="F23878"/>
    </row>
    <row r="23879" spans="6:6" x14ac:dyDescent="0.2">
      <c r="F23879"/>
    </row>
    <row r="23880" spans="6:6" x14ac:dyDescent="0.2">
      <c r="F23880"/>
    </row>
    <row r="23881" spans="6:6" x14ac:dyDescent="0.2">
      <c r="F23881"/>
    </row>
    <row r="23882" spans="6:6" x14ac:dyDescent="0.2">
      <c r="F23882"/>
    </row>
    <row r="23883" spans="6:6" x14ac:dyDescent="0.2">
      <c r="F23883"/>
    </row>
    <row r="23884" spans="6:6" x14ac:dyDescent="0.2">
      <c r="F23884"/>
    </row>
    <row r="23885" spans="6:6" x14ac:dyDescent="0.2">
      <c r="F23885"/>
    </row>
    <row r="23886" spans="6:6" x14ac:dyDescent="0.2">
      <c r="F23886"/>
    </row>
    <row r="23887" spans="6:6" x14ac:dyDescent="0.2">
      <c r="F23887"/>
    </row>
    <row r="23888" spans="6:6" x14ac:dyDescent="0.2">
      <c r="F23888"/>
    </row>
    <row r="23889" spans="6:6" x14ac:dyDescent="0.2">
      <c r="F23889"/>
    </row>
    <row r="23890" spans="6:6" x14ac:dyDescent="0.2">
      <c r="F23890"/>
    </row>
    <row r="23891" spans="6:6" x14ac:dyDescent="0.2">
      <c r="F23891"/>
    </row>
    <row r="23892" spans="6:6" x14ac:dyDescent="0.2">
      <c r="F23892"/>
    </row>
    <row r="23893" spans="6:6" x14ac:dyDescent="0.2">
      <c r="F23893"/>
    </row>
    <row r="23894" spans="6:6" x14ac:dyDescent="0.2">
      <c r="F23894"/>
    </row>
    <row r="23895" spans="6:6" x14ac:dyDescent="0.2">
      <c r="F23895"/>
    </row>
    <row r="23896" spans="6:6" x14ac:dyDescent="0.2">
      <c r="F23896"/>
    </row>
    <row r="23897" spans="6:6" x14ac:dyDescent="0.2">
      <c r="F23897"/>
    </row>
    <row r="23898" spans="6:6" x14ac:dyDescent="0.2">
      <c r="F23898"/>
    </row>
    <row r="23899" spans="6:6" x14ac:dyDescent="0.2">
      <c r="F23899"/>
    </row>
    <row r="23900" spans="6:6" x14ac:dyDescent="0.2">
      <c r="F23900"/>
    </row>
    <row r="23901" spans="6:6" x14ac:dyDescent="0.2">
      <c r="F23901"/>
    </row>
    <row r="23902" spans="6:6" x14ac:dyDescent="0.2">
      <c r="F23902"/>
    </row>
    <row r="23903" spans="6:6" x14ac:dyDescent="0.2">
      <c r="F23903"/>
    </row>
    <row r="23904" spans="6:6" x14ac:dyDescent="0.2">
      <c r="F23904"/>
    </row>
    <row r="23905" spans="6:6" x14ac:dyDescent="0.2">
      <c r="F23905"/>
    </row>
    <row r="23906" spans="6:6" x14ac:dyDescent="0.2">
      <c r="F23906"/>
    </row>
    <row r="23907" spans="6:6" x14ac:dyDescent="0.2">
      <c r="F23907"/>
    </row>
    <row r="23908" spans="6:6" x14ac:dyDescent="0.2">
      <c r="F23908"/>
    </row>
    <row r="23909" spans="6:6" x14ac:dyDescent="0.2">
      <c r="F23909"/>
    </row>
    <row r="23910" spans="6:6" x14ac:dyDescent="0.2">
      <c r="F23910"/>
    </row>
    <row r="23911" spans="6:6" x14ac:dyDescent="0.2">
      <c r="F23911"/>
    </row>
    <row r="23912" spans="6:6" x14ac:dyDescent="0.2">
      <c r="F23912"/>
    </row>
    <row r="23913" spans="6:6" x14ac:dyDescent="0.2">
      <c r="F23913"/>
    </row>
    <row r="23914" spans="6:6" x14ac:dyDescent="0.2">
      <c r="F23914"/>
    </row>
    <row r="23915" spans="6:6" x14ac:dyDescent="0.2">
      <c r="F23915"/>
    </row>
    <row r="23916" spans="6:6" x14ac:dyDescent="0.2">
      <c r="F23916"/>
    </row>
    <row r="23917" spans="6:6" x14ac:dyDescent="0.2">
      <c r="F23917"/>
    </row>
    <row r="23918" spans="6:6" x14ac:dyDescent="0.2">
      <c r="F23918"/>
    </row>
    <row r="23919" spans="6:6" x14ac:dyDescent="0.2">
      <c r="F23919"/>
    </row>
    <row r="23920" spans="6:6" x14ac:dyDescent="0.2">
      <c r="F23920"/>
    </row>
    <row r="23921" spans="6:6" x14ac:dyDescent="0.2">
      <c r="F23921"/>
    </row>
    <row r="23922" spans="6:6" x14ac:dyDescent="0.2">
      <c r="F23922"/>
    </row>
    <row r="23923" spans="6:6" x14ac:dyDescent="0.2">
      <c r="F23923"/>
    </row>
    <row r="23924" spans="6:6" x14ac:dyDescent="0.2">
      <c r="F23924"/>
    </row>
    <row r="23925" spans="6:6" x14ac:dyDescent="0.2">
      <c r="F23925"/>
    </row>
    <row r="23926" spans="6:6" x14ac:dyDescent="0.2">
      <c r="F23926"/>
    </row>
    <row r="23927" spans="6:6" x14ac:dyDescent="0.2">
      <c r="F23927"/>
    </row>
    <row r="23928" spans="6:6" x14ac:dyDescent="0.2">
      <c r="F23928"/>
    </row>
    <row r="23929" spans="6:6" x14ac:dyDescent="0.2">
      <c r="F23929"/>
    </row>
    <row r="23930" spans="6:6" x14ac:dyDescent="0.2">
      <c r="F23930"/>
    </row>
    <row r="23931" spans="6:6" x14ac:dyDescent="0.2">
      <c r="F23931"/>
    </row>
    <row r="23932" spans="6:6" x14ac:dyDescent="0.2">
      <c r="F23932"/>
    </row>
    <row r="23933" spans="6:6" x14ac:dyDescent="0.2">
      <c r="F23933"/>
    </row>
    <row r="23934" spans="6:6" x14ac:dyDescent="0.2">
      <c r="F23934"/>
    </row>
    <row r="23935" spans="6:6" x14ac:dyDescent="0.2">
      <c r="F23935"/>
    </row>
    <row r="23936" spans="6:6" x14ac:dyDescent="0.2">
      <c r="F23936"/>
    </row>
    <row r="23937" spans="6:6" x14ac:dyDescent="0.2">
      <c r="F23937"/>
    </row>
    <row r="23938" spans="6:6" x14ac:dyDescent="0.2">
      <c r="F23938"/>
    </row>
    <row r="23939" spans="6:6" x14ac:dyDescent="0.2">
      <c r="F23939"/>
    </row>
    <row r="23940" spans="6:6" x14ac:dyDescent="0.2">
      <c r="F23940"/>
    </row>
    <row r="23941" spans="6:6" x14ac:dyDescent="0.2">
      <c r="F23941"/>
    </row>
    <row r="23942" spans="6:6" x14ac:dyDescent="0.2">
      <c r="F23942"/>
    </row>
    <row r="23943" spans="6:6" x14ac:dyDescent="0.2">
      <c r="F23943"/>
    </row>
    <row r="23944" spans="6:6" x14ac:dyDescent="0.2">
      <c r="F23944"/>
    </row>
    <row r="23945" spans="6:6" x14ac:dyDescent="0.2">
      <c r="F23945"/>
    </row>
    <row r="23946" spans="6:6" x14ac:dyDescent="0.2">
      <c r="F23946"/>
    </row>
    <row r="23947" spans="6:6" x14ac:dyDescent="0.2">
      <c r="F23947"/>
    </row>
    <row r="23948" spans="6:6" x14ac:dyDescent="0.2">
      <c r="F23948"/>
    </row>
    <row r="23949" spans="6:6" x14ac:dyDescent="0.2">
      <c r="F23949"/>
    </row>
    <row r="23950" spans="6:6" x14ac:dyDescent="0.2">
      <c r="F23950"/>
    </row>
    <row r="23951" spans="6:6" x14ac:dyDescent="0.2">
      <c r="F23951"/>
    </row>
    <row r="23952" spans="6:6" x14ac:dyDescent="0.2">
      <c r="F23952"/>
    </row>
    <row r="23953" spans="6:6" x14ac:dyDescent="0.2">
      <c r="F23953"/>
    </row>
    <row r="23954" spans="6:6" x14ac:dyDescent="0.2">
      <c r="F23954"/>
    </row>
    <row r="23955" spans="6:6" x14ac:dyDescent="0.2">
      <c r="F23955"/>
    </row>
    <row r="23956" spans="6:6" x14ac:dyDescent="0.2">
      <c r="F23956"/>
    </row>
    <row r="23957" spans="6:6" x14ac:dyDescent="0.2">
      <c r="F23957"/>
    </row>
    <row r="23958" spans="6:6" x14ac:dyDescent="0.2">
      <c r="F23958"/>
    </row>
    <row r="23959" spans="6:6" x14ac:dyDescent="0.2">
      <c r="F23959"/>
    </row>
    <row r="23960" spans="6:6" x14ac:dyDescent="0.2">
      <c r="F23960"/>
    </row>
    <row r="23961" spans="6:6" x14ac:dyDescent="0.2">
      <c r="F23961"/>
    </row>
    <row r="23962" spans="6:6" x14ac:dyDescent="0.2">
      <c r="F23962"/>
    </row>
    <row r="23963" spans="6:6" x14ac:dyDescent="0.2">
      <c r="F23963"/>
    </row>
    <row r="23964" spans="6:6" x14ac:dyDescent="0.2">
      <c r="F23964"/>
    </row>
    <row r="23965" spans="6:6" x14ac:dyDescent="0.2">
      <c r="F23965"/>
    </row>
    <row r="23966" spans="6:6" x14ac:dyDescent="0.2">
      <c r="F23966"/>
    </row>
    <row r="23967" spans="6:6" x14ac:dyDescent="0.2">
      <c r="F23967"/>
    </row>
    <row r="23968" spans="6:6" x14ac:dyDescent="0.2">
      <c r="F23968"/>
    </row>
    <row r="23969" spans="6:6" x14ac:dyDescent="0.2">
      <c r="F23969"/>
    </row>
    <row r="23970" spans="6:6" x14ac:dyDescent="0.2">
      <c r="F23970"/>
    </row>
    <row r="23971" spans="6:6" x14ac:dyDescent="0.2">
      <c r="F23971"/>
    </row>
    <row r="23972" spans="6:6" x14ac:dyDescent="0.2">
      <c r="F23972"/>
    </row>
    <row r="23973" spans="6:6" x14ac:dyDescent="0.2">
      <c r="F23973"/>
    </row>
    <row r="23974" spans="6:6" x14ac:dyDescent="0.2">
      <c r="F23974"/>
    </row>
    <row r="23975" spans="6:6" x14ac:dyDescent="0.2">
      <c r="F23975"/>
    </row>
    <row r="23976" spans="6:6" x14ac:dyDescent="0.2">
      <c r="F23976"/>
    </row>
    <row r="23977" spans="6:6" x14ac:dyDescent="0.2">
      <c r="F23977"/>
    </row>
    <row r="23978" spans="6:6" x14ac:dyDescent="0.2">
      <c r="F23978"/>
    </row>
    <row r="23979" spans="6:6" x14ac:dyDescent="0.2">
      <c r="F23979"/>
    </row>
    <row r="23980" spans="6:6" x14ac:dyDescent="0.2">
      <c r="F23980"/>
    </row>
    <row r="23981" spans="6:6" x14ac:dyDescent="0.2">
      <c r="F23981"/>
    </row>
    <row r="23982" spans="6:6" x14ac:dyDescent="0.2">
      <c r="F23982"/>
    </row>
    <row r="23983" spans="6:6" x14ac:dyDescent="0.2">
      <c r="F23983"/>
    </row>
    <row r="23984" spans="6:6" x14ac:dyDescent="0.2">
      <c r="F23984"/>
    </row>
    <row r="23985" spans="6:6" x14ac:dyDescent="0.2">
      <c r="F23985"/>
    </row>
    <row r="23986" spans="6:6" x14ac:dyDescent="0.2">
      <c r="F23986"/>
    </row>
    <row r="23987" spans="6:6" x14ac:dyDescent="0.2">
      <c r="F23987"/>
    </row>
    <row r="23988" spans="6:6" x14ac:dyDescent="0.2">
      <c r="F23988"/>
    </row>
    <row r="23989" spans="6:6" x14ac:dyDescent="0.2">
      <c r="F23989"/>
    </row>
    <row r="23990" spans="6:6" x14ac:dyDescent="0.2">
      <c r="F23990"/>
    </row>
    <row r="23991" spans="6:6" x14ac:dyDescent="0.2">
      <c r="F23991"/>
    </row>
    <row r="23992" spans="6:6" x14ac:dyDescent="0.2">
      <c r="F23992"/>
    </row>
    <row r="23993" spans="6:6" x14ac:dyDescent="0.2">
      <c r="F23993"/>
    </row>
    <row r="23994" spans="6:6" x14ac:dyDescent="0.2">
      <c r="F23994"/>
    </row>
    <row r="23995" spans="6:6" x14ac:dyDescent="0.2">
      <c r="F23995"/>
    </row>
    <row r="23996" spans="6:6" x14ac:dyDescent="0.2">
      <c r="F23996"/>
    </row>
    <row r="23997" spans="6:6" x14ac:dyDescent="0.2">
      <c r="F23997"/>
    </row>
    <row r="23998" spans="6:6" x14ac:dyDescent="0.2">
      <c r="F23998"/>
    </row>
    <row r="23999" spans="6:6" x14ac:dyDescent="0.2">
      <c r="F23999"/>
    </row>
    <row r="24000" spans="6:6" x14ac:dyDescent="0.2">
      <c r="F24000"/>
    </row>
    <row r="24001" spans="6:6" x14ac:dyDescent="0.2">
      <c r="F24001"/>
    </row>
    <row r="24002" spans="6:6" x14ac:dyDescent="0.2">
      <c r="F24002"/>
    </row>
    <row r="24003" spans="6:6" x14ac:dyDescent="0.2">
      <c r="F24003"/>
    </row>
    <row r="24004" spans="6:6" x14ac:dyDescent="0.2">
      <c r="F24004"/>
    </row>
    <row r="24005" spans="6:6" x14ac:dyDescent="0.2">
      <c r="F24005"/>
    </row>
    <row r="24006" spans="6:6" x14ac:dyDescent="0.2">
      <c r="F24006"/>
    </row>
    <row r="24007" spans="6:6" x14ac:dyDescent="0.2">
      <c r="F24007"/>
    </row>
    <row r="24008" spans="6:6" x14ac:dyDescent="0.2">
      <c r="F24008"/>
    </row>
    <row r="24009" spans="6:6" x14ac:dyDescent="0.2">
      <c r="F24009"/>
    </row>
    <row r="24010" spans="6:6" x14ac:dyDescent="0.2">
      <c r="F24010"/>
    </row>
    <row r="24011" spans="6:6" x14ac:dyDescent="0.2">
      <c r="F24011"/>
    </row>
    <row r="24012" spans="6:6" x14ac:dyDescent="0.2">
      <c r="F24012"/>
    </row>
    <row r="24013" spans="6:6" x14ac:dyDescent="0.2">
      <c r="F24013"/>
    </row>
    <row r="24014" spans="6:6" x14ac:dyDescent="0.2">
      <c r="F24014"/>
    </row>
    <row r="24015" spans="6:6" x14ac:dyDescent="0.2">
      <c r="F24015"/>
    </row>
    <row r="24016" spans="6:6" x14ac:dyDescent="0.2">
      <c r="F24016"/>
    </row>
    <row r="24017" spans="6:6" x14ac:dyDescent="0.2">
      <c r="F24017"/>
    </row>
    <row r="24018" spans="6:6" x14ac:dyDescent="0.2">
      <c r="F24018"/>
    </row>
    <row r="24019" spans="6:6" x14ac:dyDescent="0.2">
      <c r="F24019"/>
    </row>
    <row r="24020" spans="6:6" x14ac:dyDescent="0.2">
      <c r="F24020"/>
    </row>
    <row r="24021" spans="6:6" x14ac:dyDescent="0.2">
      <c r="F24021"/>
    </row>
    <row r="24022" spans="6:6" x14ac:dyDescent="0.2">
      <c r="F24022"/>
    </row>
    <row r="24023" spans="6:6" x14ac:dyDescent="0.2">
      <c r="F24023"/>
    </row>
    <row r="24024" spans="6:6" x14ac:dyDescent="0.2">
      <c r="F24024"/>
    </row>
    <row r="24025" spans="6:6" x14ac:dyDescent="0.2">
      <c r="F24025"/>
    </row>
    <row r="24026" spans="6:6" x14ac:dyDescent="0.2">
      <c r="F24026"/>
    </row>
    <row r="24027" spans="6:6" x14ac:dyDescent="0.2">
      <c r="F24027"/>
    </row>
    <row r="24028" spans="6:6" x14ac:dyDescent="0.2">
      <c r="F24028"/>
    </row>
    <row r="24029" spans="6:6" x14ac:dyDescent="0.2">
      <c r="F24029"/>
    </row>
    <row r="24030" spans="6:6" x14ac:dyDescent="0.2">
      <c r="F24030"/>
    </row>
    <row r="24031" spans="6:6" x14ac:dyDescent="0.2">
      <c r="F24031"/>
    </row>
    <row r="24032" spans="6:6" x14ac:dyDescent="0.2">
      <c r="F24032"/>
    </row>
    <row r="24033" spans="6:6" x14ac:dyDescent="0.2">
      <c r="F24033"/>
    </row>
    <row r="24034" spans="6:6" x14ac:dyDescent="0.2">
      <c r="F24034"/>
    </row>
    <row r="24035" spans="6:6" x14ac:dyDescent="0.2">
      <c r="F24035"/>
    </row>
    <row r="24036" spans="6:6" x14ac:dyDescent="0.2">
      <c r="F24036"/>
    </row>
    <row r="24037" spans="6:6" x14ac:dyDescent="0.2">
      <c r="F24037"/>
    </row>
    <row r="24038" spans="6:6" x14ac:dyDescent="0.2">
      <c r="F24038"/>
    </row>
    <row r="24039" spans="6:6" x14ac:dyDescent="0.2">
      <c r="F24039"/>
    </row>
    <row r="24040" spans="6:6" x14ac:dyDescent="0.2">
      <c r="F24040"/>
    </row>
    <row r="24041" spans="6:6" x14ac:dyDescent="0.2">
      <c r="F24041"/>
    </row>
    <row r="24042" spans="6:6" x14ac:dyDescent="0.2">
      <c r="F24042"/>
    </row>
    <row r="24043" spans="6:6" x14ac:dyDescent="0.2">
      <c r="F24043"/>
    </row>
    <row r="24044" spans="6:6" x14ac:dyDescent="0.2">
      <c r="F24044"/>
    </row>
    <row r="24045" spans="6:6" x14ac:dyDescent="0.2">
      <c r="F24045"/>
    </row>
    <row r="24046" spans="6:6" x14ac:dyDescent="0.2">
      <c r="F24046"/>
    </row>
    <row r="24047" spans="6:6" x14ac:dyDescent="0.2">
      <c r="F24047"/>
    </row>
    <row r="24048" spans="6:6" x14ac:dyDescent="0.2">
      <c r="F24048"/>
    </row>
    <row r="24049" spans="6:6" x14ac:dyDescent="0.2">
      <c r="F24049"/>
    </row>
    <row r="24050" spans="6:6" x14ac:dyDescent="0.2">
      <c r="F24050"/>
    </row>
    <row r="24051" spans="6:6" x14ac:dyDescent="0.2">
      <c r="F24051"/>
    </row>
    <row r="24052" spans="6:6" x14ac:dyDescent="0.2">
      <c r="F24052"/>
    </row>
    <row r="24053" spans="6:6" x14ac:dyDescent="0.2">
      <c r="F24053"/>
    </row>
    <row r="24054" spans="6:6" x14ac:dyDescent="0.2">
      <c r="F24054"/>
    </row>
    <row r="24055" spans="6:6" x14ac:dyDescent="0.2">
      <c r="F24055"/>
    </row>
    <row r="24056" spans="6:6" x14ac:dyDescent="0.2">
      <c r="F24056"/>
    </row>
    <row r="24057" spans="6:6" x14ac:dyDescent="0.2">
      <c r="F24057"/>
    </row>
    <row r="24058" spans="6:6" x14ac:dyDescent="0.2">
      <c r="F24058"/>
    </row>
    <row r="24059" spans="6:6" x14ac:dyDescent="0.2">
      <c r="F24059"/>
    </row>
    <row r="24060" spans="6:6" x14ac:dyDescent="0.2">
      <c r="F24060"/>
    </row>
    <row r="24061" spans="6:6" x14ac:dyDescent="0.2">
      <c r="F24061"/>
    </row>
    <row r="24062" spans="6:6" x14ac:dyDescent="0.2">
      <c r="F24062"/>
    </row>
    <row r="24063" spans="6:6" x14ac:dyDescent="0.2">
      <c r="F24063"/>
    </row>
    <row r="24064" spans="6:6" x14ac:dyDescent="0.2">
      <c r="F24064"/>
    </row>
    <row r="24065" spans="6:6" x14ac:dyDescent="0.2">
      <c r="F24065"/>
    </row>
    <row r="24066" spans="6:6" x14ac:dyDescent="0.2">
      <c r="F24066"/>
    </row>
    <row r="24067" spans="6:6" x14ac:dyDescent="0.2">
      <c r="F24067"/>
    </row>
    <row r="24068" spans="6:6" x14ac:dyDescent="0.2">
      <c r="F24068"/>
    </row>
    <row r="24069" spans="6:6" x14ac:dyDescent="0.2">
      <c r="F24069"/>
    </row>
    <row r="24070" spans="6:6" x14ac:dyDescent="0.2">
      <c r="F24070"/>
    </row>
    <row r="24071" spans="6:6" x14ac:dyDescent="0.2">
      <c r="F24071"/>
    </row>
    <row r="24072" spans="6:6" x14ac:dyDescent="0.2">
      <c r="F24072"/>
    </row>
    <row r="24073" spans="6:6" x14ac:dyDescent="0.2">
      <c r="F24073"/>
    </row>
    <row r="24074" spans="6:6" x14ac:dyDescent="0.2">
      <c r="F24074"/>
    </row>
    <row r="24075" spans="6:6" x14ac:dyDescent="0.2">
      <c r="F24075"/>
    </row>
    <row r="24076" spans="6:6" x14ac:dyDescent="0.2">
      <c r="F24076"/>
    </row>
    <row r="24077" spans="6:6" x14ac:dyDescent="0.2">
      <c r="F24077"/>
    </row>
    <row r="24078" spans="6:6" x14ac:dyDescent="0.2">
      <c r="F24078"/>
    </row>
    <row r="24079" spans="6:6" x14ac:dyDescent="0.2">
      <c r="F24079"/>
    </row>
    <row r="24080" spans="6:6" x14ac:dyDescent="0.2">
      <c r="F24080"/>
    </row>
    <row r="24081" spans="6:6" x14ac:dyDescent="0.2">
      <c r="F24081"/>
    </row>
    <row r="24082" spans="6:6" x14ac:dyDescent="0.2">
      <c r="F24082"/>
    </row>
    <row r="24083" spans="6:6" x14ac:dyDescent="0.2">
      <c r="F24083"/>
    </row>
    <row r="24084" spans="6:6" x14ac:dyDescent="0.2">
      <c r="F24084"/>
    </row>
    <row r="24085" spans="6:6" x14ac:dyDescent="0.2">
      <c r="F24085"/>
    </row>
    <row r="24086" spans="6:6" x14ac:dyDescent="0.2">
      <c r="F24086"/>
    </row>
    <row r="24087" spans="6:6" x14ac:dyDescent="0.2">
      <c r="F24087"/>
    </row>
    <row r="24088" spans="6:6" x14ac:dyDescent="0.2">
      <c r="F24088"/>
    </row>
    <row r="24089" spans="6:6" x14ac:dyDescent="0.2">
      <c r="F24089"/>
    </row>
    <row r="24090" spans="6:6" x14ac:dyDescent="0.2">
      <c r="F24090"/>
    </row>
    <row r="24091" spans="6:6" x14ac:dyDescent="0.2">
      <c r="F24091"/>
    </row>
    <row r="24092" spans="6:6" x14ac:dyDescent="0.2">
      <c r="F24092"/>
    </row>
    <row r="24093" spans="6:6" x14ac:dyDescent="0.2">
      <c r="F24093"/>
    </row>
    <row r="24094" spans="6:6" x14ac:dyDescent="0.2">
      <c r="F24094"/>
    </row>
    <row r="24095" spans="6:6" x14ac:dyDescent="0.2">
      <c r="F24095"/>
    </row>
    <row r="24096" spans="6:6" x14ac:dyDescent="0.2">
      <c r="F24096"/>
    </row>
    <row r="24097" spans="6:6" x14ac:dyDescent="0.2">
      <c r="F24097"/>
    </row>
    <row r="24098" spans="6:6" x14ac:dyDescent="0.2">
      <c r="F24098"/>
    </row>
    <row r="24099" spans="6:6" x14ac:dyDescent="0.2">
      <c r="F24099"/>
    </row>
    <row r="24100" spans="6:6" x14ac:dyDescent="0.2">
      <c r="F24100"/>
    </row>
    <row r="24101" spans="6:6" x14ac:dyDescent="0.2">
      <c r="F24101"/>
    </row>
    <row r="24102" spans="6:6" x14ac:dyDescent="0.2">
      <c r="F24102"/>
    </row>
    <row r="24103" spans="6:6" x14ac:dyDescent="0.2">
      <c r="F24103"/>
    </row>
    <row r="24104" spans="6:6" x14ac:dyDescent="0.2">
      <c r="F24104"/>
    </row>
    <row r="24105" spans="6:6" x14ac:dyDescent="0.2">
      <c r="F24105"/>
    </row>
    <row r="24106" spans="6:6" x14ac:dyDescent="0.2">
      <c r="F24106"/>
    </row>
    <row r="24107" spans="6:6" x14ac:dyDescent="0.2">
      <c r="F24107"/>
    </row>
    <row r="24108" spans="6:6" x14ac:dyDescent="0.2">
      <c r="F24108"/>
    </row>
    <row r="24109" spans="6:6" x14ac:dyDescent="0.2">
      <c r="F24109"/>
    </row>
    <row r="24110" spans="6:6" x14ac:dyDescent="0.2">
      <c r="F24110"/>
    </row>
    <row r="24111" spans="6:6" x14ac:dyDescent="0.2">
      <c r="F24111"/>
    </row>
    <row r="24112" spans="6:6" x14ac:dyDescent="0.2">
      <c r="F24112"/>
    </row>
    <row r="24113" spans="6:6" x14ac:dyDescent="0.2">
      <c r="F24113"/>
    </row>
    <row r="24114" spans="6:6" x14ac:dyDescent="0.2">
      <c r="F24114"/>
    </row>
    <row r="24115" spans="6:6" x14ac:dyDescent="0.2">
      <c r="F24115"/>
    </row>
    <row r="24116" spans="6:6" x14ac:dyDescent="0.2">
      <c r="F24116"/>
    </row>
    <row r="24117" spans="6:6" x14ac:dyDescent="0.2">
      <c r="F24117"/>
    </row>
    <row r="24118" spans="6:6" x14ac:dyDescent="0.2">
      <c r="F24118"/>
    </row>
    <row r="24119" spans="6:6" x14ac:dyDescent="0.2">
      <c r="F24119"/>
    </row>
    <row r="24120" spans="6:6" x14ac:dyDescent="0.2">
      <c r="F24120"/>
    </row>
    <row r="24121" spans="6:6" x14ac:dyDescent="0.2">
      <c r="F24121"/>
    </row>
    <row r="24122" spans="6:6" x14ac:dyDescent="0.2">
      <c r="F24122"/>
    </row>
    <row r="24123" spans="6:6" x14ac:dyDescent="0.2">
      <c r="F24123"/>
    </row>
    <row r="24124" spans="6:6" x14ac:dyDescent="0.2">
      <c r="F24124"/>
    </row>
    <row r="24125" spans="6:6" x14ac:dyDescent="0.2">
      <c r="F24125"/>
    </row>
    <row r="24126" spans="6:6" x14ac:dyDescent="0.2">
      <c r="F24126"/>
    </row>
    <row r="24127" spans="6:6" x14ac:dyDescent="0.2">
      <c r="F24127"/>
    </row>
    <row r="24128" spans="6:6" x14ac:dyDescent="0.2">
      <c r="F24128"/>
    </row>
    <row r="24129" spans="6:6" x14ac:dyDescent="0.2">
      <c r="F24129"/>
    </row>
    <row r="24130" spans="6:6" x14ac:dyDescent="0.2">
      <c r="F24130"/>
    </row>
    <row r="24131" spans="6:6" x14ac:dyDescent="0.2">
      <c r="F24131"/>
    </row>
    <row r="24132" spans="6:6" x14ac:dyDescent="0.2">
      <c r="F24132"/>
    </row>
    <row r="24133" spans="6:6" x14ac:dyDescent="0.2">
      <c r="F24133"/>
    </row>
    <row r="24134" spans="6:6" x14ac:dyDescent="0.2">
      <c r="F24134"/>
    </row>
    <row r="24135" spans="6:6" x14ac:dyDescent="0.2">
      <c r="F24135"/>
    </row>
    <row r="24136" spans="6:6" x14ac:dyDescent="0.2">
      <c r="F24136"/>
    </row>
    <row r="24137" spans="6:6" x14ac:dyDescent="0.2">
      <c r="F24137"/>
    </row>
    <row r="24138" spans="6:6" x14ac:dyDescent="0.2">
      <c r="F24138"/>
    </row>
    <row r="24139" spans="6:6" x14ac:dyDescent="0.2">
      <c r="F24139"/>
    </row>
    <row r="24140" spans="6:6" x14ac:dyDescent="0.2">
      <c r="F24140"/>
    </row>
    <row r="24141" spans="6:6" x14ac:dyDescent="0.2">
      <c r="F24141"/>
    </row>
    <row r="24142" spans="6:6" x14ac:dyDescent="0.2">
      <c r="F24142"/>
    </row>
    <row r="24143" spans="6:6" x14ac:dyDescent="0.2">
      <c r="F24143"/>
    </row>
    <row r="24144" spans="6:6" x14ac:dyDescent="0.2">
      <c r="F24144"/>
    </row>
    <row r="24145" spans="6:6" x14ac:dyDescent="0.2">
      <c r="F24145"/>
    </row>
    <row r="24146" spans="6:6" x14ac:dyDescent="0.2">
      <c r="F24146"/>
    </row>
    <row r="24147" spans="6:6" x14ac:dyDescent="0.2">
      <c r="F24147"/>
    </row>
    <row r="24148" spans="6:6" x14ac:dyDescent="0.2">
      <c r="F24148"/>
    </row>
    <row r="24149" spans="6:6" x14ac:dyDescent="0.2">
      <c r="F24149"/>
    </row>
    <row r="24150" spans="6:6" x14ac:dyDescent="0.2">
      <c r="F24150"/>
    </row>
    <row r="24151" spans="6:6" x14ac:dyDescent="0.2">
      <c r="F24151"/>
    </row>
    <row r="24152" spans="6:6" x14ac:dyDescent="0.2">
      <c r="F24152"/>
    </row>
    <row r="24153" spans="6:6" x14ac:dyDescent="0.2">
      <c r="F24153"/>
    </row>
    <row r="24154" spans="6:6" x14ac:dyDescent="0.2">
      <c r="F24154"/>
    </row>
    <row r="24155" spans="6:6" x14ac:dyDescent="0.2">
      <c r="F24155"/>
    </row>
    <row r="24156" spans="6:6" x14ac:dyDescent="0.2">
      <c r="F24156"/>
    </row>
    <row r="24157" spans="6:6" x14ac:dyDescent="0.2">
      <c r="F24157"/>
    </row>
    <row r="24158" spans="6:6" x14ac:dyDescent="0.2">
      <c r="F24158"/>
    </row>
    <row r="24159" spans="6:6" x14ac:dyDescent="0.2">
      <c r="F24159"/>
    </row>
    <row r="24160" spans="6:6" x14ac:dyDescent="0.2">
      <c r="F24160"/>
    </row>
    <row r="24161" spans="6:6" x14ac:dyDescent="0.2">
      <c r="F24161"/>
    </row>
    <row r="24162" spans="6:6" x14ac:dyDescent="0.2">
      <c r="F24162"/>
    </row>
    <row r="24163" spans="6:6" x14ac:dyDescent="0.2">
      <c r="F24163"/>
    </row>
    <row r="24164" spans="6:6" x14ac:dyDescent="0.2">
      <c r="F24164"/>
    </row>
    <row r="24165" spans="6:6" x14ac:dyDescent="0.2">
      <c r="F24165"/>
    </row>
    <row r="24166" spans="6:6" x14ac:dyDescent="0.2">
      <c r="F24166"/>
    </row>
    <row r="24167" spans="6:6" x14ac:dyDescent="0.2">
      <c r="F24167"/>
    </row>
    <row r="24168" spans="6:6" x14ac:dyDescent="0.2">
      <c r="F24168"/>
    </row>
    <row r="24169" spans="6:6" x14ac:dyDescent="0.2">
      <c r="F24169"/>
    </row>
    <row r="24170" spans="6:6" x14ac:dyDescent="0.2">
      <c r="F24170"/>
    </row>
    <row r="24171" spans="6:6" x14ac:dyDescent="0.2">
      <c r="F24171"/>
    </row>
    <row r="24172" spans="6:6" x14ac:dyDescent="0.2">
      <c r="F24172"/>
    </row>
    <row r="24173" spans="6:6" x14ac:dyDescent="0.2">
      <c r="F24173"/>
    </row>
    <row r="24174" spans="6:6" x14ac:dyDescent="0.2">
      <c r="F24174"/>
    </row>
    <row r="24175" spans="6:6" x14ac:dyDescent="0.2">
      <c r="F24175"/>
    </row>
    <row r="24176" spans="6:6" x14ac:dyDescent="0.2">
      <c r="F24176"/>
    </row>
    <row r="24177" spans="6:6" x14ac:dyDescent="0.2">
      <c r="F24177"/>
    </row>
    <row r="24178" spans="6:6" x14ac:dyDescent="0.2">
      <c r="F24178"/>
    </row>
    <row r="24179" spans="6:6" x14ac:dyDescent="0.2">
      <c r="F24179"/>
    </row>
    <row r="24180" spans="6:6" x14ac:dyDescent="0.2">
      <c r="F24180"/>
    </row>
    <row r="24181" spans="6:6" x14ac:dyDescent="0.2">
      <c r="F24181"/>
    </row>
    <row r="24182" spans="6:6" x14ac:dyDescent="0.2">
      <c r="F24182"/>
    </row>
    <row r="24183" spans="6:6" x14ac:dyDescent="0.2">
      <c r="F24183"/>
    </row>
    <row r="24184" spans="6:6" x14ac:dyDescent="0.2">
      <c r="F24184"/>
    </row>
    <row r="24185" spans="6:6" x14ac:dyDescent="0.2">
      <c r="F24185"/>
    </row>
    <row r="24186" spans="6:6" x14ac:dyDescent="0.2">
      <c r="F24186"/>
    </row>
    <row r="24187" spans="6:6" x14ac:dyDescent="0.2">
      <c r="F24187"/>
    </row>
    <row r="24188" spans="6:6" x14ac:dyDescent="0.2">
      <c r="F24188"/>
    </row>
    <row r="24189" spans="6:6" x14ac:dyDescent="0.2">
      <c r="F24189"/>
    </row>
    <row r="24190" spans="6:6" x14ac:dyDescent="0.2">
      <c r="F24190"/>
    </row>
    <row r="24191" spans="6:6" x14ac:dyDescent="0.2">
      <c r="F24191"/>
    </row>
    <row r="24192" spans="6:6" x14ac:dyDescent="0.2">
      <c r="F24192"/>
    </row>
    <row r="24193" spans="6:6" x14ac:dyDescent="0.2">
      <c r="F24193"/>
    </row>
    <row r="24194" spans="6:6" x14ac:dyDescent="0.2">
      <c r="F24194"/>
    </row>
    <row r="24195" spans="6:6" x14ac:dyDescent="0.2">
      <c r="F24195"/>
    </row>
    <row r="24196" spans="6:6" x14ac:dyDescent="0.2">
      <c r="F24196"/>
    </row>
    <row r="24197" spans="6:6" x14ac:dyDescent="0.2">
      <c r="F24197"/>
    </row>
    <row r="24198" spans="6:6" x14ac:dyDescent="0.2">
      <c r="F24198"/>
    </row>
    <row r="24199" spans="6:6" x14ac:dyDescent="0.2">
      <c r="F24199"/>
    </row>
    <row r="24200" spans="6:6" x14ac:dyDescent="0.2">
      <c r="F24200"/>
    </row>
    <row r="24201" spans="6:6" x14ac:dyDescent="0.2">
      <c r="F24201"/>
    </row>
    <row r="24202" spans="6:6" x14ac:dyDescent="0.2">
      <c r="F24202"/>
    </row>
    <row r="24203" spans="6:6" x14ac:dyDescent="0.2">
      <c r="F24203"/>
    </row>
    <row r="24204" spans="6:6" x14ac:dyDescent="0.2">
      <c r="F24204"/>
    </row>
    <row r="24205" spans="6:6" x14ac:dyDescent="0.2">
      <c r="F24205"/>
    </row>
    <row r="24206" spans="6:6" x14ac:dyDescent="0.2">
      <c r="F24206"/>
    </row>
    <row r="24207" spans="6:6" x14ac:dyDescent="0.2">
      <c r="F24207"/>
    </row>
    <row r="24208" spans="6:6" x14ac:dyDescent="0.2">
      <c r="F24208"/>
    </row>
    <row r="24209" spans="6:6" x14ac:dyDescent="0.2">
      <c r="F24209"/>
    </row>
    <row r="24210" spans="6:6" x14ac:dyDescent="0.2">
      <c r="F24210"/>
    </row>
    <row r="24211" spans="6:6" x14ac:dyDescent="0.2">
      <c r="F24211"/>
    </row>
    <row r="24212" spans="6:6" x14ac:dyDescent="0.2">
      <c r="F24212"/>
    </row>
    <row r="24213" spans="6:6" x14ac:dyDescent="0.2">
      <c r="F24213"/>
    </row>
    <row r="24214" spans="6:6" x14ac:dyDescent="0.2">
      <c r="F24214"/>
    </row>
    <row r="24215" spans="6:6" x14ac:dyDescent="0.2">
      <c r="F24215"/>
    </row>
    <row r="24216" spans="6:6" x14ac:dyDescent="0.2">
      <c r="F24216"/>
    </row>
    <row r="24217" spans="6:6" x14ac:dyDescent="0.2">
      <c r="F24217"/>
    </row>
    <row r="24218" spans="6:6" x14ac:dyDescent="0.2">
      <c r="F24218"/>
    </row>
    <row r="24219" spans="6:6" x14ac:dyDescent="0.2">
      <c r="F24219"/>
    </row>
    <row r="24220" spans="6:6" x14ac:dyDescent="0.2">
      <c r="F24220"/>
    </row>
    <row r="24221" spans="6:6" x14ac:dyDescent="0.2">
      <c r="F24221"/>
    </row>
    <row r="24222" spans="6:6" x14ac:dyDescent="0.2">
      <c r="F24222"/>
    </row>
    <row r="24223" spans="6:6" x14ac:dyDescent="0.2">
      <c r="F24223"/>
    </row>
    <row r="24224" spans="6:6" x14ac:dyDescent="0.2">
      <c r="F24224"/>
    </row>
    <row r="24225" spans="6:6" x14ac:dyDescent="0.2">
      <c r="F24225"/>
    </row>
    <row r="24226" spans="6:6" x14ac:dyDescent="0.2">
      <c r="F24226"/>
    </row>
    <row r="24227" spans="6:6" x14ac:dyDescent="0.2">
      <c r="F24227"/>
    </row>
    <row r="24228" spans="6:6" x14ac:dyDescent="0.2">
      <c r="F24228"/>
    </row>
    <row r="24229" spans="6:6" x14ac:dyDescent="0.2">
      <c r="F24229"/>
    </row>
    <row r="24230" spans="6:6" x14ac:dyDescent="0.2">
      <c r="F24230"/>
    </row>
    <row r="24231" spans="6:6" x14ac:dyDescent="0.2">
      <c r="F24231"/>
    </row>
    <row r="24232" spans="6:6" x14ac:dyDescent="0.2">
      <c r="F24232"/>
    </row>
    <row r="24233" spans="6:6" x14ac:dyDescent="0.2">
      <c r="F24233"/>
    </row>
    <row r="24234" spans="6:6" x14ac:dyDescent="0.2">
      <c r="F24234"/>
    </row>
    <row r="24235" spans="6:6" x14ac:dyDescent="0.2">
      <c r="F24235"/>
    </row>
    <row r="24236" spans="6:6" x14ac:dyDescent="0.2">
      <c r="F24236"/>
    </row>
    <row r="24237" spans="6:6" x14ac:dyDescent="0.2">
      <c r="F24237"/>
    </row>
    <row r="24238" spans="6:6" x14ac:dyDescent="0.2">
      <c r="F24238"/>
    </row>
    <row r="24239" spans="6:6" x14ac:dyDescent="0.2">
      <c r="F24239"/>
    </row>
    <row r="24240" spans="6:6" x14ac:dyDescent="0.2">
      <c r="F24240"/>
    </row>
    <row r="24241" spans="6:6" x14ac:dyDescent="0.2">
      <c r="F24241"/>
    </row>
    <row r="24242" spans="6:6" x14ac:dyDescent="0.2">
      <c r="F24242"/>
    </row>
    <row r="24243" spans="6:6" x14ac:dyDescent="0.2">
      <c r="F24243"/>
    </row>
    <row r="24244" spans="6:6" x14ac:dyDescent="0.2">
      <c r="F24244"/>
    </row>
    <row r="24245" spans="6:6" x14ac:dyDescent="0.2">
      <c r="F24245"/>
    </row>
    <row r="24246" spans="6:6" x14ac:dyDescent="0.2">
      <c r="F24246"/>
    </row>
    <row r="24247" spans="6:6" x14ac:dyDescent="0.2">
      <c r="F24247"/>
    </row>
    <row r="24248" spans="6:6" x14ac:dyDescent="0.2">
      <c r="F24248"/>
    </row>
    <row r="24249" spans="6:6" x14ac:dyDescent="0.2">
      <c r="F24249"/>
    </row>
    <row r="24250" spans="6:6" x14ac:dyDescent="0.2">
      <c r="F24250"/>
    </row>
    <row r="24251" spans="6:6" x14ac:dyDescent="0.2">
      <c r="F24251"/>
    </row>
    <row r="24252" spans="6:6" x14ac:dyDescent="0.2">
      <c r="F24252"/>
    </row>
    <row r="24253" spans="6:6" x14ac:dyDescent="0.2">
      <c r="F24253"/>
    </row>
    <row r="24254" spans="6:6" x14ac:dyDescent="0.2">
      <c r="F24254"/>
    </row>
    <row r="24255" spans="6:6" x14ac:dyDescent="0.2">
      <c r="F24255"/>
    </row>
    <row r="24256" spans="6:6" x14ac:dyDescent="0.2">
      <c r="F24256"/>
    </row>
    <row r="24257" spans="6:6" x14ac:dyDescent="0.2">
      <c r="F24257"/>
    </row>
    <row r="24258" spans="6:6" x14ac:dyDescent="0.2">
      <c r="F24258"/>
    </row>
    <row r="24259" spans="6:6" x14ac:dyDescent="0.2">
      <c r="F24259"/>
    </row>
    <row r="24260" spans="6:6" x14ac:dyDescent="0.2">
      <c r="F24260"/>
    </row>
    <row r="24261" spans="6:6" x14ac:dyDescent="0.2">
      <c r="F24261"/>
    </row>
    <row r="24262" spans="6:6" x14ac:dyDescent="0.2">
      <c r="F24262"/>
    </row>
    <row r="24263" spans="6:6" x14ac:dyDescent="0.2">
      <c r="F24263"/>
    </row>
    <row r="24264" spans="6:6" x14ac:dyDescent="0.2">
      <c r="F24264"/>
    </row>
    <row r="24265" spans="6:6" x14ac:dyDescent="0.2">
      <c r="F24265"/>
    </row>
    <row r="24266" spans="6:6" x14ac:dyDescent="0.2">
      <c r="F24266"/>
    </row>
    <row r="24267" spans="6:6" x14ac:dyDescent="0.2">
      <c r="F24267"/>
    </row>
    <row r="24268" spans="6:6" x14ac:dyDescent="0.2">
      <c r="F24268"/>
    </row>
    <row r="24269" spans="6:6" x14ac:dyDescent="0.2">
      <c r="F24269"/>
    </row>
    <row r="24270" spans="6:6" x14ac:dyDescent="0.2">
      <c r="F24270"/>
    </row>
    <row r="24271" spans="6:6" x14ac:dyDescent="0.2">
      <c r="F24271"/>
    </row>
    <row r="24272" spans="6:6" x14ac:dyDescent="0.2">
      <c r="F24272"/>
    </row>
    <row r="24273" spans="6:6" x14ac:dyDescent="0.2">
      <c r="F24273"/>
    </row>
    <row r="24274" spans="6:6" x14ac:dyDescent="0.2">
      <c r="F24274"/>
    </row>
    <row r="24275" spans="6:6" x14ac:dyDescent="0.2">
      <c r="F24275"/>
    </row>
    <row r="24276" spans="6:6" x14ac:dyDescent="0.2">
      <c r="F24276"/>
    </row>
    <row r="24277" spans="6:6" x14ac:dyDescent="0.2">
      <c r="F24277"/>
    </row>
    <row r="24278" spans="6:6" x14ac:dyDescent="0.2">
      <c r="F24278"/>
    </row>
    <row r="24279" spans="6:6" x14ac:dyDescent="0.2">
      <c r="F24279"/>
    </row>
    <row r="24280" spans="6:6" x14ac:dyDescent="0.2">
      <c r="F24280"/>
    </row>
    <row r="24281" spans="6:6" x14ac:dyDescent="0.2">
      <c r="F24281"/>
    </row>
    <row r="24282" spans="6:6" x14ac:dyDescent="0.2">
      <c r="F24282"/>
    </row>
    <row r="24283" spans="6:6" x14ac:dyDescent="0.2">
      <c r="F24283"/>
    </row>
    <row r="24284" spans="6:6" x14ac:dyDescent="0.2">
      <c r="F24284"/>
    </row>
    <row r="24285" spans="6:6" x14ac:dyDescent="0.2">
      <c r="F24285"/>
    </row>
    <row r="24286" spans="6:6" x14ac:dyDescent="0.2">
      <c r="F24286"/>
    </row>
    <row r="24287" spans="6:6" x14ac:dyDescent="0.2">
      <c r="F24287"/>
    </row>
    <row r="24288" spans="6:6" x14ac:dyDescent="0.2">
      <c r="F24288"/>
    </row>
    <row r="24289" spans="6:6" x14ac:dyDescent="0.2">
      <c r="F24289"/>
    </row>
    <row r="24290" spans="6:6" x14ac:dyDescent="0.2">
      <c r="F24290"/>
    </row>
    <row r="24291" spans="6:6" x14ac:dyDescent="0.2">
      <c r="F24291"/>
    </row>
    <row r="24292" spans="6:6" x14ac:dyDescent="0.2">
      <c r="F24292"/>
    </row>
    <row r="24293" spans="6:6" x14ac:dyDescent="0.2">
      <c r="F24293"/>
    </row>
    <row r="24294" spans="6:6" x14ac:dyDescent="0.2">
      <c r="F24294"/>
    </row>
    <row r="24295" spans="6:6" x14ac:dyDescent="0.2">
      <c r="F24295"/>
    </row>
    <row r="24296" spans="6:6" x14ac:dyDescent="0.2">
      <c r="F24296"/>
    </row>
    <row r="24297" spans="6:6" x14ac:dyDescent="0.2">
      <c r="F24297"/>
    </row>
    <row r="24298" spans="6:6" x14ac:dyDescent="0.2">
      <c r="F24298"/>
    </row>
    <row r="24299" spans="6:6" x14ac:dyDescent="0.2">
      <c r="F24299"/>
    </row>
    <row r="24300" spans="6:6" x14ac:dyDescent="0.2">
      <c r="F24300"/>
    </row>
    <row r="24301" spans="6:6" x14ac:dyDescent="0.2">
      <c r="F24301"/>
    </row>
    <row r="24302" spans="6:6" x14ac:dyDescent="0.2">
      <c r="F24302"/>
    </row>
    <row r="24303" spans="6:6" x14ac:dyDescent="0.2">
      <c r="F24303"/>
    </row>
    <row r="24304" spans="6:6" x14ac:dyDescent="0.2">
      <c r="F24304"/>
    </row>
    <row r="24305" spans="6:6" x14ac:dyDescent="0.2">
      <c r="F24305"/>
    </row>
    <row r="24306" spans="6:6" x14ac:dyDescent="0.2">
      <c r="F24306"/>
    </row>
    <row r="24307" spans="6:6" x14ac:dyDescent="0.2">
      <c r="F24307"/>
    </row>
    <row r="24308" spans="6:6" x14ac:dyDescent="0.2">
      <c r="F24308"/>
    </row>
    <row r="24309" spans="6:6" x14ac:dyDescent="0.2">
      <c r="F24309"/>
    </row>
    <row r="24310" spans="6:6" x14ac:dyDescent="0.2">
      <c r="F24310"/>
    </row>
    <row r="24311" spans="6:6" x14ac:dyDescent="0.2">
      <c r="F24311"/>
    </row>
    <row r="24312" spans="6:6" x14ac:dyDescent="0.2">
      <c r="F24312"/>
    </row>
    <row r="24313" spans="6:6" x14ac:dyDescent="0.2">
      <c r="F24313"/>
    </row>
    <row r="24314" spans="6:6" x14ac:dyDescent="0.2">
      <c r="F24314"/>
    </row>
    <row r="24315" spans="6:6" x14ac:dyDescent="0.2">
      <c r="F24315"/>
    </row>
    <row r="24316" spans="6:6" x14ac:dyDescent="0.2">
      <c r="F24316"/>
    </row>
    <row r="24317" spans="6:6" x14ac:dyDescent="0.2">
      <c r="F24317"/>
    </row>
    <row r="24318" spans="6:6" x14ac:dyDescent="0.2">
      <c r="F24318"/>
    </row>
    <row r="24319" spans="6:6" x14ac:dyDescent="0.2">
      <c r="F24319"/>
    </row>
    <row r="24320" spans="6:6" x14ac:dyDescent="0.2">
      <c r="F24320"/>
    </row>
    <row r="24321" spans="6:6" x14ac:dyDescent="0.2">
      <c r="F24321"/>
    </row>
    <row r="24322" spans="6:6" x14ac:dyDescent="0.2">
      <c r="F24322"/>
    </row>
    <row r="24323" spans="6:6" x14ac:dyDescent="0.2">
      <c r="F24323"/>
    </row>
    <row r="24324" spans="6:6" x14ac:dyDescent="0.2">
      <c r="F24324"/>
    </row>
    <row r="24325" spans="6:6" x14ac:dyDescent="0.2">
      <c r="F24325"/>
    </row>
    <row r="24326" spans="6:6" x14ac:dyDescent="0.2">
      <c r="F24326"/>
    </row>
    <row r="24327" spans="6:6" x14ac:dyDescent="0.2">
      <c r="F24327"/>
    </row>
    <row r="24328" spans="6:6" x14ac:dyDescent="0.2">
      <c r="F24328"/>
    </row>
    <row r="24329" spans="6:6" x14ac:dyDescent="0.2">
      <c r="F24329"/>
    </row>
    <row r="24330" spans="6:6" x14ac:dyDescent="0.2">
      <c r="F24330"/>
    </row>
    <row r="24331" spans="6:6" x14ac:dyDescent="0.2">
      <c r="F24331"/>
    </row>
    <row r="24332" spans="6:6" x14ac:dyDescent="0.2">
      <c r="F24332"/>
    </row>
    <row r="24333" spans="6:6" x14ac:dyDescent="0.2">
      <c r="F24333"/>
    </row>
    <row r="24334" spans="6:6" x14ac:dyDescent="0.2">
      <c r="F24334"/>
    </row>
    <row r="24335" spans="6:6" x14ac:dyDescent="0.2">
      <c r="F24335"/>
    </row>
    <row r="24336" spans="6:6" x14ac:dyDescent="0.2">
      <c r="F24336"/>
    </row>
    <row r="24337" spans="6:6" x14ac:dyDescent="0.2">
      <c r="F24337"/>
    </row>
    <row r="24338" spans="6:6" x14ac:dyDescent="0.2">
      <c r="F24338"/>
    </row>
    <row r="24339" spans="6:6" x14ac:dyDescent="0.2">
      <c r="F24339"/>
    </row>
    <row r="24340" spans="6:6" x14ac:dyDescent="0.2">
      <c r="F24340"/>
    </row>
    <row r="24341" spans="6:6" x14ac:dyDescent="0.2">
      <c r="F24341"/>
    </row>
    <row r="24342" spans="6:6" x14ac:dyDescent="0.2">
      <c r="F24342"/>
    </row>
    <row r="24343" spans="6:6" x14ac:dyDescent="0.2">
      <c r="F24343"/>
    </row>
    <row r="24344" spans="6:6" x14ac:dyDescent="0.2">
      <c r="F24344"/>
    </row>
    <row r="24345" spans="6:6" x14ac:dyDescent="0.2">
      <c r="F24345"/>
    </row>
    <row r="24346" spans="6:6" x14ac:dyDescent="0.2">
      <c r="F24346"/>
    </row>
    <row r="24347" spans="6:6" x14ac:dyDescent="0.2">
      <c r="F24347"/>
    </row>
    <row r="24348" spans="6:6" x14ac:dyDescent="0.2">
      <c r="F24348"/>
    </row>
    <row r="24349" spans="6:6" x14ac:dyDescent="0.2">
      <c r="F24349"/>
    </row>
    <row r="24350" spans="6:6" x14ac:dyDescent="0.2">
      <c r="F24350"/>
    </row>
    <row r="24351" spans="6:6" x14ac:dyDescent="0.2">
      <c r="F24351"/>
    </row>
    <row r="24352" spans="6:6" x14ac:dyDescent="0.2">
      <c r="F24352"/>
    </row>
    <row r="24353" spans="6:6" x14ac:dyDescent="0.2">
      <c r="F24353"/>
    </row>
    <row r="24354" spans="6:6" x14ac:dyDescent="0.2">
      <c r="F24354"/>
    </row>
    <row r="24355" spans="6:6" x14ac:dyDescent="0.2">
      <c r="F24355"/>
    </row>
    <row r="24356" spans="6:6" x14ac:dyDescent="0.2">
      <c r="F24356"/>
    </row>
    <row r="24357" spans="6:6" x14ac:dyDescent="0.2">
      <c r="F24357"/>
    </row>
    <row r="24358" spans="6:6" x14ac:dyDescent="0.2">
      <c r="F24358"/>
    </row>
    <row r="24359" spans="6:6" x14ac:dyDescent="0.2">
      <c r="F24359"/>
    </row>
    <row r="24360" spans="6:6" x14ac:dyDescent="0.2">
      <c r="F24360"/>
    </row>
    <row r="24361" spans="6:6" x14ac:dyDescent="0.2">
      <c r="F24361"/>
    </row>
    <row r="24362" spans="6:6" x14ac:dyDescent="0.2">
      <c r="F24362"/>
    </row>
    <row r="24363" spans="6:6" x14ac:dyDescent="0.2">
      <c r="F24363"/>
    </row>
    <row r="24364" spans="6:6" x14ac:dyDescent="0.2">
      <c r="F24364"/>
    </row>
    <row r="24365" spans="6:6" x14ac:dyDescent="0.2">
      <c r="F24365"/>
    </row>
    <row r="24366" spans="6:6" x14ac:dyDescent="0.2">
      <c r="F24366"/>
    </row>
    <row r="24367" spans="6:6" x14ac:dyDescent="0.2">
      <c r="F24367"/>
    </row>
    <row r="24368" spans="6:6" x14ac:dyDescent="0.2">
      <c r="F24368"/>
    </row>
    <row r="24369" spans="6:6" x14ac:dyDescent="0.2">
      <c r="F24369"/>
    </row>
    <row r="24370" spans="6:6" x14ac:dyDescent="0.2">
      <c r="F24370"/>
    </row>
    <row r="24371" spans="6:6" x14ac:dyDescent="0.2">
      <c r="F24371"/>
    </row>
    <row r="24372" spans="6:6" x14ac:dyDescent="0.2">
      <c r="F24372"/>
    </row>
    <row r="24373" spans="6:6" x14ac:dyDescent="0.2">
      <c r="F24373"/>
    </row>
    <row r="24374" spans="6:6" x14ac:dyDescent="0.2">
      <c r="F24374"/>
    </row>
    <row r="24375" spans="6:6" x14ac:dyDescent="0.2">
      <c r="F24375"/>
    </row>
    <row r="24376" spans="6:6" x14ac:dyDescent="0.2">
      <c r="F24376"/>
    </row>
    <row r="24377" spans="6:6" x14ac:dyDescent="0.2">
      <c r="F24377"/>
    </row>
    <row r="24378" spans="6:6" x14ac:dyDescent="0.2">
      <c r="F24378"/>
    </row>
    <row r="24379" spans="6:6" x14ac:dyDescent="0.2">
      <c r="F24379"/>
    </row>
    <row r="24380" spans="6:6" x14ac:dyDescent="0.2">
      <c r="F24380"/>
    </row>
    <row r="24381" spans="6:6" x14ac:dyDescent="0.2">
      <c r="F24381"/>
    </row>
    <row r="24382" spans="6:6" x14ac:dyDescent="0.2">
      <c r="F24382"/>
    </row>
    <row r="24383" spans="6:6" x14ac:dyDescent="0.2">
      <c r="F24383"/>
    </row>
    <row r="24384" spans="6:6" x14ac:dyDescent="0.2">
      <c r="F24384"/>
    </row>
    <row r="24385" spans="6:6" x14ac:dyDescent="0.2">
      <c r="F24385"/>
    </row>
    <row r="24386" spans="6:6" x14ac:dyDescent="0.2">
      <c r="F24386"/>
    </row>
    <row r="24387" spans="6:6" x14ac:dyDescent="0.2">
      <c r="F24387"/>
    </row>
    <row r="24388" spans="6:6" x14ac:dyDescent="0.2">
      <c r="F24388"/>
    </row>
    <row r="24389" spans="6:6" x14ac:dyDescent="0.2">
      <c r="F24389"/>
    </row>
    <row r="24390" spans="6:6" x14ac:dyDescent="0.2">
      <c r="F24390"/>
    </row>
    <row r="24391" spans="6:6" x14ac:dyDescent="0.2">
      <c r="F24391"/>
    </row>
    <row r="24392" spans="6:6" x14ac:dyDescent="0.2">
      <c r="F24392"/>
    </row>
    <row r="24393" spans="6:6" x14ac:dyDescent="0.2">
      <c r="F24393"/>
    </row>
    <row r="24394" spans="6:6" x14ac:dyDescent="0.2">
      <c r="F24394"/>
    </row>
    <row r="24395" spans="6:6" x14ac:dyDescent="0.2">
      <c r="F24395"/>
    </row>
    <row r="24396" spans="6:6" x14ac:dyDescent="0.2">
      <c r="F24396"/>
    </row>
    <row r="24397" spans="6:6" x14ac:dyDescent="0.2">
      <c r="F24397"/>
    </row>
    <row r="24398" spans="6:6" x14ac:dyDescent="0.2">
      <c r="F24398"/>
    </row>
    <row r="24399" spans="6:6" x14ac:dyDescent="0.2">
      <c r="F24399"/>
    </row>
    <row r="24400" spans="6:6" x14ac:dyDescent="0.2">
      <c r="F24400"/>
    </row>
    <row r="24401" spans="6:6" x14ac:dyDescent="0.2">
      <c r="F24401"/>
    </row>
    <row r="24402" spans="6:6" x14ac:dyDescent="0.2">
      <c r="F24402"/>
    </row>
    <row r="24403" spans="6:6" x14ac:dyDescent="0.2">
      <c r="F24403"/>
    </row>
    <row r="24404" spans="6:6" x14ac:dyDescent="0.2">
      <c r="F24404"/>
    </row>
    <row r="24405" spans="6:6" x14ac:dyDescent="0.2">
      <c r="F24405"/>
    </row>
    <row r="24406" spans="6:6" x14ac:dyDescent="0.2">
      <c r="F24406"/>
    </row>
    <row r="24407" spans="6:6" x14ac:dyDescent="0.2">
      <c r="F24407"/>
    </row>
    <row r="24408" spans="6:6" x14ac:dyDescent="0.2">
      <c r="F24408"/>
    </row>
    <row r="24409" spans="6:6" x14ac:dyDescent="0.2">
      <c r="F24409"/>
    </row>
    <row r="24410" spans="6:6" x14ac:dyDescent="0.2">
      <c r="F24410"/>
    </row>
    <row r="24411" spans="6:6" x14ac:dyDescent="0.2">
      <c r="F24411"/>
    </row>
    <row r="24412" spans="6:6" x14ac:dyDescent="0.2">
      <c r="F24412"/>
    </row>
    <row r="24413" spans="6:6" x14ac:dyDescent="0.2">
      <c r="F24413"/>
    </row>
    <row r="24414" spans="6:6" x14ac:dyDescent="0.2">
      <c r="F24414"/>
    </row>
    <row r="24415" spans="6:6" x14ac:dyDescent="0.2">
      <c r="F24415"/>
    </row>
    <row r="24416" spans="6:6" x14ac:dyDescent="0.2">
      <c r="F24416"/>
    </row>
    <row r="24417" spans="6:6" x14ac:dyDescent="0.2">
      <c r="F24417"/>
    </row>
    <row r="24418" spans="6:6" x14ac:dyDescent="0.2">
      <c r="F24418"/>
    </row>
    <row r="24419" spans="6:6" x14ac:dyDescent="0.2">
      <c r="F24419"/>
    </row>
    <row r="24420" spans="6:6" x14ac:dyDescent="0.2">
      <c r="F24420"/>
    </row>
    <row r="24421" spans="6:6" x14ac:dyDescent="0.2">
      <c r="F24421"/>
    </row>
    <row r="24422" spans="6:6" x14ac:dyDescent="0.2">
      <c r="F24422"/>
    </row>
    <row r="24423" spans="6:6" x14ac:dyDescent="0.2">
      <c r="F24423"/>
    </row>
    <row r="24424" spans="6:6" x14ac:dyDescent="0.2">
      <c r="F24424"/>
    </row>
    <row r="24425" spans="6:6" x14ac:dyDescent="0.2">
      <c r="F24425"/>
    </row>
    <row r="24426" spans="6:6" x14ac:dyDescent="0.2">
      <c r="F24426"/>
    </row>
    <row r="24427" spans="6:6" x14ac:dyDescent="0.2">
      <c r="F24427"/>
    </row>
    <row r="24428" spans="6:6" x14ac:dyDescent="0.2">
      <c r="F24428"/>
    </row>
    <row r="24429" spans="6:6" x14ac:dyDescent="0.2">
      <c r="F24429"/>
    </row>
    <row r="24430" spans="6:6" x14ac:dyDescent="0.2">
      <c r="F24430"/>
    </row>
    <row r="24431" spans="6:6" x14ac:dyDescent="0.2">
      <c r="F24431"/>
    </row>
    <row r="24432" spans="6:6" x14ac:dyDescent="0.2">
      <c r="F24432"/>
    </row>
    <row r="24433" spans="6:6" x14ac:dyDescent="0.2">
      <c r="F24433"/>
    </row>
    <row r="24434" spans="6:6" x14ac:dyDescent="0.2">
      <c r="F24434"/>
    </row>
    <row r="24435" spans="6:6" x14ac:dyDescent="0.2">
      <c r="F24435"/>
    </row>
    <row r="24436" spans="6:6" x14ac:dyDescent="0.2">
      <c r="F24436"/>
    </row>
    <row r="24437" spans="6:6" x14ac:dyDescent="0.2">
      <c r="F24437"/>
    </row>
    <row r="24438" spans="6:6" x14ac:dyDescent="0.2">
      <c r="F24438"/>
    </row>
    <row r="24439" spans="6:6" x14ac:dyDescent="0.2">
      <c r="F24439"/>
    </row>
    <row r="24440" spans="6:6" x14ac:dyDescent="0.2">
      <c r="F24440"/>
    </row>
    <row r="24441" spans="6:6" x14ac:dyDescent="0.2">
      <c r="F24441"/>
    </row>
    <row r="24442" spans="6:6" x14ac:dyDescent="0.2">
      <c r="F24442"/>
    </row>
    <row r="24443" spans="6:6" x14ac:dyDescent="0.2">
      <c r="F24443"/>
    </row>
    <row r="24444" spans="6:6" x14ac:dyDescent="0.2">
      <c r="F24444"/>
    </row>
    <row r="24445" spans="6:6" x14ac:dyDescent="0.2">
      <c r="F24445"/>
    </row>
    <row r="24446" spans="6:6" x14ac:dyDescent="0.2">
      <c r="F24446"/>
    </row>
    <row r="24447" spans="6:6" x14ac:dyDescent="0.2">
      <c r="F24447"/>
    </row>
    <row r="24448" spans="6:6" x14ac:dyDescent="0.2">
      <c r="F24448"/>
    </row>
    <row r="24449" spans="6:6" x14ac:dyDescent="0.2">
      <c r="F24449"/>
    </row>
    <row r="24450" spans="6:6" x14ac:dyDescent="0.2">
      <c r="F24450"/>
    </row>
    <row r="24451" spans="6:6" x14ac:dyDescent="0.2">
      <c r="F24451"/>
    </row>
    <row r="24452" spans="6:6" x14ac:dyDescent="0.2">
      <c r="F24452"/>
    </row>
    <row r="24453" spans="6:6" x14ac:dyDescent="0.2">
      <c r="F24453"/>
    </row>
    <row r="24454" spans="6:6" x14ac:dyDescent="0.2">
      <c r="F24454"/>
    </row>
    <row r="24455" spans="6:6" x14ac:dyDescent="0.2">
      <c r="F24455"/>
    </row>
    <row r="24456" spans="6:6" x14ac:dyDescent="0.2">
      <c r="F24456"/>
    </row>
    <row r="24457" spans="6:6" x14ac:dyDescent="0.2">
      <c r="F24457"/>
    </row>
    <row r="24458" spans="6:6" x14ac:dyDescent="0.2">
      <c r="F24458"/>
    </row>
    <row r="24459" spans="6:6" x14ac:dyDescent="0.2">
      <c r="F24459"/>
    </row>
    <row r="24460" spans="6:6" x14ac:dyDescent="0.2">
      <c r="F24460"/>
    </row>
    <row r="24461" spans="6:6" x14ac:dyDescent="0.2">
      <c r="F24461"/>
    </row>
    <row r="24462" spans="6:6" x14ac:dyDescent="0.2">
      <c r="F24462"/>
    </row>
    <row r="24463" spans="6:6" x14ac:dyDescent="0.2">
      <c r="F24463"/>
    </row>
    <row r="24464" spans="6:6" x14ac:dyDescent="0.2">
      <c r="F24464"/>
    </row>
    <row r="24465" spans="6:6" x14ac:dyDescent="0.2">
      <c r="F24465"/>
    </row>
    <row r="24466" spans="6:6" x14ac:dyDescent="0.2">
      <c r="F24466"/>
    </row>
    <row r="24467" spans="6:6" x14ac:dyDescent="0.2">
      <c r="F24467"/>
    </row>
    <row r="24468" spans="6:6" x14ac:dyDescent="0.2">
      <c r="F24468"/>
    </row>
    <row r="24469" spans="6:6" x14ac:dyDescent="0.2">
      <c r="F24469"/>
    </row>
    <row r="24470" spans="6:6" x14ac:dyDescent="0.2">
      <c r="F24470"/>
    </row>
    <row r="24471" spans="6:6" x14ac:dyDescent="0.2">
      <c r="F24471"/>
    </row>
    <row r="24472" spans="6:6" x14ac:dyDescent="0.2">
      <c r="F24472"/>
    </row>
    <row r="24473" spans="6:6" x14ac:dyDescent="0.2">
      <c r="F24473"/>
    </row>
    <row r="24474" spans="6:6" x14ac:dyDescent="0.2">
      <c r="F24474"/>
    </row>
    <row r="24475" spans="6:6" x14ac:dyDescent="0.2">
      <c r="F24475"/>
    </row>
    <row r="24476" spans="6:6" x14ac:dyDescent="0.2">
      <c r="F24476"/>
    </row>
    <row r="24477" spans="6:6" x14ac:dyDescent="0.2">
      <c r="F24477"/>
    </row>
    <row r="24478" spans="6:6" x14ac:dyDescent="0.2">
      <c r="F24478"/>
    </row>
    <row r="24479" spans="6:6" x14ac:dyDescent="0.2">
      <c r="F24479"/>
    </row>
    <row r="24480" spans="6:6" x14ac:dyDescent="0.2">
      <c r="F24480"/>
    </row>
    <row r="24481" spans="6:6" x14ac:dyDescent="0.2">
      <c r="F24481"/>
    </row>
    <row r="24482" spans="6:6" x14ac:dyDescent="0.2">
      <c r="F24482"/>
    </row>
    <row r="24483" spans="6:6" x14ac:dyDescent="0.2">
      <c r="F24483"/>
    </row>
    <row r="24484" spans="6:6" x14ac:dyDescent="0.2">
      <c r="F24484"/>
    </row>
    <row r="24485" spans="6:6" x14ac:dyDescent="0.2">
      <c r="F24485"/>
    </row>
    <row r="24486" spans="6:6" x14ac:dyDescent="0.2">
      <c r="F24486"/>
    </row>
    <row r="24487" spans="6:6" x14ac:dyDescent="0.2">
      <c r="F24487"/>
    </row>
    <row r="24488" spans="6:6" x14ac:dyDescent="0.2">
      <c r="F24488"/>
    </row>
    <row r="24489" spans="6:6" x14ac:dyDescent="0.2">
      <c r="F24489"/>
    </row>
    <row r="24490" spans="6:6" x14ac:dyDescent="0.2">
      <c r="F24490"/>
    </row>
    <row r="24491" spans="6:6" x14ac:dyDescent="0.2">
      <c r="F24491"/>
    </row>
    <row r="24492" spans="6:6" x14ac:dyDescent="0.2">
      <c r="F24492"/>
    </row>
    <row r="24493" spans="6:6" x14ac:dyDescent="0.2">
      <c r="F24493"/>
    </row>
    <row r="24494" spans="6:6" x14ac:dyDescent="0.2">
      <c r="F24494"/>
    </row>
    <row r="24495" spans="6:6" x14ac:dyDescent="0.2">
      <c r="F24495"/>
    </row>
    <row r="24496" spans="6:6" x14ac:dyDescent="0.2">
      <c r="F24496"/>
    </row>
    <row r="24497" spans="6:6" x14ac:dyDescent="0.2">
      <c r="F24497"/>
    </row>
    <row r="24498" spans="6:6" x14ac:dyDescent="0.2">
      <c r="F24498"/>
    </row>
    <row r="24499" spans="6:6" x14ac:dyDescent="0.2">
      <c r="F24499"/>
    </row>
    <row r="24500" spans="6:6" x14ac:dyDescent="0.2">
      <c r="F24500"/>
    </row>
    <row r="24501" spans="6:6" x14ac:dyDescent="0.2">
      <c r="F24501"/>
    </row>
    <row r="24502" spans="6:6" x14ac:dyDescent="0.2">
      <c r="F24502"/>
    </row>
    <row r="24503" spans="6:6" x14ac:dyDescent="0.2">
      <c r="F24503"/>
    </row>
    <row r="24504" spans="6:6" x14ac:dyDescent="0.2">
      <c r="F24504"/>
    </row>
    <row r="24505" spans="6:6" x14ac:dyDescent="0.2">
      <c r="F24505"/>
    </row>
    <row r="24506" spans="6:6" x14ac:dyDescent="0.2">
      <c r="F24506"/>
    </row>
    <row r="24507" spans="6:6" x14ac:dyDescent="0.2">
      <c r="F24507"/>
    </row>
    <row r="24508" spans="6:6" x14ac:dyDescent="0.2">
      <c r="F24508"/>
    </row>
    <row r="24509" spans="6:6" x14ac:dyDescent="0.2">
      <c r="F24509"/>
    </row>
    <row r="24510" spans="6:6" x14ac:dyDescent="0.2">
      <c r="F24510"/>
    </row>
    <row r="24511" spans="6:6" x14ac:dyDescent="0.2">
      <c r="F24511"/>
    </row>
    <row r="24512" spans="6:6" x14ac:dyDescent="0.2">
      <c r="F24512"/>
    </row>
    <row r="24513" spans="6:6" x14ac:dyDescent="0.2">
      <c r="F24513"/>
    </row>
    <row r="24514" spans="6:6" x14ac:dyDescent="0.2">
      <c r="F24514"/>
    </row>
    <row r="24515" spans="6:6" x14ac:dyDescent="0.2">
      <c r="F24515"/>
    </row>
    <row r="24516" spans="6:6" x14ac:dyDescent="0.2">
      <c r="F24516"/>
    </row>
    <row r="24517" spans="6:6" x14ac:dyDescent="0.2">
      <c r="F24517"/>
    </row>
    <row r="24518" spans="6:6" x14ac:dyDescent="0.2">
      <c r="F24518"/>
    </row>
    <row r="24519" spans="6:6" x14ac:dyDescent="0.2">
      <c r="F24519"/>
    </row>
    <row r="24520" spans="6:6" x14ac:dyDescent="0.2">
      <c r="F24520"/>
    </row>
    <row r="24521" spans="6:6" x14ac:dyDescent="0.2">
      <c r="F24521"/>
    </row>
    <row r="24522" spans="6:6" x14ac:dyDescent="0.2">
      <c r="F24522"/>
    </row>
    <row r="24523" spans="6:6" x14ac:dyDescent="0.2">
      <c r="F24523"/>
    </row>
    <row r="24524" spans="6:6" x14ac:dyDescent="0.2">
      <c r="F24524"/>
    </row>
    <row r="24525" spans="6:6" x14ac:dyDescent="0.2">
      <c r="F24525"/>
    </row>
    <row r="24526" spans="6:6" x14ac:dyDescent="0.2">
      <c r="F24526"/>
    </row>
    <row r="24527" spans="6:6" x14ac:dyDescent="0.2">
      <c r="F24527"/>
    </row>
    <row r="24528" spans="6:6" x14ac:dyDescent="0.2">
      <c r="F24528"/>
    </row>
    <row r="24529" spans="6:6" x14ac:dyDescent="0.2">
      <c r="F24529"/>
    </row>
    <row r="24530" spans="6:6" x14ac:dyDescent="0.2">
      <c r="F24530"/>
    </row>
    <row r="24531" spans="6:6" x14ac:dyDescent="0.2">
      <c r="F24531"/>
    </row>
    <row r="24532" spans="6:6" x14ac:dyDescent="0.2">
      <c r="F24532"/>
    </row>
    <row r="24533" spans="6:6" x14ac:dyDescent="0.2">
      <c r="F24533"/>
    </row>
    <row r="24534" spans="6:6" x14ac:dyDescent="0.2">
      <c r="F24534"/>
    </row>
    <row r="24535" spans="6:6" x14ac:dyDescent="0.2">
      <c r="F24535"/>
    </row>
    <row r="24536" spans="6:6" x14ac:dyDescent="0.2">
      <c r="F24536"/>
    </row>
    <row r="24537" spans="6:6" x14ac:dyDescent="0.2">
      <c r="F24537"/>
    </row>
    <row r="24538" spans="6:6" x14ac:dyDescent="0.2">
      <c r="F24538"/>
    </row>
    <row r="24539" spans="6:6" x14ac:dyDescent="0.2">
      <c r="F24539"/>
    </row>
    <row r="24540" spans="6:6" x14ac:dyDescent="0.2">
      <c r="F24540"/>
    </row>
    <row r="24541" spans="6:6" x14ac:dyDescent="0.2">
      <c r="F24541"/>
    </row>
    <row r="24542" spans="6:6" x14ac:dyDescent="0.2">
      <c r="F24542"/>
    </row>
    <row r="24543" spans="6:6" x14ac:dyDescent="0.2">
      <c r="F24543"/>
    </row>
    <row r="24544" spans="6:6" x14ac:dyDescent="0.2">
      <c r="F24544"/>
    </row>
    <row r="24545" spans="6:6" x14ac:dyDescent="0.2">
      <c r="F24545"/>
    </row>
    <row r="24546" spans="6:6" x14ac:dyDescent="0.2">
      <c r="F24546"/>
    </row>
    <row r="24547" spans="6:6" x14ac:dyDescent="0.2">
      <c r="F24547"/>
    </row>
    <row r="24548" spans="6:6" x14ac:dyDescent="0.2">
      <c r="F24548"/>
    </row>
    <row r="24549" spans="6:6" x14ac:dyDescent="0.2">
      <c r="F24549"/>
    </row>
    <row r="24550" spans="6:6" x14ac:dyDescent="0.2">
      <c r="F24550"/>
    </row>
    <row r="24551" spans="6:6" x14ac:dyDescent="0.2">
      <c r="F24551"/>
    </row>
    <row r="24552" spans="6:6" x14ac:dyDescent="0.2">
      <c r="F24552"/>
    </row>
    <row r="24553" spans="6:6" x14ac:dyDescent="0.2">
      <c r="F24553"/>
    </row>
    <row r="24554" spans="6:6" x14ac:dyDescent="0.2">
      <c r="F24554"/>
    </row>
    <row r="24555" spans="6:6" x14ac:dyDescent="0.2">
      <c r="F24555"/>
    </row>
    <row r="24556" spans="6:6" x14ac:dyDescent="0.2">
      <c r="F24556"/>
    </row>
    <row r="24557" spans="6:6" x14ac:dyDescent="0.2">
      <c r="F24557"/>
    </row>
    <row r="24558" spans="6:6" x14ac:dyDescent="0.2">
      <c r="F24558"/>
    </row>
    <row r="24559" spans="6:6" x14ac:dyDescent="0.2">
      <c r="F24559"/>
    </row>
    <row r="24560" spans="6:6" x14ac:dyDescent="0.2">
      <c r="F24560"/>
    </row>
    <row r="24561" spans="6:6" x14ac:dyDescent="0.2">
      <c r="F24561"/>
    </row>
    <row r="24562" spans="6:6" x14ac:dyDescent="0.2">
      <c r="F24562"/>
    </row>
    <row r="24563" spans="6:6" x14ac:dyDescent="0.2">
      <c r="F24563"/>
    </row>
    <row r="24564" spans="6:6" x14ac:dyDescent="0.2">
      <c r="F24564"/>
    </row>
    <row r="24565" spans="6:6" x14ac:dyDescent="0.2">
      <c r="F24565"/>
    </row>
    <row r="24566" spans="6:6" x14ac:dyDescent="0.2">
      <c r="F24566"/>
    </row>
    <row r="24567" spans="6:6" x14ac:dyDescent="0.2">
      <c r="F24567"/>
    </row>
    <row r="24568" spans="6:6" x14ac:dyDescent="0.2">
      <c r="F24568"/>
    </row>
    <row r="24569" spans="6:6" x14ac:dyDescent="0.2">
      <c r="F24569"/>
    </row>
    <row r="24570" spans="6:6" x14ac:dyDescent="0.2">
      <c r="F24570"/>
    </row>
    <row r="24571" spans="6:6" x14ac:dyDescent="0.2">
      <c r="F24571"/>
    </row>
    <row r="24572" spans="6:6" x14ac:dyDescent="0.2">
      <c r="F24572"/>
    </row>
    <row r="24573" spans="6:6" x14ac:dyDescent="0.2">
      <c r="F24573"/>
    </row>
    <row r="24574" spans="6:6" x14ac:dyDescent="0.2">
      <c r="F24574"/>
    </row>
    <row r="24575" spans="6:6" x14ac:dyDescent="0.2">
      <c r="F24575"/>
    </row>
    <row r="24576" spans="6:6" x14ac:dyDescent="0.2">
      <c r="F24576"/>
    </row>
    <row r="24577" spans="6:6" x14ac:dyDescent="0.2">
      <c r="F24577"/>
    </row>
    <row r="24578" spans="6:6" x14ac:dyDescent="0.2">
      <c r="F24578"/>
    </row>
    <row r="24579" spans="6:6" x14ac:dyDescent="0.2">
      <c r="F24579"/>
    </row>
    <row r="24580" spans="6:6" x14ac:dyDescent="0.2">
      <c r="F24580"/>
    </row>
    <row r="24581" spans="6:6" x14ac:dyDescent="0.2">
      <c r="F24581"/>
    </row>
    <row r="24582" spans="6:6" x14ac:dyDescent="0.2">
      <c r="F24582"/>
    </row>
    <row r="24583" spans="6:6" x14ac:dyDescent="0.2">
      <c r="F24583"/>
    </row>
    <row r="24584" spans="6:6" x14ac:dyDescent="0.2">
      <c r="F24584"/>
    </row>
    <row r="24585" spans="6:6" x14ac:dyDescent="0.2">
      <c r="F24585"/>
    </row>
    <row r="24586" spans="6:6" x14ac:dyDescent="0.2">
      <c r="F24586"/>
    </row>
    <row r="24587" spans="6:6" x14ac:dyDescent="0.2">
      <c r="F24587"/>
    </row>
    <row r="24588" spans="6:6" x14ac:dyDescent="0.2">
      <c r="F24588"/>
    </row>
    <row r="24589" spans="6:6" x14ac:dyDescent="0.2">
      <c r="F24589"/>
    </row>
    <row r="24590" spans="6:6" x14ac:dyDescent="0.2">
      <c r="F24590"/>
    </row>
    <row r="24591" spans="6:6" x14ac:dyDescent="0.2">
      <c r="F24591"/>
    </row>
    <row r="24592" spans="6:6" x14ac:dyDescent="0.2">
      <c r="F24592"/>
    </row>
    <row r="24593" spans="6:6" x14ac:dyDescent="0.2">
      <c r="F24593"/>
    </row>
    <row r="24594" spans="6:6" x14ac:dyDescent="0.2">
      <c r="F24594"/>
    </row>
    <row r="24595" spans="6:6" x14ac:dyDescent="0.2">
      <c r="F24595"/>
    </row>
    <row r="24596" spans="6:6" x14ac:dyDescent="0.2">
      <c r="F24596"/>
    </row>
    <row r="24597" spans="6:6" x14ac:dyDescent="0.2">
      <c r="F24597"/>
    </row>
    <row r="24598" spans="6:6" x14ac:dyDescent="0.2">
      <c r="F24598"/>
    </row>
    <row r="24599" spans="6:6" x14ac:dyDescent="0.2">
      <c r="F24599"/>
    </row>
    <row r="24600" spans="6:6" x14ac:dyDescent="0.2">
      <c r="F24600"/>
    </row>
    <row r="24601" spans="6:6" x14ac:dyDescent="0.2">
      <c r="F24601"/>
    </row>
    <row r="24602" spans="6:6" x14ac:dyDescent="0.2">
      <c r="F24602"/>
    </row>
    <row r="24603" spans="6:6" x14ac:dyDescent="0.2">
      <c r="F24603"/>
    </row>
    <row r="24604" spans="6:6" x14ac:dyDescent="0.2">
      <c r="F24604"/>
    </row>
    <row r="24605" spans="6:6" x14ac:dyDescent="0.2">
      <c r="F24605"/>
    </row>
    <row r="24606" spans="6:6" x14ac:dyDescent="0.2">
      <c r="F24606"/>
    </row>
    <row r="24607" spans="6:6" x14ac:dyDescent="0.2">
      <c r="F24607"/>
    </row>
    <row r="24608" spans="6:6" x14ac:dyDescent="0.2">
      <c r="F24608"/>
    </row>
    <row r="24609" spans="6:6" x14ac:dyDescent="0.2">
      <c r="F24609"/>
    </row>
    <row r="24610" spans="6:6" x14ac:dyDescent="0.2">
      <c r="F24610"/>
    </row>
    <row r="24611" spans="6:6" x14ac:dyDescent="0.2">
      <c r="F24611"/>
    </row>
    <row r="24612" spans="6:6" x14ac:dyDescent="0.2">
      <c r="F24612"/>
    </row>
    <row r="24613" spans="6:6" x14ac:dyDescent="0.2">
      <c r="F24613"/>
    </row>
    <row r="24614" spans="6:6" x14ac:dyDescent="0.2">
      <c r="F24614"/>
    </row>
    <row r="24615" spans="6:6" x14ac:dyDescent="0.2">
      <c r="F24615"/>
    </row>
    <row r="24616" spans="6:6" x14ac:dyDescent="0.2">
      <c r="F24616"/>
    </row>
    <row r="24617" spans="6:6" x14ac:dyDescent="0.2">
      <c r="F24617"/>
    </row>
    <row r="24618" spans="6:6" x14ac:dyDescent="0.2">
      <c r="F24618"/>
    </row>
    <row r="24619" spans="6:6" x14ac:dyDescent="0.2">
      <c r="F24619"/>
    </row>
    <row r="24620" spans="6:6" x14ac:dyDescent="0.2">
      <c r="F24620"/>
    </row>
    <row r="24621" spans="6:6" x14ac:dyDescent="0.2">
      <c r="F24621"/>
    </row>
    <row r="24622" spans="6:6" x14ac:dyDescent="0.2">
      <c r="F24622"/>
    </row>
    <row r="24623" spans="6:6" x14ac:dyDescent="0.2">
      <c r="F24623"/>
    </row>
    <row r="24624" spans="6:6" x14ac:dyDescent="0.2">
      <c r="F24624"/>
    </row>
    <row r="24625" spans="6:6" x14ac:dyDescent="0.2">
      <c r="F24625"/>
    </row>
    <row r="24626" spans="6:6" x14ac:dyDescent="0.2">
      <c r="F24626"/>
    </row>
    <row r="24627" spans="6:6" x14ac:dyDescent="0.2">
      <c r="F24627"/>
    </row>
    <row r="24628" spans="6:6" x14ac:dyDescent="0.2">
      <c r="F24628"/>
    </row>
    <row r="24629" spans="6:6" x14ac:dyDescent="0.2">
      <c r="F24629"/>
    </row>
    <row r="24630" spans="6:6" x14ac:dyDescent="0.2">
      <c r="F24630"/>
    </row>
    <row r="24631" spans="6:6" x14ac:dyDescent="0.2">
      <c r="F24631"/>
    </row>
    <row r="24632" spans="6:6" x14ac:dyDescent="0.2">
      <c r="F24632"/>
    </row>
    <row r="24633" spans="6:6" x14ac:dyDescent="0.2">
      <c r="F24633"/>
    </row>
    <row r="24634" spans="6:6" x14ac:dyDescent="0.2">
      <c r="F24634"/>
    </row>
    <row r="24635" spans="6:6" x14ac:dyDescent="0.2">
      <c r="F24635"/>
    </row>
    <row r="24636" spans="6:6" x14ac:dyDescent="0.2">
      <c r="F24636"/>
    </row>
    <row r="24637" spans="6:6" x14ac:dyDescent="0.2">
      <c r="F24637"/>
    </row>
    <row r="24638" spans="6:6" x14ac:dyDescent="0.2">
      <c r="F24638"/>
    </row>
    <row r="24639" spans="6:6" x14ac:dyDescent="0.2">
      <c r="F24639"/>
    </row>
    <row r="24640" spans="6:6" x14ac:dyDescent="0.2">
      <c r="F24640"/>
    </row>
    <row r="24641" spans="6:6" x14ac:dyDescent="0.2">
      <c r="F24641"/>
    </row>
    <row r="24642" spans="6:6" x14ac:dyDescent="0.2">
      <c r="F24642"/>
    </row>
    <row r="24643" spans="6:6" x14ac:dyDescent="0.2">
      <c r="F24643"/>
    </row>
    <row r="24644" spans="6:6" x14ac:dyDescent="0.2">
      <c r="F24644"/>
    </row>
    <row r="24645" spans="6:6" x14ac:dyDescent="0.2">
      <c r="F24645"/>
    </row>
    <row r="24646" spans="6:6" x14ac:dyDescent="0.2">
      <c r="F24646"/>
    </row>
    <row r="24647" spans="6:6" x14ac:dyDescent="0.2">
      <c r="F24647"/>
    </row>
    <row r="24648" spans="6:6" x14ac:dyDescent="0.2">
      <c r="F24648"/>
    </row>
    <row r="24649" spans="6:6" x14ac:dyDescent="0.2">
      <c r="F24649"/>
    </row>
    <row r="24650" spans="6:6" x14ac:dyDescent="0.2">
      <c r="F24650"/>
    </row>
    <row r="24651" spans="6:6" x14ac:dyDescent="0.2">
      <c r="F24651"/>
    </row>
    <row r="24652" spans="6:6" x14ac:dyDescent="0.2">
      <c r="F24652"/>
    </row>
    <row r="24653" spans="6:6" x14ac:dyDescent="0.2">
      <c r="F24653"/>
    </row>
    <row r="24654" spans="6:6" x14ac:dyDescent="0.2">
      <c r="F24654"/>
    </row>
    <row r="24655" spans="6:6" x14ac:dyDescent="0.2">
      <c r="F24655"/>
    </row>
    <row r="24656" spans="6:6" x14ac:dyDescent="0.2">
      <c r="F24656"/>
    </row>
    <row r="24657" spans="6:6" x14ac:dyDescent="0.2">
      <c r="F24657"/>
    </row>
    <row r="24658" spans="6:6" x14ac:dyDescent="0.2">
      <c r="F24658"/>
    </row>
    <row r="24659" spans="6:6" x14ac:dyDescent="0.2">
      <c r="F24659"/>
    </row>
    <row r="24660" spans="6:6" x14ac:dyDescent="0.2">
      <c r="F24660"/>
    </row>
    <row r="24661" spans="6:6" x14ac:dyDescent="0.2">
      <c r="F24661"/>
    </row>
    <row r="24662" spans="6:6" x14ac:dyDescent="0.2">
      <c r="F24662"/>
    </row>
    <row r="24663" spans="6:6" x14ac:dyDescent="0.2">
      <c r="F24663"/>
    </row>
    <row r="24664" spans="6:6" x14ac:dyDescent="0.2">
      <c r="F24664"/>
    </row>
    <row r="24665" spans="6:6" x14ac:dyDescent="0.2">
      <c r="F24665"/>
    </row>
    <row r="24666" spans="6:6" x14ac:dyDescent="0.2">
      <c r="F24666"/>
    </row>
    <row r="24667" spans="6:6" x14ac:dyDescent="0.2">
      <c r="F24667"/>
    </row>
    <row r="24668" spans="6:6" x14ac:dyDescent="0.2">
      <c r="F24668"/>
    </row>
    <row r="24669" spans="6:6" x14ac:dyDescent="0.2">
      <c r="F24669"/>
    </row>
    <row r="24670" spans="6:6" x14ac:dyDescent="0.2">
      <c r="F24670"/>
    </row>
    <row r="24671" spans="6:6" x14ac:dyDescent="0.2">
      <c r="F24671"/>
    </row>
    <row r="24672" spans="6:6" x14ac:dyDescent="0.2">
      <c r="F24672"/>
    </row>
    <row r="24673" spans="6:6" x14ac:dyDescent="0.2">
      <c r="F24673"/>
    </row>
    <row r="24674" spans="6:6" x14ac:dyDescent="0.2">
      <c r="F24674"/>
    </row>
    <row r="24675" spans="6:6" x14ac:dyDescent="0.2">
      <c r="F24675"/>
    </row>
    <row r="24676" spans="6:6" x14ac:dyDescent="0.2">
      <c r="F24676"/>
    </row>
    <row r="24677" spans="6:6" x14ac:dyDescent="0.2">
      <c r="F24677"/>
    </row>
    <row r="24678" spans="6:6" x14ac:dyDescent="0.2">
      <c r="F24678"/>
    </row>
    <row r="24679" spans="6:6" x14ac:dyDescent="0.2">
      <c r="F24679"/>
    </row>
    <row r="24680" spans="6:6" x14ac:dyDescent="0.2">
      <c r="F24680"/>
    </row>
    <row r="24681" spans="6:6" x14ac:dyDescent="0.2">
      <c r="F24681"/>
    </row>
    <row r="24682" spans="6:6" x14ac:dyDescent="0.2">
      <c r="F24682"/>
    </row>
    <row r="24683" spans="6:6" x14ac:dyDescent="0.2">
      <c r="F24683"/>
    </row>
    <row r="24684" spans="6:6" x14ac:dyDescent="0.2">
      <c r="F24684"/>
    </row>
    <row r="24685" spans="6:6" x14ac:dyDescent="0.2">
      <c r="F24685"/>
    </row>
    <row r="24686" spans="6:6" x14ac:dyDescent="0.2">
      <c r="F24686"/>
    </row>
    <row r="24687" spans="6:6" x14ac:dyDescent="0.2">
      <c r="F24687"/>
    </row>
    <row r="24688" spans="6:6" x14ac:dyDescent="0.2">
      <c r="F24688"/>
    </row>
    <row r="24689" spans="6:6" x14ac:dyDescent="0.2">
      <c r="F24689"/>
    </row>
    <row r="24690" spans="6:6" x14ac:dyDescent="0.2">
      <c r="F24690"/>
    </row>
    <row r="24691" spans="6:6" x14ac:dyDescent="0.2">
      <c r="F24691"/>
    </row>
    <row r="24692" spans="6:6" x14ac:dyDescent="0.2">
      <c r="F24692"/>
    </row>
    <row r="24693" spans="6:6" x14ac:dyDescent="0.2">
      <c r="F24693"/>
    </row>
    <row r="24694" spans="6:6" x14ac:dyDescent="0.2">
      <c r="F24694"/>
    </row>
    <row r="24695" spans="6:6" x14ac:dyDescent="0.2">
      <c r="F24695"/>
    </row>
    <row r="24696" spans="6:6" x14ac:dyDescent="0.2">
      <c r="F24696"/>
    </row>
    <row r="24697" spans="6:6" x14ac:dyDescent="0.2">
      <c r="F24697"/>
    </row>
    <row r="24698" spans="6:6" x14ac:dyDescent="0.2">
      <c r="F24698"/>
    </row>
    <row r="24699" spans="6:6" x14ac:dyDescent="0.2">
      <c r="F24699"/>
    </row>
    <row r="24700" spans="6:6" x14ac:dyDescent="0.2">
      <c r="F24700"/>
    </row>
    <row r="24701" spans="6:6" x14ac:dyDescent="0.2">
      <c r="F24701"/>
    </row>
    <row r="24702" spans="6:6" x14ac:dyDescent="0.2">
      <c r="F24702"/>
    </row>
    <row r="24703" spans="6:6" x14ac:dyDescent="0.2">
      <c r="F24703"/>
    </row>
    <row r="24704" spans="6:6" x14ac:dyDescent="0.2">
      <c r="F24704"/>
    </row>
    <row r="24705" spans="6:6" x14ac:dyDescent="0.2">
      <c r="F24705"/>
    </row>
    <row r="24706" spans="6:6" x14ac:dyDescent="0.2">
      <c r="F24706"/>
    </row>
    <row r="24707" spans="6:6" x14ac:dyDescent="0.2">
      <c r="F24707"/>
    </row>
    <row r="24708" spans="6:6" x14ac:dyDescent="0.2">
      <c r="F24708"/>
    </row>
    <row r="24709" spans="6:6" x14ac:dyDescent="0.2">
      <c r="F24709"/>
    </row>
    <row r="24710" spans="6:6" x14ac:dyDescent="0.2">
      <c r="F24710"/>
    </row>
    <row r="24711" spans="6:6" x14ac:dyDescent="0.2">
      <c r="F24711"/>
    </row>
    <row r="24712" spans="6:6" x14ac:dyDescent="0.2">
      <c r="F24712"/>
    </row>
    <row r="24713" spans="6:6" x14ac:dyDescent="0.2">
      <c r="F24713"/>
    </row>
    <row r="24714" spans="6:6" x14ac:dyDescent="0.2">
      <c r="F24714"/>
    </row>
    <row r="24715" spans="6:6" x14ac:dyDescent="0.2">
      <c r="F24715"/>
    </row>
    <row r="24716" spans="6:6" x14ac:dyDescent="0.2">
      <c r="F24716"/>
    </row>
    <row r="24717" spans="6:6" x14ac:dyDescent="0.2">
      <c r="F24717"/>
    </row>
    <row r="24718" spans="6:6" x14ac:dyDescent="0.2">
      <c r="F24718"/>
    </row>
    <row r="24719" spans="6:6" x14ac:dyDescent="0.2">
      <c r="F24719"/>
    </row>
    <row r="24720" spans="6:6" x14ac:dyDescent="0.2">
      <c r="F24720"/>
    </row>
    <row r="24721" spans="6:6" x14ac:dyDescent="0.2">
      <c r="F24721"/>
    </row>
    <row r="24722" spans="6:6" x14ac:dyDescent="0.2">
      <c r="F24722"/>
    </row>
    <row r="24723" spans="6:6" x14ac:dyDescent="0.2">
      <c r="F24723"/>
    </row>
    <row r="24724" spans="6:6" x14ac:dyDescent="0.2">
      <c r="F24724"/>
    </row>
    <row r="24725" spans="6:6" x14ac:dyDescent="0.2">
      <c r="F24725"/>
    </row>
    <row r="24726" spans="6:6" x14ac:dyDescent="0.2">
      <c r="F24726"/>
    </row>
    <row r="24727" spans="6:6" x14ac:dyDescent="0.2">
      <c r="F24727"/>
    </row>
    <row r="24728" spans="6:6" x14ac:dyDescent="0.2">
      <c r="F24728"/>
    </row>
    <row r="24729" spans="6:6" x14ac:dyDescent="0.2">
      <c r="F24729"/>
    </row>
    <row r="24730" spans="6:6" x14ac:dyDescent="0.2">
      <c r="F24730"/>
    </row>
    <row r="24731" spans="6:6" x14ac:dyDescent="0.2">
      <c r="F24731"/>
    </row>
    <row r="24732" spans="6:6" x14ac:dyDescent="0.2">
      <c r="F24732"/>
    </row>
    <row r="24733" spans="6:6" x14ac:dyDescent="0.2">
      <c r="F24733"/>
    </row>
    <row r="24734" spans="6:6" x14ac:dyDescent="0.2">
      <c r="F24734"/>
    </row>
    <row r="24735" spans="6:6" x14ac:dyDescent="0.2">
      <c r="F24735"/>
    </row>
    <row r="24736" spans="6:6" x14ac:dyDescent="0.2">
      <c r="F24736"/>
    </row>
    <row r="24737" spans="6:6" x14ac:dyDescent="0.2">
      <c r="F24737"/>
    </row>
    <row r="24738" spans="6:6" x14ac:dyDescent="0.2">
      <c r="F24738"/>
    </row>
    <row r="24739" spans="6:6" x14ac:dyDescent="0.2">
      <c r="F24739"/>
    </row>
    <row r="24740" spans="6:6" x14ac:dyDescent="0.2">
      <c r="F24740"/>
    </row>
    <row r="24741" spans="6:6" x14ac:dyDescent="0.2">
      <c r="F24741"/>
    </row>
    <row r="24742" spans="6:6" x14ac:dyDescent="0.2">
      <c r="F24742"/>
    </row>
    <row r="24743" spans="6:6" x14ac:dyDescent="0.2">
      <c r="F24743"/>
    </row>
    <row r="24744" spans="6:6" x14ac:dyDescent="0.2">
      <c r="F24744"/>
    </row>
    <row r="24745" spans="6:6" x14ac:dyDescent="0.2">
      <c r="F24745"/>
    </row>
    <row r="24746" spans="6:6" x14ac:dyDescent="0.2">
      <c r="F24746"/>
    </row>
    <row r="24747" spans="6:6" x14ac:dyDescent="0.2">
      <c r="F24747"/>
    </row>
    <row r="24748" spans="6:6" x14ac:dyDescent="0.2">
      <c r="F24748"/>
    </row>
    <row r="24749" spans="6:6" x14ac:dyDescent="0.2">
      <c r="F24749"/>
    </row>
    <row r="24750" spans="6:6" x14ac:dyDescent="0.2">
      <c r="F24750"/>
    </row>
    <row r="24751" spans="6:6" x14ac:dyDescent="0.2">
      <c r="F24751"/>
    </row>
    <row r="24752" spans="6:6" x14ac:dyDescent="0.2">
      <c r="F24752"/>
    </row>
    <row r="24753" spans="6:6" x14ac:dyDescent="0.2">
      <c r="F24753"/>
    </row>
    <row r="24754" spans="6:6" x14ac:dyDescent="0.2">
      <c r="F24754"/>
    </row>
    <row r="24755" spans="6:6" x14ac:dyDescent="0.2">
      <c r="F24755"/>
    </row>
    <row r="24756" spans="6:6" x14ac:dyDescent="0.2">
      <c r="F24756"/>
    </row>
    <row r="24757" spans="6:6" x14ac:dyDescent="0.2">
      <c r="F24757"/>
    </row>
    <row r="24758" spans="6:6" x14ac:dyDescent="0.2">
      <c r="F24758"/>
    </row>
    <row r="24759" spans="6:6" x14ac:dyDescent="0.2">
      <c r="F24759"/>
    </row>
    <row r="24760" spans="6:6" x14ac:dyDescent="0.2">
      <c r="F24760"/>
    </row>
    <row r="24761" spans="6:6" x14ac:dyDescent="0.2">
      <c r="F24761"/>
    </row>
    <row r="24762" spans="6:6" x14ac:dyDescent="0.2">
      <c r="F24762"/>
    </row>
    <row r="24763" spans="6:6" x14ac:dyDescent="0.2">
      <c r="F24763"/>
    </row>
    <row r="24764" spans="6:6" x14ac:dyDescent="0.2">
      <c r="F24764"/>
    </row>
    <row r="24765" spans="6:6" x14ac:dyDescent="0.2">
      <c r="F24765"/>
    </row>
    <row r="24766" spans="6:6" x14ac:dyDescent="0.2">
      <c r="F24766"/>
    </row>
    <row r="24767" spans="6:6" x14ac:dyDescent="0.2">
      <c r="F24767"/>
    </row>
    <row r="24768" spans="6:6" x14ac:dyDescent="0.2">
      <c r="F24768"/>
    </row>
    <row r="24769" spans="6:6" x14ac:dyDescent="0.2">
      <c r="F24769"/>
    </row>
    <row r="24770" spans="6:6" x14ac:dyDescent="0.2">
      <c r="F24770"/>
    </row>
    <row r="24771" spans="6:6" x14ac:dyDescent="0.2">
      <c r="F24771"/>
    </row>
    <row r="24772" spans="6:6" x14ac:dyDescent="0.2">
      <c r="F24772"/>
    </row>
    <row r="24773" spans="6:6" x14ac:dyDescent="0.2">
      <c r="F24773"/>
    </row>
    <row r="24774" spans="6:6" x14ac:dyDescent="0.2">
      <c r="F24774"/>
    </row>
    <row r="24775" spans="6:6" x14ac:dyDescent="0.2">
      <c r="F24775"/>
    </row>
    <row r="24776" spans="6:6" x14ac:dyDescent="0.2">
      <c r="F24776"/>
    </row>
    <row r="24777" spans="6:6" x14ac:dyDescent="0.2">
      <c r="F24777"/>
    </row>
    <row r="24778" spans="6:6" x14ac:dyDescent="0.2">
      <c r="F24778"/>
    </row>
    <row r="24779" spans="6:6" x14ac:dyDescent="0.2">
      <c r="F24779"/>
    </row>
    <row r="24780" spans="6:6" x14ac:dyDescent="0.2">
      <c r="F24780"/>
    </row>
    <row r="24781" spans="6:6" x14ac:dyDescent="0.2">
      <c r="F24781"/>
    </row>
    <row r="24782" spans="6:6" x14ac:dyDescent="0.2">
      <c r="F24782"/>
    </row>
    <row r="24783" spans="6:6" x14ac:dyDescent="0.2">
      <c r="F24783"/>
    </row>
    <row r="24784" spans="6:6" x14ac:dyDescent="0.2">
      <c r="F24784"/>
    </row>
    <row r="24785" spans="6:6" x14ac:dyDescent="0.2">
      <c r="F24785"/>
    </row>
    <row r="24786" spans="6:6" x14ac:dyDescent="0.2">
      <c r="F24786"/>
    </row>
    <row r="24787" spans="6:6" x14ac:dyDescent="0.2">
      <c r="F24787"/>
    </row>
    <row r="24788" spans="6:6" x14ac:dyDescent="0.2">
      <c r="F24788"/>
    </row>
    <row r="24789" spans="6:6" x14ac:dyDescent="0.2">
      <c r="F24789"/>
    </row>
    <row r="24790" spans="6:6" x14ac:dyDescent="0.2">
      <c r="F24790"/>
    </row>
    <row r="24791" spans="6:6" x14ac:dyDescent="0.2">
      <c r="F24791"/>
    </row>
    <row r="24792" spans="6:6" x14ac:dyDescent="0.2">
      <c r="F24792"/>
    </row>
    <row r="24793" spans="6:6" x14ac:dyDescent="0.2">
      <c r="F24793"/>
    </row>
    <row r="24794" spans="6:6" x14ac:dyDescent="0.2">
      <c r="F24794"/>
    </row>
    <row r="24795" spans="6:6" x14ac:dyDescent="0.2">
      <c r="F24795"/>
    </row>
    <row r="24796" spans="6:6" x14ac:dyDescent="0.2">
      <c r="F24796"/>
    </row>
    <row r="24797" spans="6:6" x14ac:dyDescent="0.2">
      <c r="F24797"/>
    </row>
    <row r="24798" spans="6:6" x14ac:dyDescent="0.2">
      <c r="F24798"/>
    </row>
    <row r="24799" spans="6:6" x14ac:dyDescent="0.2">
      <c r="F24799"/>
    </row>
    <row r="24800" spans="6:6" x14ac:dyDescent="0.2">
      <c r="F24800"/>
    </row>
    <row r="24801" spans="6:6" x14ac:dyDescent="0.2">
      <c r="F24801"/>
    </row>
    <row r="24802" spans="6:6" x14ac:dyDescent="0.2">
      <c r="F24802"/>
    </row>
    <row r="24803" spans="6:6" x14ac:dyDescent="0.2">
      <c r="F24803"/>
    </row>
    <row r="24804" spans="6:6" x14ac:dyDescent="0.2">
      <c r="F24804"/>
    </row>
    <row r="24805" spans="6:6" x14ac:dyDescent="0.2">
      <c r="F24805"/>
    </row>
    <row r="24806" spans="6:6" x14ac:dyDescent="0.2">
      <c r="F24806"/>
    </row>
    <row r="24807" spans="6:6" x14ac:dyDescent="0.2">
      <c r="F24807"/>
    </row>
    <row r="24808" spans="6:6" x14ac:dyDescent="0.2">
      <c r="F24808"/>
    </row>
    <row r="24809" spans="6:6" x14ac:dyDescent="0.2">
      <c r="F24809"/>
    </row>
    <row r="24810" spans="6:6" x14ac:dyDescent="0.2">
      <c r="F24810"/>
    </row>
    <row r="24811" spans="6:6" x14ac:dyDescent="0.2">
      <c r="F24811"/>
    </row>
    <row r="24812" spans="6:6" x14ac:dyDescent="0.2">
      <c r="F24812"/>
    </row>
    <row r="24813" spans="6:6" x14ac:dyDescent="0.2">
      <c r="F24813"/>
    </row>
    <row r="24814" spans="6:6" x14ac:dyDescent="0.2">
      <c r="F24814"/>
    </row>
    <row r="24815" spans="6:6" x14ac:dyDescent="0.2">
      <c r="F24815"/>
    </row>
    <row r="24816" spans="6:6" x14ac:dyDescent="0.2">
      <c r="F24816"/>
    </row>
    <row r="24817" spans="6:6" x14ac:dyDescent="0.2">
      <c r="F24817"/>
    </row>
    <row r="24818" spans="6:6" x14ac:dyDescent="0.2">
      <c r="F24818"/>
    </row>
    <row r="24819" spans="6:6" x14ac:dyDescent="0.2">
      <c r="F24819"/>
    </row>
    <row r="24820" spans="6:6" x14ac:dyDescent="0.2">
      <c r="F24820"/>
    </row>
    <row r="24821" spans="6:6" x14ac:dyDescent="0.2">
      <c r="F24821"/>
    </row>
    <row r="24822" spans="6:6" x14ac:dyDescent="0.2">
      <c r="F24822"/>
    </row>
    <row r="24823" spans="6:6" x14ac:dyDescent="0.2">
      <c r="F24823"/>
    </row>
    <row r="24824" spans="6:6" x14ac:dyDescent="0.2">
      <c r="F24824"/>
    </row>
    <row r="24825" spans="6:6" x14ac:dyDescent="0.2">
      <c r="F24825"/>
    </row>
    <row r="24826" spans="6:6" x14ac:dyDescent="0.2">
      <c r="F24826"/>
    </row>
    <row r="24827" spans="6:6" x14ac:dyDescent="0.2">
      <c r="F24827"/>
    </row>
    <row r="24828" spans="6:6" x14ac:dyDescent="0.2">
      <c r="F24828"/>
    </row>
    <row r="24829" spans="6:6" x14ac:dyDescent="0.2">
      <c r="F24829"/>
    </row>
    <row r="24830" spans="6:6" x14ac:dyDescent="0.2">
      <c r="F24830"/>
    </row>
    <row r="24831" spans="6:6" x14ac:dyDescent="0.2">
      <c r="F24831"/>
    </row>
    <row r="24832" spans="6:6" x14ac:dyDescent="0.2">
      <c r="F24832"/>
    </row>
    <row r="24833" spans="6:6" x14ac:dyDescent="0.2">
      <c r="F24833"/>
    </row>
    <row r="24834" spans="6:6" x14ac:dyDescent="0.2">
      <c r="F24834"/>
    </row>
    <row r="24835" spans="6:6" x14ac:dyDescent="0.2">
      <c r="F24835"/>
    </row>
    <row r="24836" spans="6:6" x14ac:dyDescent="0.2">
      <c r="F24836"/>
    </row>
    <row r="24837" spans="6:6" x14ac:dyDescent="0.2">
      <c r="F24837"/>
    </row>
    <row r="24838" spans="6:6" x14ac:dyDescent="0.2">
      <c r="F24838"/>
    </row>
    <row r="24839" spans="6:6" x14ac:dyDescent="0.2">
      <c r="F24839"/>
    </row>
    <row r="24840" spans="6:6" x14ac:dyDescent="0.2">
      <c r="F24840"/>
    </row>
    <row r="24841" spans="6:6" x14ac:dyDescent="0.2">
      <c r="F24841"/>
    </row>
    <row r="24842" spans="6:6" x14ac:dyDescent="0.2">
      <c r="F24842"/>
    </row>
    <row r="24843" spans="6:6" x14ac:dyDescent="0.2">
      <c r="F24843"/>
    </row>
    <row r="24844" spans="6:6" x14ac:dyDescent="0.2">
      <c r="F24844"/>
    </row>
    <row r="24845" spans="6:6" x14ac:dyDescent="0.2">
      <c r="F24845"/>
    </row>
    <row r="24846" spans="6:6" x14ac:dyDescent="0.2">
      <c r="F24846"/>
    </row>
    <row r="24847" spans="6:6" x14ac:dyDescent="0.2">
      <c r="F24847"/>
    </row>
    <row r="24848" spans="6:6" x14ac:dyDescent="0.2">
      <c r="F24848"/>
    </row>
    <row r="24849" spans="6:6" x14ac:dyDescent="0.2">
      <c r="F24849"/>
    </row>
    <row r="24850" spans="6:6" x14ac:dyDescent="0.2">
      <c r="F24850"/>
    </row>
    <row r="24851" spans="6:6" x14ac:dyDescent="0.2">
      <c r="F24851"/>
    </row>
    <row r="24852" spans="6:6" x14ac:dyDescent="0.2">
      <c r="F24852"/>
    </row>
    <row r="24853" spans="6:6" x14ac:dyDescent="0.2">
      <c r="F24853"/>
    </row>
    <row r="24854" spans="6:6" x14ac:dyDescent="0.2">
      <c r="F24854"/>
    </row>
    <row r="24855" spans="6:6" x14ac:dyDescent="0.2">
      <c r="F24855"/>
    </row>
    <row r="24856" spans="6:6" x14ac:dyDescent="0.2">
      <c r="F24856"/>
    </row>
    <row r="24857" spans="6:6" x14ac:dyDescent="0.2">
      <c r="F24857"/>
    </row>
    <row r="24858" spans="6:6" x14ac:dyDescent="0.2">
      <c r="F24858"/>
    </row>
    <row r="24859" spans="6:6" x14ac:dyDescent="0.2">
      <c r="F24859"/>
    </row>
    <row r="24860" spans="6:6" x14ac:dyDescent="0.2">
      <c r="F24860"/>
    </row>
    <row r="24861" spans="6:6" x14ac:dyDescent="0.2">
      <c r="F24861"/>
    </row>
    <row r="24862" spans="6:6" x14ac:dyDescent="0.2">
      <c r="F24862"/>
    </row>
    <row r="24863" spans="6:6" x14ac:dyDescent="0.2">
      <c r="F24863"/>
    </row>
    <row r="24864" spans="6:6" x14ac:dyDescent="0.2">
      <c r="F24864"/>
    </row>
    <row r="24865" spans="6:6" x14ac:dyDescent="0.2">
      <c r="F24865"/>
    </row>
    <row r="24866" spans="6:6" x14ac:dyDescent="0.2">
      <c r="F24866"/>
    </row>
    <row r="24867" spans="6:6" x14ac:dyDescent="0.2">
      <c r="F24867"/>
    </row>
    <row r="24868" spans="6:6" x14ac:dyDescent="0.2">
      <c r="F24868"/>
    </row>
    <row r="24869" spans="6:6" x14ac:dyDescent="0.2">
      <c r="F24869"/>
    </row>
    <row r="24870" spans="6:6" x14ac:dyDescent="0.2">
      <c r="F24870"/>
    </row>
    <row r="24871" spans="6:6" x14ac:dyDescent="0.2">
      <c r="F24871"/>
    </row>
    <row r="24872" spans="6:6" x14ac:dyDescent="0.2">
      <c r="F24872"/>
    </row>
    <row r="24873" spans="6:6" x14ac:dyDescent="0.2">
      <c r="F24873"/>
    </row>
    <row r="24874" spans="6:6" x14ac:dyDescent="0.2">
      <c r="F24874"/>
    </row>
    <row r="24875" spans="6:6" x14ac:dyDescent="0.2">
      <c r="F24875"/>
    </row>
    <row r="24876" spans="6:6" x14ac:dyDescent="0.2">
      <c r="F24876"/>
    </row>
    <row r="24877" spans="6:6" x14ac:dyDescent="0.2">
      <c r="F24877"/>
    </row>
    <row r="24878" spans="6:6" x14ac:dyDescent="0.2">
      <c r="F24878"/>
    </row>
    <row r="24879" spans="6:6" x14ac:dyDescent="0.2">
      <c r="F24879"/>
    </row>
    <row r="24880" spans="6:6" x14ac:dyDescent="0.2">
      <c r="F24880"/>
    </row>
    <row r="24881" spans="6:6" x14ac:dyDescent="0.2">
      <c r="F24881"/>
    </row>
    <row r="24882" spans="6:6" x14ac:dyDescent="0.2">
      <c r="F24882"/>
    </row>
    <row r="24883" spans="6:6" x14ac:dyDescent="0.2">
      <c r="F24883"/>
    </row>
    <row r="24884" spans="6:6" x14ac:dyDescent="0.2">
      <c r="F24884"/>
    </row>
    <row r="24885" spans="6:6" x14ac:dyDescent="0.2">
      <c r="F24885"/>
    </row>
    <row r="24886" spans="6:6" x14ac:dyDescent="0.2">
      <c r="F24886"/>
    </row>
    <row r="24887" spans="6:6" x14ac:dyDescent="0.2">
      <c r="F24887"/>
    </row>
    <row r="24888" spans="6:6" x14ac:dyDescent="0.2">
      <c r="F24888"/>
    </row>
    <row r="24889" spans="6:6" x14ac:dyDescent="0.2">
      <c r="F24889"/>
    </row>
    <row r="24890" spans="6:6" x14ac:dyDescent="0.2">
      <c r="F24890"/>
    </row>
    <row r="24891" spans="6:6" x14ac:dyDescent="0.2">
      <c r="F24891"/>
    </row>
    <row r="24892" spans="6:6" x14ac:dyDescent="0.2">
      <c r="F24892"/>
    </row>
    <row r="24893" spans="6:6" x14ac:dyDescent="0.2">
      <c r="F24893"/>
    </row>
    <row r="24894" spans="6:6" x14ac:dyDescent="0.2">
      <c r="F24894"/>
    </row>
    <row r="24895" spans="6:6" x14ac:dyDescent="0.2">
      <c r="F24895"/>
    </row>
    <row r="24896" spans="6:6" x14ac:dyDescent="0.2">
      <c r="F24896"/>
    </row>
    <row r="24897" spans="6:6" x14ac:dyDescent="0.2">
      <c r="F24897"/>
    </row>
    <row r="24898" spans="6:6" x14ac:dyDescent="0.2">
      <c r="F24898"/>
    </row>
    <row r="24899" spans="6:6" x14ac:dyDescent="0.2">
      <c r="F24899"/>
    </row>
    <row r="24900" spans="6:6" x14ac:dyDescent="0.2">
      <c r="F24900"/>
    </row>
    <row r="24901" spans="6:6" x14ac:dyDescent="0.2">
      <c r="F24901"/>
    </row>
    <row r="24902" spans="6:6" x14ac:dyDescent="0.2">
      <c r="F24902"/>
    </row>
    <row r="24903" spans="6:6" x14ac:dyDescent="0.2">
      <c r="F24903"/>
    </row>
    <row r="24904" spans="6:6" x14ac:dyDescent="0.2">
      <c r="F24904"/>
    </row>
    <row r="24905" spans="6:6" x14ac:dyDescent="0.2">
      <c r="F24905"/>
    </row>
    <row r="24906" spans="6:6" x14ac:dyDescent="0.2">
      <c r="F24906"/>
    </row>
    <row r="24907" spans="6:6" x14ac:dyDescent="0.2">
      <c r="F24907"/>
    </row>
    <row r="24908" spans="6:6" x14ac:dyDescent="0.2">
      <c r="F24908"/>
    </row>
    <row r="24909" spans="6:6" x14ac:dyDescent="0.2">
      <c r="F24909"/>
    </row>
    <row r="24910" spans="6:6" x14ac:dyDescent="0.2">
      <c r="F24910"/>
    </row>
    <row r="24911" spans="6:6" x14ac:dyDescent="0.2">
      <c r="F24911"/>
    </row>
    <row r="24912" spans="6:6" x14ac:dyDescent="0.2">
      <c r="F24912"/>
    </row>
    <row r="24913" spans="6:6" x14ac:dyDescent="0.2">
      <c r="F24913"/>
    </row>
    <row r="24914" spans="6:6" x14ac:dyDescent="0.2">
      <c r="F24914"/>
    </row>
    <row r="24915" spans="6:6" x14ac:dyDescent="0.2">
      <c r="F24915"/>
    </row>
    <row r="24916" spans="6:6" x14ac:dyDescent="0.2">
      <c r="F24916"/>
    </row>
    <row r="24917" spans="6:6" x14ac:dyDescent="0.2">
      <c r="F24917"/>
    </row>
    <row r="24918" spans="6:6" x14ac:dyDescent="0.2">
      <c r="F24918"/>
    </row>
    <row r="24919" spans="6:6" x14ac:dyDescent="0.2">
      <c r="F24919"/>
    </row>
    <row r="24920" spans="6:6" x14ac:dyDescent="0.2">
      <c r="F24920"/>
    </row>
    <row r="24921" spans="6:6" x14ac:dyDescent="0.2">
      <c r="F24921"/>
    </row>
    <row r="24922" spans="6:6" x14ac:dyDescent="0.2">
      <c r="F24922"/>
    </row>
    <row r="24923" spans="6:6" x14ac:dyDescent="0.2">
      <c r="F24923"/>
    </row>
    <row r="24924" spans="6:6" x14ac:dyDescent="0.2">
      <c r="F24924"/>
    </row>
    <row r="24925" spans="6:6" x14ac:dyDescent="0.2">
      <c r="F24925"/>
    </row>
    <row r="24926" spans="6:6" x14ac:dyDescent="0.2">
      <c r="F24926"/>
    </row>
    <row r="24927" spans="6:6" x14ac:dyDescent="0.2">
      <c r="F24927"/>
    </row>
    <row r="24928" spans="6:6" x14ac:dyDescent="0.2">
      <c r="F24928"/>
    </row>
    <row r="24929" spans="6:6" x14ac:dyDescent="0.2">
      <c r="F24929"/>
    </row>
    <row r="24930" spans="6:6" x14ac:dyDescent="0.2">
      <c r="F24930"/>
    </row>
    <row r="24931" spans="6:6" x14ac:dyDescent="0.2">
      <c r="F24931"/>
    </row>
    <row r="24932" spans="6:6" x14ac:dyDescent="0.2">
      <c r="F24932"/>
    </row>
    <row r="24933" spans="6:6" x14ac:dyDescent="0.2">
      <c r="F24933"/>
    </row>
    <row r="24934" spans="6:6" x14ac:dyDescent="0.2">
      <c r="F24934"/>
    </row>
    <row r="24935" spans="6:6" x14ac:dyDescent="0.2">
      <c r="F24935"/>
    </row>
    <row r="24936" spans="6:6" x14ac:dyDescent="0.2">
      <c r="F24936"/>
    </row>
    <row r="24937" spans="6:6" x14ac:dyDescent="0.2">
      <c r="F24937"/>
    </row>
    <row r="24938" spans="6:6" x14ac:dyDescent="0.2">
      <c r="F24938"/>
    </row>
    <row r="24939" spans="6:6" x14ac:dyDescent="0.2">
      <c r="F24939"/>
    </row>
    <row r="24940" spans="6:6" x14ac:dyDescent="0.2">
      <c r="F24940"/>
    </row>
    <row r="24941" spans="6:6" x14ac:dyDescent="0.2">
      <c r="F24941"/>
    </row>
    <row r="24942" spans="6:6" x14ac:dyDescent="0.2">
      <c r="F24942"/>
    </row>
    <row r="24943" spans="6:6" x14ac:dyDescent="0.2">
      <c r="F24943"/>
    </row>
    <row r="24944" spans="6:6" x14ac:dyDescent="0.2">
      <c r="F24944"/>
    </row>
    <row r="24945" spans="6:6" x14ac:dyDescent="0.2">
      <c r="F24945"/>
    </row>
    <row r="24946" spans="6:6" x14ac:dyDescent="0.2">
      <c r="F24946"/>
    </row>
    <row r="24947" spans="6:6" x14ac:dyDescent="0.2">
      <c r="F24947"/>
    </row>
    <row r="24948" spans="6:6" x14ac:dyDescent="0.2">
      <c r="F24948"/>
    </row>
    <row r="24949" spans="6:6" x14ac:dyDescent="0.2">
      <c r="F24949"/>
    </row>
    <row r="24950" spans="6:6" x14ac:dyDescent="0.2">
      <c r="F24950"/>
    </row>
    <row r="24951" spans="6:6" x14ac:dyDescent="0.2">
      <c r="F24951"/>
    </row>
    <row r="24952" spans="6:6" x14ac:dyDescent="0.2">
      <c r="F24952"/>
    </row>
    <row r="24953" spans="6:6" x14ac:dyDescent="0.2">
      <c r="F24953"/>
    </row>
    <row r="24954" spans="6:6" x14ac:dyDescent="0.2">
      <c r="F24954"/>
    </row>
    <row r="24955" spans="6:6" x14ac:dyDescent="0.2">
      <c r="F24955"/>
    </row>
    <row r="24956" spans="6:6" x14ac:dyDescent="0.2">
      <c r="F24956"/>
    </row>
    <row r="24957" spans="6:6" x14ac:dyDescent="0.2">
      <c r="F24957"/>
    </row>
    <row r="24958" spans="6:6" x14ac:dyDescent="0.2">
      <c r="F24958"/>
    </row>
    <row r="24959" spans="6:6" x14ac:dyDescent="0.2">
      <c r="F24959"/>
    </row>
    <row r="24960" spans="6:6" x14ac:dyDescent="0.2">
      <c r="F24960"/>
    </row>
    <row r="24961" spans="6:6" x14ac:dyDescent="0.2">
      <c r="F24961"/>
    </row>
    <row r="24962" spans="6:6" x14ac:dyDescent="0.2">
      <c r="F24962"/>
    </row>
    <row r="24963" spans="6:6" x14ac:dyDescent="0.2">
      <c r="F24963"/>
    </row>
    <row r="24964" spans="6:6" x14ac:dyDescent="0.2">
      <c r="F24964"/>
    </row>
    <row r="24965" spans="6:6" x14ac:dyDescent="0.2">
      <c r="F24965"/>
    </row>
    <row r="24966" spans="6:6" x14ac:dyDescent="0.2">
      <c r="F24966"/>
    </row>
    <row r="24967" spans="6:6" x14ac:dyDescent="0.2">
      <c r="F24967"/>
    </row>
    <row r="24968" spans="6:6" x14ac:dyDescent="0.2">
      <c r="F24968"/>
    </row>
    <row r="24969" spans="6:6" x14ac:dyDescent="0.2">
      <c r="F24969"/>
    </row>
    <row r="24970" spans="6:6" x14ac:dyDescent="0.2">
      <c r="F24970"/>
    </row>
    <row r="24971" spans="6:6" x14ac:dyDescent="0.2">
      <c r="F24971"/>
    </row>
    <row r="24972" spans="6:6" x14ac:dyDescent="0.2">
      <c r="F24972"/>
    </row>
    <row r="24973" spans="6:6" x14ac:dyDescent="0.2">
      <c r="F24973"/>
    </row>
    <row r="24974" spans="6:6" x14ac:dyDescent="0.2">
      <c r="F24974"/>
    </row>
    <row r="24975" spans="6:6" x14ac:dyDescent="0.2">
      <c r="F24975"/>
    </row>
    <row r="24976" spans="6:6" x14ac:dyDescent="0.2">
      <c r="F24976"/>
    </row>
    <row r="24977" spans="6:6" x14ac:dyDescent="0.2">
      <c r="F24977"/>
    </row>
    <row r="24978" spans="6:6" x14ac:dyDescent="0.2">
      <c r="F24978"/>
    </row>
    <row r="24979" spans="6:6" x14ac:dyDescent="0.2">
      <c r="F24979"/>
    </row>
    <row r="24980" spans="6:6" x14ac:dyDescent="0.2">
      <c r="F24980"/>
    </row>
    <row r="24981" spans="6:6" x14ac:dyDescent="0.2">
      <c r="F24981"/>
    </row>
    <row r="24982" spans="6:6" x14ac:dyDescent="0.2">
      <c r="F24982"/>
    </row>
    <row r="24983" spans="6:6" x14ac:dyDescent="0.2">
      <c r="F24983"/>
    </row>
    <row r="24984" spans="6:6" x14ac:dyDescent="0.2">
      <c r="F24984"/>
    </row>
    <row r="24985" spans="6:6" x14ac:dyDescent="0.2">
      <c r="F24985"/>
    </row>
    <row r="24986" spans="6:6" x14ac:dyDescent="0.2">
      <c r="F24986"/>
    </row>
    <row r="24987" spans="6:6" x14ac:dyDescent="0.2">
      <c r="F24987"/>
    </row>
    <row r="24988" spans="6:6" x14ac:dyDescent="0.2">
      <c r="F24988"/>
    </row>
    <row r="24989" spans="6:6" x14ac:dyDescent="0.2">
      <c r="F24989"/>
    </row>
    <row r="24990" spans="6:6" x14ac:dyDescent="0.2">
      <c r="F24990"/>
    </row>
    <row r="24991" spans="6:6" x14ac:dyDescent="0.2">
      <c r="F24991"/>
    </row>
    <row r="24992" spans="6:6" x14ac:dyDescent="0.2">
      <c r="F24992"/>
    </row>
    <row r="24993" spans="6:6" x14ac:dyDescent="0.2">
      <c r="F24993"/>
    </row>
    <row r="24994" spans="6:6" x14ac:dyDescent="0.2">
      <c r="F24994"/>
    </row>
    <row r="24995" spans="6:6" x14ac:dyDescent="0.2">
      <c r="F24995"/>
    </row>
    <row r="24996" spans="6:6" x14ac:dyDescent="0.2">
      <c r="F24996"/>
    </row>
    <row r="24997" spans="6:6" x14ac:dyDescent="0.2">
      <c r="F24997"/>
    </row>
    <row r="24998" spans="6:6" x14ac:dyDescent="0.2">
      <c r="F24998"/>
    </row>
    <row r="24999" spans="6:6" x14ac:dyDescent="0.2">
      <c r="F24999"/>
    </row>
    <row r="25000" spans="6:6" x14ac:dyDescent="0.2">
      <c r="F25000"/>
    </row>
    <row r="25001" spans="6:6" x14ac:dyDescent="0.2">
      <c r="F25001"/>
    </row>
    <row r="25002" spans="6:6" x14ac:dyDescent="0.2">
      <c r="F25002"/>
    </row>
    <row r="25003" spans="6:6" x14ac:dyDescent="0.2">
      <c r="F25003"/>
    </row>
    <row r="25004" spans="6:6" x14ac:dyDescent="0.2">
      <c r="F25004"/>
    </row>
    <row r="25005" spans="6:6" x14ac:dyDescent="0.2">
      <c r="F25005"/>
    </row>
    <row r="25006" spans="6:6" x14ac:dyDescent="0.2">
      <c r="F25006"/>
    </row>
    <row r="25007" spans="6:6" x14ac:dyDescent="0.2">
      <c r="F25007"/>
    </row>
    <row r="25008" spans="6:6" x14ac:dyDescent="0.2">
      <c r="F25008"/>
    </row>
    <row r="25009" spans="6:6" x14ac:dyDescent="0.2">
      <c r="F25009"/>
    </row>
    <row r="25010" spans="6:6" x14ac:dyDescent="0.2">
      <c r="F25010"/>
    </row>
    <row r="25011" spans="6:6" x14ac:dyDescent="0.2">
      <c r="F25011"/>
    </row>
    <row r="25012" spans="6:6" x14ac:dyDescent="0.2">
      <c r="F25012"/>
    </row>
    <row r="25013" spans="6:6" x14ac:dyDescent="0.2">
      <c r="F25013"/>
    </row>
    <row r="25014" spans="6:6" x14ac:dyDescent="0.2">
      <c r="F25014"/>
    </row>
    <row r="25015" spans="6:6" x14ac:dyDescent="0.2">
      <c r="F25015"/>
    </row>
    <row r="25016" spans="6:6" x14ac:dyDescent="0.2">
      <c r="F25016"/>
    </row>
    <row r="25017" spans="6:6" x14ac:dyDescent="0.2">
      <c r="F25017"/>
    </row>
    <row r="25018" spans="6:6" x14ac:dyDescent="0.2">
      <c r="F25018"/>
    </row>
    <row r="25019" spans="6:6" x14ac:dyDescent="0.2">
      <c r="F25019"/>
    </row>
    <row r="25020" spans="6:6" x14ac:dyDescent="0.2">
      <c r="F25020"/>
    </row>
    <row r="25021" spans="6:6" x14ac:dyDescent="0.2">
      <c r="F25021"/>
    </row>
    <row r="25022" spans="6:6" x14ac:dyDescent="0.2">
      <c r="F25022"/>
    </row>
    <row r="25023" spans="6:6" x14ac:dyDescent="0.2">
      <c r="F25023"/>
    </row>
    <row r="25024" spans="6:6" x14ac:dyDescent="0.2">
      <c r="F25024"/>
    </row>
    <row r="25025" spans="6:6" x14ac:dyDescent="0.2">
      <c r="F25025"/>
    </row>
    <row r="25026" spans="6:6" x14ac:dyDescent="0.2">
      <c r="F25026"/>
    </row>
    <row r="25027" spans="6:6" x14ac:dyDescent="0.2">
      <c r="F25027"/>
    </row>
    <row r="25028" spans="6:6" x14ac:dyDescent="0.2">
      <c r="F25028"/>
    </row>
    <row r="25029" spans="6:6" x14ac:dyDescent="0.2">
      <c r="F25029"/>
    </row>
    <row r="25030" spans="6:6" x14ac:dyDescent="0.2">
      <c r="F25030"/>
    </row>
    <row r="25031" spans="6:6" x14ac:dyDescent="0.2">
      <c r="F25031"/>
    </row>
    <row r="25032" spans="6:6" x14ac:dyDescent="0.2">
      <c r="F25032"/>
    </row>
    <row r="25033" spans="6:6" x14ac:dyDescent="0.2">
      <c r="F25033"/>
    </row>
    <row r="25034" spans="6:6" x14ac:dyDescent="0.2">
      <c r="F25034"/>
    </row>
    <row r="25035" spans="6:6" x14ac:dyDescent="0.2">
      <c r="F25035"/>
    </row>
    <row r="25036" spans="6:6" x14ac:dyDescent="0.2">
      <c r="F25036"/>
    </row>
    <row r="25037" spans="6:6" x14ac:dyDescent="0.2">
      <c r="F25037"/>
    </row>
    <row r="25038" spans="6:6" x14ac:dyDescent="0.2">
      <c r="F25038"/>
    </row>
    <row r="25039" spans="6:6" x14ac:dyDescent="0.2">
      <c r="F25039"/>
    </row>
    <row r="25040" spans="6:6" x14ac:dyDescent="0.2">
      <c r="F25040"/>
    </row>
    <row r="25041" spans="6:6" x14ac:dyDescent="0.2">
      <c r="F25041"/>
    </row>
    <row r="25042" spans="6:6" x14ac:dyDescent="0.2">
      <c r="F25042"/>
    </row>
    <row r="25043" spans="6:6" x14ac:dyDescent="0.2">
      <c r="F25043"/>
    </row>
    <row r="25044" spans="6:6" x14ac:dyDescent="0.2">
      <c r="F25044"/>
    </row>
    <row r="25045" spans="6:6" x14ac:dyDescent="0.2">
      <c r="F25045"/>
    </row>
    <row r="25046" spans="6:6" x14ac:dyDescent="0.2">
      <c r="F25046"/>
    </row>
    <row r="25047" spans="6:6" x14ac:dyDescent="0.2">
      <c r="F25047"/>
    </row>
    <row r="25048" spans="6:6" x14ac:dyDescent="0.2">
      <c r="F25048"/>
    </row>
    <row r="25049" spans="6:6" x14ac:dyDescent="0.2">
      <c r="F25049"/>
    </row>
    <row r="25050" spans="6:6" x14ac:dyDescent="0.2">
      <c r="F25050"/>
    </row>
    <row r="25051" spans="6:6" x14ac:dyDescent="0.2">
      <c r="F25051"/>
    </row>
    <row r="25052" spans="6:6" x14ac:dyDescent="0.2">
      <c r="F25052"/>
    </row>
    <row r="25053" spans="6:6" x14ac:dyDescent="0.2">
      <c r="F25053"/>
    </row>
    <row r="25054" spans="6:6" x14ac:dyDescent="0.2">
      <c r="F25054"/>
    </row>
    <row r="25055" spans="6:6" x14ac:dyDescent="0.2">
      <c r="F25055"/>
    </row>
    <row r="25056" spans="6:6" x14ac:dyDescent="0.2">
      <c r="F25056"/>
    </row>
    <row r="25057" spans="6:6" x14ac:dyDescent="0.2">
      <c r="F25057"/>
    </row>
    <row r="25058" spans="6:6" x14ac:dyDescent="0.2">
      <c r="F25058"/>
    </row>
    <row r="25059" spans="6:6" x14ac:dyDescent="0.2">
      <c r="F25059"/>
    </row>
    <row r="25060" spans="6:6" x14ac:dyDescent="0.2">
      <c r="F25060"/>
    </row>
    <row r="25061" spans="6:6" x14ac:dyDescent="0.2">
      <c r="F25061"/>
    </row>
    <row r="25062" spans="6:6" x14ac:dyDescent="0.2">
      <c r="F25062"/>
    </row>
    <row r="25063" spans="6:6" x14ac:dyDescent="0.2">
      <c r="F25063"/>
    </row>
    <row r="25064" spans="6:6" x14ac:dyDescent="0.2">
      <c r="F25064"/>
    </row>
    <row r="25065" spans="6:6" x14ac:dyDescent="0.2">
      <c r="F25065"/>
    </row>
    <row r="25066" spans="6:6" x14ac:dyDescent="0.2">
      <c r="F25066"/>
    </row>
    <row r="25067" spans="6:6" x14ac:dyDescent="0.2">
      <c r="F25067"/>
    </row>
    <row r="25068" spans="6:6" x14ac:dyDescent="0.2">
      <c r="F25068"/>
    </row>
    <row r="25069" spans="6:6" x14ac:dyDescent="0.2">
      <c r="F25069"/>
    </row>
    <row r="25070" spans="6:6" x14ac:dyDescent="0.2">
      <c r="F25070"/>
    </row>
    <row r="25071" spans="6:6" x14ac:dyDescent="0.2">
      <c r="F25071"/>
    </row>
    <row r="25072" spans="6:6" x14ac:dyDescent="0.2">
      <c r="F25072"/>
    </row>
    <row r="25073" spans="6:6" x14ac:dyDescent="0.2">
      <c r="F25073"/>
    </row>
    <row r="25074" spans="6:6" x14ac:dyDescent="0.2">
      <c r="F25074"/>
    </row>
    <row r="25075" spans="6:6" x14ac:dyDescent="0.2">
      <c r="F25075"/>
    </row>
    <row r="25076" spans="6:6" x14ac:dyDescent="0.2">
      <c r="F25076"/>
    </row>
    <row r="25077" spans="6:6" x14ac:dyDescent="0.2">
      <c r="F25077"/>
    </row>
    <row r="25078" spans="6:6" x14ac:dyDescent="0.2">
      <c r="F25078"/>
    </row>
    <row r="25079" spans="6:6" x14ac:dyDescent="0.2">
      <c r="F25079"/>
    </row>
    <row r="25080" spans="6:6" x14ac:dyDescent="0.2">
      <c r="F25080"/>
    </row>
    <row r="25081" spans="6:6" x14ac:dyDescent="0.2">
      <c r="F25081"/>
    </row>
    <row r="25082" spans="6:6" x14ac:dyDescent="0.2">
      <c r="F25082"/>
    </row>
    <row r="25083" spans="6:6" x14ac:dyDescent="0.2">
      <c r="F25083"/>
    </row>
    <row r="25084" spans="6:6" x14ac:dyDescent="0.2">
      <c r="F25084"/>
    </row>
    <row r="25085" spans="6:6" x14ac:dyDescent="0.2">
      <c r="F25085"/>
    </row>
    <row r="25086" spans="6:6" x14ac:dyDescent="0.2">
      <c r="F25086"/>
    </row>
    <row r="25087" spans="6:6" x14ac:dyDescent="0.2">
      <c r="F25087"/>
    </row>
    <row r="25088" spans="6:6" x14ac:dyDescent="0.2">
      <c r="F25088"/>
    </row>
    <row r="25089" spans="6:6" x14ac:dyDescent="0.2">
      <c r="F25089"/>
    </row>
    <row r="25090" spans="6:6" x14ac:dyDescent="0.2">
      <c r="F25090"/>
    </row>
    <row r="25091" spans="6:6" x14ac:dyDescent="0.2">
      <c r="F25091"/>
    </row>
    <row r="25092" spans="6:6" x14ac:dyDescent="0.2">
      <c r="F25092"/>
    </row>
    <row r="25093" spans="6:6" x14ac:dyDescent="0.2">
      <c r="F25093"/>
    </row>
    <row r="25094" spans="6:6" x14ac:dyDescent="0.2">
      <c r="F25094"/>
    </row>
    <row r="25095" spans="6:6" x14ac:dyDescent="0.2">
      <c r="F25095"/>
    </row>
    <row r="25096" spans="6:6" x14ac:dyDescent="0.2">
      <c r="F25096"/>
    </row>
    <row r="25097" spans="6:6" x14ac:dyDescent="0.2">
      <c r="F25097"/>
    </row>
    <row r="25098" spans="6:6" x14ac:dyDescent="0.2">
      <c r="F25098"/>
    </row>
    <row r="25099" spans="6:6" x14ac:dyDescent="0.2">
      <c r="F25099"/>
    </row>
    <row r="25100" spans="6:6" x14ac:dyDescent="0.2">
      <c r="F25100"/>
    </row>
    <row r="25101" spans="6:6" x14ac:dyDescent="0.2">
      <c r="F25101"/>
    </row>
    <row r="25102" spans="6:6" x14ac:dyDescent="0.2">
      <c r="F25102"/>
    </row>
    <row r="25103" spans="6:6" x14ac:dyDescent="0.2">
      <c r="F25103"/>
    </row>
    <row r="25104" spans="6:6" x14ac:dyDescent="0.2">
      <c r="F25104"/>
    </row>
    <row r="25105" spans="6:6" x14ac:dyDescent="0.2">
      <c r="F25105"/>
    </row>
    <row r="25106" spans="6:6" x14ac:dyDescent="0.2">
      <c r="F25106"/>
    </row>
    <row r="25107" spans="6:6" x14ac:dyDescent="0.2">
      <c r="F25107"/>
    </row>
    <row r="25108" spans="6:6" x14ac:dyDescent="0.2">
      <c r="F25108"/>
    </row>
    <row r="25109" spans="6:6" x14ac:dyDescent="0.2">
      <c r="F25109"/>
    </row>
    <row r="25110" spans="6:6" x14ac:dyDescent="0.2">
      <c r="F25110"/>
    </row>
    <row r="25111" spans="6:6" x14ac:dyDescent="0.2">
      <c r="F25111"/>
    </row>
    <row r="25112" spans="6:6" x14ac:dyDescent="0.2">
      <c r="F25112"/>
    </row>
    <row r="25113" spans="6:6" x14ac:dyDescent="0.2">
      <c r="F25113"/>
    </row>
    <row r="25114" spans="6:6" x14ac:dyDescent="0.2">
      <c r="F25114"/>
    </row>
    <row r="25115" spans="6:6" x14ac:dyDescent="0.2">
      <c r="F25115"/>
    </row>
    <row r="25116" spans="6:6" x14ac:dyDescent="0.2">
      <c r="F25116"/>
    </row>
    <row r="25117" spans="6:6" x14ac:dyDescent="0.2">
      <c r="F25117"/>
    </row>
    <row r="25118" spans="6:6" x14ac:dyDescent="0.2">
      <c r="F25118"/>
    </row>
    <row r="25119" spans="6:6" x14ac:dyDescent="0.2">
      <c r="F25119"/>
    </row>
    <row r="25120" spans="6:6" x14ac:dyDescent="0.2">
      <c r="F25120"/>
    </row>
    <row r="25121" spans="6:6" x14ac:dyDescent="0.2">
      <c r="F25121"/>
    </row>
    <row r="25122" spans="6:6" x14ac:dyDescent="0.2">
      <c r="F25122"/>
    </row>
    <row r="25123" spans="6:6" x14ac:dyDescent="0.2">
      <c r="F25123"/>
    </row>
    <row r="25124" spans="6:6" x14ac:dyDescent="0.2">
      <c r="F25124"/>
    </row>
    <row r="25125" spans="6:6" x14ac:dyDescent="0.2">
      <c r="F25125"/>
    </row>
    <row r="25126" spans="6:6" x14ac:dyDescent="0.2">
      <c r="F25126"/>
    </row>
    <row r="25127" spans="6:6" x14ac:dyDescent="0.2">
      <c r="F25127"/>
    </row>
    <row r="25128" spans="6:6" x14ac:dyDescent="0.2">
      <c r="F25128"/>
    </row>
    <row r="25129" spans="6:6" x14ac:dyDescent="0.2">
      <c r="F25129"/>
    </row>
    <row r="25130" spans="6:6" x14ac:dyDescent="0.2">
      <c r="F25130"/>
    </row>
    <row r="25131" spans="6:6" x14ac:dyDescent="0.2">
      <c r="F25131"/>
    </row>
    <row r="25132" spans="6:6" x14ac:dyDescent="0.2">
      <c r="F25132"/>
    </row>
    <row r="25133" spans="6:6" x14ac:dyDescent="0.2">
      <c r="F25133"/>
    </row>
    <row r="25134" spans="6:6" x14ac:dyDescent="0.2">
      <c r="F25134"/>
    </row>
    <row r="25135" spans="6:6" x14ac:dyDescent="0.2">
      <c r="F25135"/>
    </row>
    <row r="25136" spans="6:6" x14ac:dyDescent="0.2">
      <c r="F25136"/>
    </row>
    <row r="25137" spans="6:6" x14ac:dyDescent="0.2">
      <c r="F25137"/>
    </row>
    <row r="25138" spans="6:6" x14ac:dyDescent="0.2">
      <c r="F25138"/>
    </row>
    <row r="25139" spans="6:6" x14ac:dyDescent="0.2">
      <c r="F25139"/>
    </row>
    <row r="25140" spans="6:6" x14ac:dyDescent="0.2">
      <c r="F25140"/>
    </row>
    <row r="25141" spans="6:6" x14ac:dyDescent="0.2">
      <c r="F25141"/>
    </row>
    <row r="25142" spans="6:6" x14ac:dyDescent="0.2">
      <c r="F25142"/>
    </row>
    <row r="25143" spans="6:6" x14ac:dyDescent="0.2">
      <c r="F25143"/>
    </row>
    <row r="25144" spans="6:6" x14ac:dyDescent="0.2">
      <c r="F25144"/>
    </row>
    <row r="25145" spans="6:6" x14ac:dyDescent="0.2">
      <c r="F25145"/>
    </row>
    <row r="25146" spans="6:6" x14ac:dyDescent="0.2">
      <c r="F25146"/>
    </row>
    <row r="25147" spans="6:6" x14ac:dyDescent="0.2">
      <c r="F25147"/>
    </row>
    <row r="25148" spans="6:6" x14ac:dyDescent="0.2">
      <c r="F25148"/>
    </row>
    <row r="25149" spans="6:6" x14ac:dyDescent="0.2">
      <c r="F25149"/>
    </row>
    <row r="25150" spans="6:6" x14ac:dyDescent="0.2">
      <c r="F25150"/>
    </row>
    <row r="25151" spans="6:6" x14ac:dyDescent="0.2">
      <c r="F25151"/>
    </row>
    <row r="25152" spans="6:6" x14ac:dyDescent="0.2">
      <c r="F25152"/>
    </row>
    <row r="25153" spans="6:6" x14ac:dyDescent="0.2">
      <c r="F25153"/>
    </row>
    <row r="25154" spans="6:6" x14ac:dyDescent="0.2">
      <c r="F25154"/>
    </row>
    <row r="25155" spans="6:6" x14ac:dyDescent="0.2">
      <c r="F25155"/>
    </row>
    <row r="25156" spans="6:6" x14ac:dyDescent="0.2">
      <c r="F25156"/>
    </row>
    <row r="25157" spans="6:6" x14ac:dyDescent="0.2">
      <c r="F25157"/>
    </row>
    <row r="25158" spans="6:6" x14ac:dyDescent="0.2">
      <c r="F25158"/>
    </row>
    <row r="25159" spans="6:6" x14ac:dyDescent="0.2">
      <c r="F25159"/>
    </row>
    <row r="25160" spans="6:6" x14ac:dyDescent="0.2">
      <c r="F25160"/>
    </row>
    <row r="25161" spans="6:6" x14ac:dyDescent="0.2">
      <c r="F25161"/>
    </row>
    <row r="25162" spans="6:6" x14ac:dyDescent="0.2">
      <c r="F25162"/>
    </row>
    <row r="25163" spans="6:6" x14ac:dyDescent="0.2">
      <c r="F25163"/>
    </row>
    <row r="25164" spans="6:6" x14ac:dyDescent="0.2">
      <c r="F25164"/>
    </row>
    <row r="25165" spans="6:6" x14ac:dyDescent="0.2">
      <c r="F25165"/>
    </row>
    <row r="25166" spans="6:6" x14ac:dyDescent="0.2">
      <c r="F25166"/>
    </row>
    <row r="25167" spans="6:6" x14ac:dyDescent="0.2">
      <c r="F25167"/>
    </row>
    <row r="25168" spans="6:6" x14ac:dyDescent="0.2">
      <c r="F25168"/>
    </row>
    <row r="25169" spans="6:6" x14ac:dyDescent="0.2">
      <c r="F25169"/>
    </row>
    <row r="25170" spans="6:6" x14ac:dyDescent="0.2">
      <c r="F25170"/>
    </row>
    <row r="25171" spans="6:6" x14ac:dyDescent="0.2">
      <c r="F25171"/>
    </row>
    <row r="25172" spans="6:6" x14ac:dyDescent="0.2">
      <c r="F25172"/>
    </row>
    <row r="25173" spans="6:6" x14ac:dyDescent="0.2">
      <c r="F25173"/>
    </row>
    <row r="25174" spans="6:6" x14ac:dyDescent="0.2">
      <c r="F25174"/>
    </row>
    <row r="25175" spans="6:6" x14ac:dyDescent="0.2">
      <c r="F25175"/>
    </row>
    <row r="25176" spans="6:6" x14ac:dyDescent="0.2">
      <c r="F25176"/>
    </row>
    <row r="25177" spans="6:6" x14ac:dyDescent="0.2">
      <c r="F25177"/>
    </row>
    <row r="25178" spans="6:6" x14ac:dyDescent="0.2">
      <c r="F25178"/>
    </row>
    <row r="25179" spans="6:6" x14ac:dyDescent="0.2">
      <c r="F25179"/>
    </row>
    <row r="25180" spans="6:6" x14ac:dyDescent="0.2">
      <c r="F25180"/>
    </row>
    <row r="25181" spans="6:6" x14ac:dyDescent="0.2">
      <c r="F25181"/>
    </row>
    <row r="25182" spans="6:6" x14ac:dyDescent="0.2">
      <c r="F25182"/>
    </row>
    <row r="25183" spans="6:6" x14ac:dyDescent="0.2">
      <c r="F25183"/>
    </row>
    <row r="25184" spans="6:6" x14ac:dyDescent="0.2">
      <c r="F25184"/>
    </row>
    <row r="25185" spans="6:6" x14ac:dyDescent="0.2">
      <c r="F25185"/>
    </row>
    <row r="25186" spans="6:6" x14ac:dyDescent="0.2">
      <c r="F25186"/>
    </row>
    <row r="25187" spans="6:6" x14ac:dyDescent="0.2">
      <c r="F25187"/>
    </row>
    <row r="25188" spans="6:6" x14ac:dyDescent="0.2">
      <c r="F25188"/>
    </row>
    <row r="25189" spans="6:6" x14ac:dyDescent="0.2">
      <c r="F25189"/>
    </row>
    <row r="25190" spans="6:6" x14ac:dyDescent="0.2">
      <c r="F25190"/>
    </row>
    <row r="25191" spans="6:6" x14ac:dyDescent="0.2">
      <c r="F25191"/>
    </row>
    <row r="25192" spans="6:6" x14ac:dyDescent="0.2">
      <c r="F25192"/>
    </row>
    <row r="25193" spans="6:6" x14ac:dyDescent="0.2">
      <c r="F25193"/>
    </row>
    <row r="25194" spans="6:6" x14ac:dyDescent="0.2">
      <c r="F25194"/>
    </row>
    <row r="25195" spans="6:6" x14ac:dyDescent="0.2">
      <c r="F25195"/>
    </row>
    <row r="25196" spans="6:6" x14ac:dyDescent="0.2">
      <c r="F25196"/>
    </row>
    <row r="25197" spans="6:6" x14ac:dyDescent="0.2">
      <c r="F25197"/>
    </row>
    <row r="25198" spans="6:6" x14ac:dyDescent="0.2">
      <c r="F25198"/>
    </row>
    <row r="25199" spans="6:6" x14ac:dyDescent="0.2">
      <c r="F25199"/>
    </row>
    <row r="25200" spans="6:6" x14ac:dyDescent="0.2">
      <c r="F25200"/>
    </row>
    <row r="25201" spans="6:6" x14ac:dyDescent="0.2">
      <c r="F25201"/>
    </row>
    <row r="25202" spans="6:6" x14ac:dyDescent="0.2">
      <c r="F25202"/>
    </row>
    <row r="25203" spans="6:6" x14ac:dyDescent="0.2">
      <c r="F25203"/>
    </row>
    <row r="25204" spans="6:6" x14ac:dyDescent="0.2">
      <c r="F25204"/>
    </row>
    <row r="25205" spans="6:6" x14ac:dyDescent="0.2">
      <c r="F25205"/>
    </row>
    <row r="25206" spans="6:6" x14ac:dyDescent="0.2">
      <c r="F25206"/>
    </row>
    <row r="25207" spans="6:6" x14ac:dyDescent="0.2">
      <c r="F25207"/>
    </row>
    <row r="25208" spans="6:6" x14ac:dyDescent="0.2">
      <c r="F25208"/>
    </row>
    <row r="25209" spans="6:6" x14ac:dyDescent="0.2">
      <c r="F25209"/>
    </row>
    <row r="25210" spans="6:6" x14ac:dyDescent="0.2">
      <c r="F25210"/>
    </row>
    <row r="25211" spans="6:6" x14ac:dyDescent="0.2">
      <c r="F25211"/>
    </row>
    <row r="25212" spans="6:6" x14ac:dyDescent="0.2">
      <c r="F25212"/>
    </row>
    <row r="25213" spans="6:6" x14ac:dyDescent="0.2">
      <c r="F25213"/>
    </row>
    <row r="25214" spans="6:6" x14ac:dyDescent="0.2">
      <c r="F25214"/>
    </row>
    <row r="25215" spans="6:6" x14ac:dyDescent="0.2">
      <c r="F25215"/>
    </row>
    <row r="25216" spans="6:6" x14ac:dyDescent="0.2">
      <c r="F25216"/>
    </row>
    <row r="25217" spans="6:6" x14ac:dyDescent="0.2">
      <c r="F25217"/>
    </row>
    <row r="25218" spans="6:6" x14ac:dyDescent="0.2">
      <c r="F25218"/>
    </row>
    <row r="25219" spans="6:6" x14ac:dyDescent="0.2">
      <c r="F25219"/>
    </row>
    <row r="25220" spans="6:6" x14ac:dyDescent="0.2">
      <c r="F25220"/>
    </row>
    <row r="25221" spans="6:6" x14ac:dyDescent="0.2">
      <c r="F25221"/>
    </row>
    <row r="25222" spans="6:6" x14ac:dyDescent="0.2">
      <c r="F25222"/>
    </row>
    <row r="25223" spans="6:6" x14ac:dyDescent="0.2">
      <c r="F25223"/>
    </row>
    <row r="25224" spans="6:6" x14ac:dyDescent="0.2">
      <c r="F25224"/>
    </row>
    <row r="25225" spans="6:6" x14ac:dyDescent="0.2">
      <c r="F25225"/>
    </row>
    <row r="25226" spans="6:6" x14ac:dyDescent="0.2">
      <c r="F25226"/>
    </row>
    <row r="25227" spans="6:6" x14ac:dyDescent="0.2">
      <c r="F25227"/>
    </row>
    <row r="25228" spans="6:6" x14ac:dyDescent="0.2">
      <c r="F25228"/>
    </row>
    <row r="25229" spans="6:6" x14ac:dyDescent="0.2">
      <c r="F25229"/>
    </row>
    <row r="25230" spans="6:6" x14ac:dyDescent="0.2">
      <c r="F25230"/>
    </row>
    <row r="25231" spans="6:6" x14ac:dyDescent="0.2">
      <c r="F25231"/>
    </row>
    <row r="25232" spans="6:6" x14ac:dyDescent="0.2">
      <c r="F25232"/>
    </row>
    <row r="25233" spans="6:6" x14ac:dyDescent="0.2">
      <c r="F25233"/>
    </row>
    <row r="25234" spans="6:6" x14ac:dyDescent="0.2">
      <c r="F25234"/>
    </row>
    <row r="25235" spans="6:6" x14ac:dyDescent="0.2">
      <c r="F25235"/>
    </row>
    <row r="25236" spans="6:6" x14ac:dyDescent="0.2">
      <c r="F25236"/>
    </row>
    <row r="25237" spans="6:6" x14ac:dyDescent="0.2">
      <c r="F25237"/>
    </row>
    <row r="25238" spans="6:6" x14ac:dyDescent="0.2">
      <c r="F25238"/>
    </row>
    <row r="25239" spans="6:6" x14ac:dyDescent="0.2">
      <c r="F25239"/>
    </row>
    <row r="25240" spans="6:6" x14ac:dyDescent="0.2">
      <c r="F25240"/>
    </row>
    <row r="25241" spans="6:6" x14ac:dyDescent="0.2">
      <c r="F25241"/>
    </row>
    <row r="25242" spans="6:6" x14ac:dyDescent="0.2">
      <c r="F25242"/>
    </row>
    <row r="25243" spans="6:6" x14ac:dyDescent="0.2">
      <c r="F25243"/>
    </row>
    <row r="25244" spans="6:6" x14ac:dyDescent="0.2">
      <c r="F25244"/>
    </row>
    <row r="25245" spans="6:6" x14ac:dyDescent="0.2">
      <c r="F25245"/>
    </row>
    <row r="25246" spans="6:6" x14ac:dyDescent="0.2">
      <c r="F25246"/>
    </row>
    <row r="25247" spans="6:6" x14ac:dyDescent="0.2">
      <c r="F25247"/>
    </row>
    <row r="25248" spans="6:6" x14ac:dyDescent="0.2">
      <c r="F25248"/>
    </row>
    <row r="25249" spans="6:6" x14ac:dyDescent="0.2">
      <c r="F25249"/>
    </row>
    <row r="25250" spans="6:6" x14ac:dyDescent="0.2">
      <c r="F25250"/>
    </row>
    <row r="25251" spans="6:6" x14ac:dyDescent="0.2">
      <c r="F25251"/>
    </row>
    <row r="25252" spans="6:6" x14ac:dyDescent="0.2">
      <c r="F25252"/>
    </row>
    <row r="25253" spans="6:6" x14ac:dyDescent="0.2">
      <c r="F25253"/>
    </row>
    <row r="25254" spans="6:6" x14ac:dyDescent="0.2">
      <c r="F25254"/>
    </row>
    <row r="25255" spans="6:6" x14ac:dyDescent="0.2">
      <c r="F25255"/>
    </row>
    <row r="25256" spans="6:6" x14ac:dyDescent="0.2">
      <c r="F25256"/>
    </row>
    <row r="25257" spans="6:6" x14ac:dyDescent="0.2">
      <c r="F25257"/>
    </row>
    <row r="25258" spans="6:6" x14ac:dyDescent="0.2">
      <c r="F25258"/>
    </row>
    <row r="25259" spans="6:6" x14ac:dyDescent="0.2">
      <c r="F25259"/>
    </row>
    <row r="25260" spans="6:6" x14ac:dyDescent="0.2">
      <c r="F25260"/>
    </row>
    <row r="25261" spans="6:6" x14ac:dyDescent="0.2">
      <c r="F25261"/>
    </row>
    <row r="25262" spans="6:6" x14ac:dyDescent="0.2">
      <c r="F25262"/>
    </row>
    <row r="25263" spans="6:6" x14ac:dyDescent="0.2">
      <c r="F25263"/>
    </row>
    <row r="25264" spans="6:6" x14ac:dyDescent="0.2">
      <c r="F25264"/>
    </row>
    <row r="25265" spans="6:6" x14ac:dyDescent="0.2">
      <c r="F25265"/>
    </row>
    <row r="25266" spans="6:6" x14ac:dyDescent="0.2">
      <c r="F25266"/>
    </row>
    <row r="25267" spans="6:6" x14ac:dyDescent="0.2">
      <c r="F25267"/>
    </row>
    <row r="25268" spans="6:6" x14ac:dyDescent="0.2">
      <c r="F25268"/>
    </row>
    <row r="25269" spans="6:6" x14ac:dyDescent="0.2">
      <c r="F25269"/>
    </row>
    <row r="25270" spans="6:6" x14ac:dyDescent="0.2">
      <c r="F25270"/>
    </row>
    <row r="25271" spans="6:6" x14ac:dyDescent="0.2">
      <c r="F25271"/>
    </row>
    <row r="25272" spans="6:6" x14ac:dyDescent="0.2">
      <c r="F25272"/>
    </row>
    <row r="25273" spans="6:6" x14ac:dyDescent="0.2">
      <c r="F25273"/>
    </row>
    <row r="25274" spans="6:6" x14ac:dyDescent="0.2">
      <c r="F25274"/>
    </row>
    <row r="25275" spans="6:6" x14ac:dyDescent="0.2">
      <c r="F25275"/>
    </row>
    <row r="25276" spans="6:6" x14ac:dyDescent="0.2">
      <c r="F25276"/>
    </row>
    <row r="25277" spans="6:6" x14ac:dyDescent="0.2">
      <c r="F25277"/>
    </row>
    <row r="25278" spans="6:6" x14ac:dyDescent="0.2">
      <c r="F25278"/>
    </row>
    <row r="25279" spans="6:6" x14ac:dyDescent="0.2">
      <c r="F25279"/>
    </row>
    <row r="25280" spans="6:6" x14ac:dyDescent="0.2">
      <c r="F25280"/>
    </row>
    <row r="25281" spans="6:6" x14ac:dyDescent="0.2">
      <c r="F25281"/>
    </row>
    <row r="25282" spans="6:6" x14ac:dyDescent="0.2">
      <c r="F25282"/>
    </row>
    <row r="25283" spans="6:6" x14ac:dyDescent="0.2">
      <c r="F25283"/>
    </row>
    <row r="25284" spans="6:6" x14ac:dyDescent="0.2">
      <c r="F25284"/>
    </row>
    <row r="25285" spans="6:6" x14ac:dyDescent="0.2">
      <c r="F25285"/>
    </row>
    <row r="25286" spans="6:6" x14ac:dyDescent="0.2">
      <c r="F25286"/>
    </row>
    <row r="25287" spans="6:6" x14ac:dyDescent="0.2">
      <c r="F25287"/>
    </row>
    <row r="25288" spans="6:6" x14ac:dyDescent="0.2">
      <c r="F25288"/>
    </row>
    <row r="25289" spans="6:6" x14ac:dyDescent="0.2">
      <c r="F25289"/>
    </row>
    <row r="25290" spans="6:6" x14ac:dyDescent="0.2">
      <c r="F25290"/>
    </row>
    <row r="25291" spans="6:6" x14ac:dyDescent="0.2">
      <c r="F25291"/>
    </row>
    <row r="25292" spans="6:6" x14ac:dyDescent="0.2">
      <c r="F25292"/>
    </row>
    <row r="25293" spans="6:6" x14ac:dyDescent="0.2">
      <c r="F25293"/>
    </row>
    <row r="25294" spans="6:6" x14ac:dyDescent="0.2">
      <c r="F25294"/>
    </row>
    <row r="25295" spans="6:6" x14ac:dyDescent="0.2">
      <c r="F25295"/>
    </row>
    <row r="25296" spans="6:6" x14ac:dyDescent="0.2">
      <c r="F25296"/>
    </row>
    <row r="25297" spans="6:6" x14ac:dyDescent="0.2">
      <c r="F25297"/>
    </row>
    <row r="25298" spans="6:6" x14ac:dyDescent="0.2">
      <c r="F25298"/>
    </row>
    <row r="25299" spans="6:6" x14ac:dyDescent="0.2">
      <c r="F25299"/>
    </row>
    <row r="25300" spans="6:6" x14ac:dyDescent="0.2">
      <c r="F25300"/>
    </row>
    <row r="25301" spans="6:6" x14ac:dyDescent="0.2">
      <c r="F25301"/>
    </row>
    <row r="25302" spans="6:6" x14ac:dyDescent="0.2">
      <c r="F25302"/>
    </row>
    <row r="25303" spans="6:6" x14ac:dyDescent="0.2">
      <c r="F25303"/>
    </row>
    <row r="25304" spans="6:6" x14ac:dyDescent="0.2">
      <c r="F25304"/>
    </row>
    <row r="25305" spans="6:6" x14ac:dyDescent="0.2">
      <c r="F25305"/>
    </row>
    <row r="25306" spans="6:6" x14ac:dyDescent="0.2">
      <c r="F25306"/>
    </row>
    <row r="25307" spans="6:6" x14ac:dyDescent="0.2">
      <c r="F25307"/>
    </row>
    <row r="25308" spans="6:6" x14ac:dyDescent="0.2">
      <c r="F25308"/>
    </row>
    <row r="25309" spans="6:6" x14ac:dyDescent="0.2">
      <c r="F25309"/>
    </row>
    <row r="25310" spans="6:6" x14ac:dyDescent="0.2">
      <c r="F25310"/>
    </row>
    <row r="25311" spans="6:6" x14ac:dyDescent="0.2">
      <c r="F25311"/>
    </row>
    <row r="25312" spans="6:6" x14ac:dyDescent="0.2">
      <c r="F25312"/>
    </row>
    <row r="25313" spans="6:6" x14ac:dyDescent="0.2">
      <c r="F25313"/>
    </row>
    <row r="25314" spans="6:6" x14ac:dyDescent="0.2">
      <c r="F25314"/>
    </row>
    <row r="25315" spans="6:6" x14ac:dyDescent="0.2">
      <c r="F25315"/>
    </row>
    <row r="25316" spans="6:6" x14ac:dyDescent="0.2">
      <c r="F25316"/>
    </row>
    <row r="25317" spans="6:6" x14ac:dyDescent="0.2">
      <c r="F25317"/>
    </row>
    <row r="25318" spans="6:6" x14ac:dyDescent="0.2">
      <c r="F25318"/>
    </row>
    <row r="25319" spans="6:6" x14ac:dyDescent="0.2">
      <c r="F25319"/>
    </row>
    <row r="25320" spans="6:6" x14ac:dyDescent="0.2">
      <c r="F25320"/>
    </row>
    <row r="25321" spans="6:6" x14ac:dyDescent="0.2">
      <c r="F25321"/>
    </row>
    <row r="25322" spans="6:6" x14ac:dyDescent="0.2">
      <c r="F25322"/>
    </row>
    <row r="25323" spans="6:6" x14ac:dyDescent="0.2">
      <c r="F25323"/>
    </row>
    <row r="25324" spans="6:6" x14ac:dyDescent="0.2">
      <c r="F25324"/>
    </row>
    <row r="25325" spans="6:6" x14ac:dyDescent="0.2">
      <c r="F25325"/>
    </row>
    <row r="25326" spans="6:6" x14ac:dyDescent="0.2">
      <c r="F25326"/>
    </row>
    <row r="25327" spans="6:6" x14ac:dyDescent="0.2">
      <c r="F25327"/>
    </row>
    <row r="25328" spans="6:6" x14ac:dyDescent="0.2">
      <c r="F25328"/>
    </row>
    <row r="25329" spans="6:6" x14ac:dyDescent="0.2">
      <c r="F25329"/>
    </row>
    <row r="25330" spans="6:6" x14ac:dyDescent="0.2">
      <c r="F25330"/>
    </row>
    <row r="25331" spans="6:6" x14ac:dyDescent="0.2">
      <c r="F25331"/>
    </row>
    <row r="25332" spans="6:6" x14ac:dyDescent="0.2">
      <c r="F25332"/>
    </row>
    <row r="25333" spans="6:6" x14ac:dyDescent="0.2">
      <c r="F25333"/>
    </row>
    <row r="25334" spans="6:6" x14ac:dyDescent="0.2">
      <c r="F25334"/>
    </row>
    <row r="25335" spans="6:6" x14ac:dyDescent="0.2">
      <c r="F25335"/>
    </row>
    <row r="25336" spans="6:6" x14ac:dyDescent="0.2">
      <c r="F25336"/>
    </row>
    <row r="25337" spans="6:6" x14ac:dyDescent="0.2">
      <c r="F25337"/>
    </row>
    <row r="25338" spans="6:6" x14ac:dyDescent="0.2">
      <c r="F25338"/>
    </row>
    <row r="25339" spans="6:6" x14ac:dyDescent="0.2">
      <c r="F25339"/>
    </row>
    <row r="25340" spans="6:6" x14ac:dyDescent="0.2">
      <c r="F25340"/>
    </row>
    <row r="25341" spans="6:6" x14ac:dyDescent="0.2">
      <c r="F25341"/>
    </row>
    <row r="25342" spans="6:6" x14ac:dyDescent="0.2">
      <c r="F25342"/>
    </row>
    <row r="25343" spans="6:6" x14ac:dyDescent="0.2">
      <c r="F25343"/>
    </row>
    <row r="25344" spans="6:6" x14ac:dyDescent="0.2">
      <c r="F25344"/>
    </row>
    <row r="25345" spans="6:6" x14ac:dyDescent="0.2">
      <c r="F25345"/>
    </row>
    <row r="25346" spans="6:6" x14ac:dyDescent="0.2">
      <c r="F25346"/>
    </row>
    <row r="25347" spans="6:6" x14ac:dyDescent="0.2">
      <c r="F25347"/>
    </row>
    <row r="25348" spans="6:6" x14ac:dyDescent="0.2">
      <c r="F25348"/>
    </row>
    <row r="25349" spans="6:6" x14ac:dyDescent="0.2">
      <c r="F25349"/>
    </row>
    <row r="25350" spans="6:6" x14ac:dyDescent="0.2">
      <c r="F25350"/>
    </row>
    <row r="25351" spans="6:6" x14ac:dyDescent="0.2">
      <c r="F25351"/>
    </row>
    <row r="25352" spans="6:6" x14ac:dyDescent="0.2">
      <c r="F25352"/>
    </row>
    <row r="25353" spans="6:6" x14ac:dyDescent="0.2">
      <c r="F25353"/>
    </row>
    <row r="25354" spans="6:6" x14ac:dyDescent="0.2">
      <c r="F25354"/>
    </row>
    <row r="25355" spans="6:6" x14ac:dyDescent="0.2">
      <c r="F25355"/>
    </row>
    <row r="25356" spans="6:6" x14ac:dyDescent="0.2">
      <c r="F25356"/>
    </row>
    <row r="25357" spans="6:6" x14ac:dyDescent="0.2">
      <c r="F25357"/>
    </row>
    <row r="25358" spans="6:6" x14ac:dyDescent="0.2">
      <c r="F25358"/>
    </row>
    <row r="25359" spans="6:6" x14ac:dyDescent="0.2">
      <c r="F25359"/>
    </row>
    <row r="25360" spans="6:6" x14ac:dyDescent="0.2">
      <c r="F25360"/>
    </row>
    <row r="25361" spans="6:6" x14ac:dyDescent="0.2">
      <c r="F25361"/>
    </row>
    <row r="25362" spans="6:6" x14ac:dyDescent="0.2">
      <c r="F25362"/>
    </row>
    <row r="25363" spans="6:6" x14ac:dyDescent="0.2">
      <c r="F25363"/>
    </row>
    <row r="25364" spans="6:6" x14ac:dyDescent="0.2">
      <c r="F25364"/>
    </row>
    <row r="25365" spans="6:6" x14ac:dyDescent="0.2">
      <c r="F25365"/>
    </row>
    <row r="25366" spans="6:6" x14ac:dyDescent="0.2">
      <c r="F25366"/>
    </row>
    <row r="25367" spans="6:6" x14ac:dyDescent="0.2">
      <c r="F25367"/>
    </row>
    <row r="25368" spans="6:6" x14ac:dyDescent="0.2">
      <c r="F25368"/>
    </row>
    <row r="25369" spans="6:6" x14ac:dyDescent="0.2">
      <c r="F25369"/>
    </row>
    <row r="25370" spans="6:6" x14ac:dyDescent="0.2">
      <c r="F25370"/>
    </row>
    <row r="25371" spans="6:6" x14ac:dyDescent="0.2">
      <c r="F25371"/>
    </row>
    <row r="25372" spans="6:6" x14ac:dyDescent="0.2">
      <c r="F25372"/>
    </row>
    <row r="25373" spans="6:6" x14ac:dyDescent="0.2">
      <c r="F25373"/>
    </row>
    <row r="25374" spans="6:6" x14ac:dyDescent="0.2">
      <c r="F25374"/>
    </row>
    <row r="25375" spans="6:6" x14ac:dyDescent="0.2">
      <c r="F25375"/>
    </row>
    <row r="25376" spans="6:6" x14ac:dyDescent="0.2">
      <c r="F25376"/>
    </row>
    <row r="25377" spans="6:6" x14ac:dyDescent="0.2">
      <c r="F25377"/>
    </row>
    <row r="25378" spans="6:6" x14ac:dyDescent="0.2">
      <c r="F25378"/>
    </row>
    <row r="25379" spans="6:6" x14ac:dyDescent="0.2">
      <c r="F25379"/>
    </row>
    <row r="25380" spans="6:6" x14ac:dyDescent="0.2">
      <c r="F25380"/>
    </row>
    <row r="25381" spans="6:6" x14ac:dyDescent="0.2">
      <c r="F25381"/>
    </row>
    <row r="25382" spans="6:6" x14ac:dyDescent="0.2">
      <c r="F25382"/>
    </row>
    <row r="25383" spans="6:6" x14ac:dyDescent="0.2">
      <c r="F25383"/>
    </row>
    <row r="25384" spans="6:6" x14ac:dyDescent="0.2">
      <c r="F25384"/>
    </row>
    <row r="25385" spans="6:6" x14ac:dyDescent="0.2">
      <c r="F25385"/>
    </row>
    <row r="25386" spans="6:6" x14ac:dyDescent="0.2">
      <c r="F25386"/>
    </row>
    <row r="25387" spans="6:6" x14ac:dyDescent="0.2">
      <c r="F25387"/>
    </row>
    <row r="25388" spans="6:6" x14ac:dyDescent="0.2">
      <c r="F25388"/>
    </row>
    <row r="25389" spans="6:6" x14ac:dyDescent="0.2">
      <c r="F25389"/>
    </row>
    <row r="25390" spans="6:6" x14ac:dyDescent="0.2">
      <c r="F25390"/>
    </row>
    <row r="25391" spans="6:6" x14ac:dyDescent="0.2">
      <c r="F25391"/>
    </row>
    <row r="25392" spans="6:6" x14ac:dyDescent="0.2">
      <c r="F25392"/>
    </row>
    <row r="25393" spans="6:6" x14ac:dyDescent="0.2">
      <c r="F25393"/>
    </row>
    <row r="25394" spans="6:6" x14ac:dyDescent="0.2">
      <c r="F25394"/>
    </row>
    <row r="25395" spans="6:6" x14ac:dyDescent="0.2">
      <c r="F25395"/>
    </row>
    <row r="25396" spans="6:6" x14ac:dyDescent="0.2">
      <c r="F25396"/>
    </row>
    <row r="25397" spans="6:6" x14ac:dyDescent="0.2">
      <c r="F25397"/>
    </row>
    <row r="25398" spans="6:6" x14ac:dyDescent="0.2">
      <c r="F25398"/>
    </row>
    <row r="25399" spans="6:6" x14ac:dyDescent="0.2">
      <c r="F25399"/>
    </row>
    <row r="25400" spans="6:6" x14ac:dyDescent="0.2">
      <c r="F25400"/>
    </row>
    <row r="25401" spans="6:6" x14ac:dyDescent="0.2">
      <c r="F25401"/>
    </row>
    <row r="25402" spans="6:6" x14ac:dyDescent="0.2">
      <c r="F25402"/>
    </row>
    <row r="25403" spans="6:6" x14ac:dyDescent="0.2">
      <c r="F25403"/>
    </row>
    <row r="25404" spans="6:6" x14ac:dyDescent="0.2">
      <c r="F25404"/>
    </row>
    <row r="25405" spans="6:6" x14ac:dyDescent="0.2">
      <c r="F25405"/>
    </row>
    <row r="25406" spans="6:6" x14ac:dyDescent="0.2">
      <c r="F25406"/>
    </row>
    <row r="25407" spans="6:6" x14ac:dyDescent="0.2">
      <c r="F25407"/>
    </row>
    <row r="25408" spans="6:6" x14ac:dyDescent="0.2">
      <c r="F25408"/>
    </row>
    <row r="25409" spans="6:6" x14ac:dyDescent="0.2">
      <c r="F25409"/>
    </row>
    <row r="25410" spans="6:6" x14ac:dyDescent="0.2">
      <c r="F25410"/>
    </row>
    <row r="25411" spans="6:6" x14ac:dyDescent="0.2">
      <c r="F25411"/>
    </row>
    <row r="25412" spans="6:6" x14ac:dyDescent="0.2">
      <c r="F25412"/>
    </row>
    <row r="25413" spans="6:6" x14ac:dyDescent="0.2">
      <c r="F25413"/>
    </row>
    <row r="25414" spans="6:6" x14ac:dyDescent="0.2">
      <c r="F25414"/>
    </row>
    <row r="25415" spans="6:6" x14ac:dyDescent="0.2">
      <c r="F25415"/>
    </row>
    <row r="25416" spans="6:6" x14ac:dyDescent="0.2">
      <c r="F25416"/>
    </row>
    <row r="25417" spans="6:6" x14ac:dyDescent="0.2">
      <c r="F25417"/>
    </row>
    <row r="25418" spans="6:6" x14ac:dyDescent="0.2">
      <c r="F25418"/>
    </row>
    <row r="25419" spans="6:6" x14ac:dyDescent="0.2">
      <c r="F25419"/>
    </row>
    <row r="25420" spans="6:6" x14ac:dyDescent="0.2">
      <c r="F25420"/>
    </row>
    <row r="25421" spans="6:6" x14ac:dyDescent="0.2">
      <c r="F25421"/>
    </row>
    <row r="25422" spans="6:6" x14ac:dyDescent="0.2">
      <c r="F25422"/>
    </row>
    <row r="25423" spans="6:6" x14ac:dyDescent="0.2">
      <c r="F25423"/>
    </row>
    <row r="25424" spans="6:6" x14ac:dyDescent="0.2">
      <c r="F25424"/>
    </row>
    <row r="25425" spans="6:6" x14ac:dyDescent="0.2">
      <c r="F25425"/>
    </row>
    <row r="25426" spans="6:6" x14ac:dyDescent="0.2">
      <c r="F25426"/>
    </row>
    <row r="25427" spans="6:6" x14ac:dyDescent="0.2">
      <c r="F25427"/>
    </row>
    <row r="25428" spans="6:6" x14ac:dyDescent="0.2">
      <c r="F25428"/>
    </row>
    <row r="25429" spans="6:6" x14ac:dyDescent="0.2">
      <c r="F25429"/>
    </row>
    <row r="25430" spans="6:6" x14ac:dyDescent="0.2">
      <c r="F25430"/>
    </row>
    <row r="25431" spans="6:6" x14ac:dyDescent="0.2">
      <c r="F25431"/>
    </row>
    <row r="25432" spans="6:6" x14ac:dyDescent="0.2">
      <c r="F25432"/>
    </row>
    <row r="25433" spans="6:6" x14ac:dyDescent="0.2">
      <c r="F25433"/>
    </row>
    <row r="25434" spans="6:6" x14ac:dyDescent="0.2">
      <c r="F25434"/>
    </row>
    <row r="25435" spans="6:6" x14ac:dyDescent="0.2">
      <c r="F25435"/>
    </row>
    <row r="25436" spans="6:6" x14ac:dyDescent="0.2">
      <c r="F25436"/>
    </row>
    <row r="25437" spans="6:6" x14ac:dyDescent="0.2">
      <c r="F25437"/>
    </row>
    <row r="25438" spans="6:6" x14ac:dyDescent="0.2">
      <c r="F25438"/>
    </row>
    <row r="25439" spans="6:6" x14ac:dyDescent="0.2">
      <c r="F25439"/>
    </row>
    <row r="25440" spans="6:6" x14ac:dyDescent="0.2">
      <c r="F25440"/>
    </row>
    <row r="25441" spans="6:6" x14ac:dyDescent="0.2">
      <c r="F25441"/>
    </row>
    <row r="25442" spans="6:6" x14ac:dyDescent="0.2">
      <c r="F25442"/>
    </row>
    <row r="25443" spans="6:6" x14ac:dyDescent="0.2">
      <c r="F25443"/>
    </row>
    <row r="25444" spans="6:6" x14ac:dyDescent="0.2">
      <c r="F25444"/>
    </row>
    <row r="25445" spans="6:6" x14ac:dyDescent="0.2">
      <c r="F25445"/>
    </row>
    <row r="25446" spans="6:6" x14ac:dyDescent="0.2">
      <c r="F25446"/>
    </row>
    <row r="25447" spans="6:6" x14ac:dyDescent="0.2">
      <c r="F25447"/>
    </row>
    <row r="25448" spans="6:6" x14ac:dyDescent="0.2">
      <c r="F25448"/>
    </row>
    <row r="25449" spans="6:6" x14ac:dyDescent="0.2">
      <c r="F25449"/>
    </row>
    <row r="25450" spans="6:6" x14ac:dyDescent="0.2">
      <c r="F25450"/>
    </row>
    <row r="25451" spans="6:6" x14ac:dyDescent="0.2">
      <c r="F25451"/>
    </row>
    <row r="25452" spans="6:6" x14ac:dyDescent="0.2">
      <c r="F25452"/>
    </row>
    <row r="25453" spans="6:6" x14ac:dyDescent="0.2">
      <c r="F25453"/>
    </row>
    <row r="25454" spans="6:6" x14ac:dyDescent="0.2">
      <c r="F25454"/>
    </row>
    <row r="25455" spans="6:6" x14ac:dyDescent="0.2">
      <c r="F25455"/>
    </row>
    <row r="25456" spans="6:6" x14ac:dyDescent="0.2">
      <c r="F25456"/>
    </row>
    <row r="25457" spans="6:6" x14ac:dyDescent="0.2">
      <c r="F25457"/>
    </row>
    <row r="25458" spans="6:6" x14ac:dyDescent="0.2">
      <c r="F25458"/>
    </row>
    <row r="25459" spans="6:6" x14ac:dyDescent="0.2">
      <c r="F25459"/>
    </row>
    <row r="25460" spans="6:6" x14ac:dyDescent="0.2">
      <c r="F25460"/>
    </row>
    <row r="25461" spans="6:6" x14ac:dyDescent="0.2">
      <c r="F25461"/>
    </row>
    <row r="25462" spans="6:6" x14ac:dyDescent="0.2">
      <c r="F25462"/>
    </row>
    <row r="25463" spans="6:6" x14ac:dyDescent="0.2">
      <c r="F25463"/>
    </row>
    <row r="25464" spans="6:6" x14ac:dyDescent="0.2">
      <c r="F25464"/>
    </row>
    <row r="25465" spans="6:6" x14ac:dyDescent="0.2">
      <c r="F25465"/>
    </row>
    <row r="25466" spans="6:6" x14ac:dyDescent="0.2">
      <c r="F25466"/>
    </row>
    <row r="25467" spans="6:6" x14ac:dyDescent="0.2">
      <c r="F25467"/>
    </row>
    <row r="25468" spans="6:6" x14ac:dyDescent="0.2">
      <c r="F25468"/>
    </row>
    <row r="25469" spans="6:6" x14ac:dyDescent="0.2">
      <c r="F25469"/>
    </row>
    <row r="25470" spans="6:6" x14ac:dyDescent="0.2">
      <c r="F25470"/>
    </row>
    <row r="25471" spans="6:6" x14ac:dyDescent="0.2">
      <c r="F25471"/>
    </row>
    <row r="25472" spans="6:6" x14ac:dyDescent="0.2">
      <c r="F25472"/>
    </row>
    <row r="25473" spans="6:6" x14ac:dyDescent="0.2">
      <c r="F25473"/>
    </row>
    <row r="25474" spans="6:6" x14ac:dyDescent="0.2">
      <c r="F25474"/>
    </row>
    <row r="25475" spans="6:6" x14ac:dyDescent="0.2">
      <c r="F25475"/>
    </row>
    <row r="25476" spans="6:6" x14ac:dyDescent="0.2">
      <c r="F25476"/>
    </row>
    <row r="25477" spans="6:6" x14ac:dyDescent="0.2">
      <c r="F25477"/>
    </row>
    <row r="25478" spans="6:6" x14ac:dyDescent="0.2">
      <c r="F25478"/>
    </row>
    <row r="25479" spans="6:6" x14ac:dyDescent="0.2">
      <c r="F25479"/>
    </row>
    <row r="25480" spans="6:6" x14ac:dyDescent="0.2">
      <c r="F25480"/>
    </row>
    <row r="25481" spans="6:6" x14ac:dyDescent="0.2">
      <c r="F25481"/>
    </row>
    <row r="25482" spans="6:6" x14ac:dyDescent="0.2">
      <c r="F25482"/>
    </row>
    <row r="25483" spans="6:6" x14ac:dyDescent="0.2">
      <c r="F25483"/>
    </row>
    <row r="25484" spans="6:6" x14ac:dyDescent="0.2">
      <c r="F25484"/>
    </row>
    <row r="25485" spans="6:6" x14ac:dyDescent="0.2">
      <c r="F25485"/>
    </row>
    <row r="25486" spans="6:6" x14ac:dyDescent="0.2">
      <c r="F25486"/>
    </row>
    <row r="25487" spans="6:6" x14ac:dyDescent="0.2">
      <c r="F25487"/>
    </row>
    <row r="25488" spans="6:6" x14ac:dyDescent="0.2">
      <c r="F25488"/>
    </row>
    <row r="25489" spans="6:6" x14ac:dyDescent="0.2">
      <c r="F25489"/>
    </row>
    <row r="25490" spans="6:6" x14ac:dyDescent="0.2">
      <c r="F25490"/>
    </row>
    <row r="25491" spans="6:6" x14ac:dyDescent="0.2">
      <c r="F25491"/>
    </row>
    <row r="25492" spans="6:6" x14ac:dyDescent="0.2">
      <c r="F25492"/>
    </row>
    <row r="25493" spans="6:6" x14ac:dyDescent="0.2">
      <c r="F25493"/>
    </row>
    <row r="25494" spans="6:6" x14ac:dyDescent="0.2">
      <c r="F25494"/>
    </row>
    <row r="25495" spans="6:6" x14ac:dyDescent="0.2">
      <c r="F25495"/>
    </row>
    <row r="25496" spans="6:6" x14ac:dyDescent="0.2">
      <c r="F25496"/>
    </row>
    <row r="25497" spans="6:6" x14ac:dyDescent="0.2">
      <c r="F25497"/>
    </row>
    <row r="25498" spans="6:6" x14ac:dyDescent="0.2">
      <c r="F25498"/>
    </row>
    <row r="25499" spans="6:6" x14ac:dyDescent="0.2">
      <c r="F25499"/>
    </row>
    <row r="25500" spans="6:6" x14ac:dyDescent="0.2">
      <c r="F25500"/>
    </row>
    <row r="25501" spans="6:6" x14ac:dyDescent="0.2">
      <c r="F25501"/>
    </row>
    <row r="25502" spans="6:6" x14ac:dyDescent="0.2">
      <c r="F25502"/>
    </row>
    <row r="25503" spans="6:6" x14ac:dyDescent="0.2">
      <c r="F25503"/>
    </row>
    <row r="25504" spans="6:6" x14ac:dyDescent="0.2">
      <c r="F25504"/>
    </row>
    <row r="25505" spans="6:6" x14ac:dyDescent="0.2">
      <c r="F25505"/>
    </row>
    <row r="25506" spans="6:6" x14ac:dyDescent="0.2">
      <c r="F25506"/>
    </row>
    <row r="25507" spans="6:6" x14ac:dyDescent="0.2">
      <c r="F25507"/>
    </row>
    <row r="25508" spans="6:6" x14ac:dyDescent="0.2">
      <c r="F25508"/>
    </row>
    <row r="25509" spans="6:6" x14ac:dyDescent="0.2">
      <c r="F25509"/>
    </row>
    <row r="25510" spans="6:6" x14ac:dyDescent="0.2">
      <c r="F25510"/>
    </row>
    <row r="25511" spans="6:6" x14ac:dyDescent="0.2">
      <c r="F25511"/>
    </row>
    <row r="25512" spans="6:6" x14ac:dyDescent="0.2">
      <c r="F25512"/>
    </row>
    <row r="25513" spans="6:6" x14ac:dyDescent="0.2">
      <c r="F25513"/>
    </row>
    <row r="25514" spans="6:6" x14ac:dyDescent="0.2">
      <c r="F25514"/>
    </row>
    <row r="25515" spans="6:6" x14ac:dyDescent="0.2">
      <c r="F25515"/>
    </row>
    <row r="25516" spans="6:6" x14ac:dyDescent="0.2">
      <c r="F25516"/>
    </row>
    <row r="25517" spans="6:6" x14ac:dyDescent="0.2">
      <c r="F25517"/>
    </row>
    <row r="25518" spans="6:6" x14ac:dyDescent="0.2">
      <c r="F25518"/>
    </row>
    <row r="25519" spans="6:6" x14ac:dyDescent="0.2">
      <c r="F25519"/>
    </row>
    <row r="25520" spans="6:6" x14ac:dyDescent="0.2">
      <c r="F25520"/>
    </row>
    <row r="25521" spans="6:6" x14ac:dyDescent="0.2">
      <c r="F25521"/>
    </row>
    <row r="25522" spans="6:6" x14ac:dyDescent="0.2">
      <c r="F25522"/>
    </row>
    <row r="25523" spans="6:6" x14ac:dyDescent="0.2">
      <c r="F25523"/>
    </row>
    <row r="25524" spans="6:6" x14ac:dyDescent="0.2">
      <c r="F25524"/>
    </row>
    <row r="25525" spans="6:6" x14ac:dyDescent="0.2">
      <c r="F25525"/>
    </row>
    <row r="25526" spans="6:6" x14ac:dyDescent="0.2">
      <c r="F25526"/>
    </row>
    <row r="25527" spans="6:6" x14ac:dyDescent="0.2">
      <c r="F25527"/>
    </row>
    <row r="25528" spans="6:6" x14ac:dyDescent="0.2">
      <c r="F25528"/>
    </row>
    <row r="25529" spans="6:6" x14ac:dyDescent="0.2">
      <c r="F25529"/>
    </row>
    <row r="25530" spans="6:6" x14ac:dyDescent="0.2">
      <c r="F25530"/>
    </row>
    <row r="25531" spans="6:6" x14ac:dyDescent="0.2">
      <c r="F25531"/>
    </row>
    <row r="25532" spans="6:6" x14ac:dyDescent="0.2">
      <c r="F25532"/>
    </row>
    <row r="25533" spans="6:6" x14ac:dyDescent="0.2">
      <c r="F25533"/>
    </row>
    <row r="25534" spans="6:6" x14ac:dyDescent="0.2">
      <c r="F25534"/>
    </row>
    <row r="25535" spans="6:6" x14ac:dyDescent="0.2">
      <c r="F25535"/>
    </row>
    <row r="25536" spans="6:6" x14ac:dyDescent="0.2">
      <c r="F25536"/>
    </row>
    <row r="25537" spans="6:6" x14ac:dyDescent="0.2">
      <c r="F25537"/>
    </row>
    <row r="25538" spans="6:6" x14ac:dyDescent="0.2">
      <c r="F25538"/>
    </row>
    <row r="25539" spans="6:6" x14ac:dyDescent="0.2">
      <c r="F25539"/>
    </row>
    <row r="25540" spans="6:6" x14ac:dyDescent="0.2">
      <c r="F25540"/>
    </row>
    <row r="25541" spans="6:6" x14ac:dyDescent="0.2">
      <c r="F25541"/>
    </row>
    <row r="25542" spans="6:6" x14ac:dyDescent="0.2">
      <c r="F25542"/>
    </row>
    <row r="25543" spans="6:6" x14ac:dyDescent="0.2">
      <c r="F25543"/>
    </row>
    <row r="25544" spans="6:6" x14ac:dyDescent="0.2">
      <c r="F25544"/>
    </row>
    <row r="25545" spans="6:6" x14ac:dyDescent="0.2">
      <c r="F25545"/>
    </row>
    <row r="25546" spans="6:6" x14ac:dyDescent="0.2">
      <c r="F25546"/>
    </row>
    <row r="25547" spans="6:6" x14ac:dyDescent="0.2">
      <c r="F25547"/>
    </row>
    <row r="25548" spans="6:6" x14ac:dyDescent="0.2">
      <c r="F25548"/>
    </row>
    <row r="25549" spans="6:6" x14ac:dyDescent="0.2">
      <c r="F25549"/>
    </row>
    <row r="25550" spans="6:6" x14ac:dyDescent="0.2">
      <c r="F25550"/>
    </row>
    <row r="25551" spans="6:6" x14ac:dyDescent="0.2">
      <c r="F25551"/>
    </row>
    <row r="25552" spans="6:6" x14ac:dyDescent="0.2">
      <c r="F25552"/>
    </row>
    <row r="25553" spans="6:6" x14ac:dyDescent="0.2">
      <c r="F25553"/>
    </row>
    <row r="25554" spans="6:6" x14ac:dyDescent="0.2">
      <c r="F25554"/>
    </row>
    <row r="25555" spans="6:6" x14ac:dyDescent="0.2">
      <c r="F25555"/>
    </row>
    <row r="25556" spans="6:6" x14ac:dyDescent="0.2">
      <c r="F25556"/>
    </row>
    <row r="25557" spans="6:6" x14ac:dyDescent="0.2">
      <c r="F25557"/>
    </row>
    <row r="25558" spans="6:6" x14ac:dyDescent="0.2">
      <c r="F25558"/>
    </row>
    <row r="25559" spans="6:6" x14ac:dyDescent="0.2">
      <c r="F25559"/>
    </row>
    <row r="25560" spans="6:6" x14ac:dyDescent="0.2">
      <c r="F25560"/>
    </row>
    <row r="25561" spans="6:6" x14ac:dyDescent="0.2">
      <c r="F25561"/>
    </row>
    <row r="25562" spans="6:6" x14ac:dyDescent="0.2">
      <c r="F25562"/>
    </row>
    <row r="25563" spans="6:6" x14ac:dyDescent="0.2">
      <c r="F25563"/>
    </row>
    <row r="25564" spans="6:6" x14ac:dyDescent="0.2">
      <c r="F25564"/>
    </row>
    <row r="25565" spans="6:6" x14ac:dyDescent="0.2">
      <c r="F25565"/>
    </row>
    <row r="25566" spans="6:6" x14ac:dyDescent="0.2">
      <c r="F25566"/>
    </row>
    <row r="25567" spans="6:6" x14ac:dyDescent="0.2">
      <c r="F25567"/>
    </row>
    <row r="25568" spans="6:6" x14ac:dyDescent="0.2">
      <c r="F25568"/>
    </row>
    <row r="25569" spans="6:6" x14ac:dyDescent="0.2">
      <c r="F25569"/>
    </row>
    <row r="25570" spans="6:6" x14ac:dyDescent="0.2">
      <c r="F25570"/>
    </row>
    <row r="25571" spans="6:6" x14ac:dyDescent="0.2">
      <c r="F25571"/>
    </row>
    <row r="25572" spans="6:6" x14ac:dyDescent="0.2">
      <c r="F25572"/>
    </row>
    <row r="25573" spans="6:6" x14ac:dyDescent="0.2">
      <c r="F25573"/>
    </row>
    <row r="25574" spans="6:6" x14ac:dyDescent="0.2">
      <c r="F25574"/>
    </row>
    <row r="25575" spans="6:6" x14ac:dyDescent="0.2">
      <c r="F25575"/>
    </row>
    <row r="25576" spans="6:6" x14ac:dyDescent="0.2">
      <c r="F25576"/>
    </row>
    <row r="25577" spans="6:6" x14ac:dyDescent="0.2">
      <c r="F25577"/>
    </row>
    <row r="25578" spans="6:6" x14ac:dyDescent="0.2">
      <c r="F25578"/>
    </row>
    <row r="25579" spans="6:6" x14ac:dyDescent="0.2">
      <c r="F25579"/>
    </row>
    <row r="25580" spans="6:6" x14ac:dyDescent="0.2">
      <c r="F25580"/>
    </row>
    <row r="25581" spans="6:6" x14ac:dyDescent="0.2">
      <c r="F25581"/>
    </row>
    <row r="25582" spans="6:6" x14ac:dyDescent="0.2">
      <c r="F25582"/>
    </row>
    <row r="25583" spans="6:6" x14ac:dyDescent="0.2">
      <c r="F25583"/>
    </row>
    <row r="25584" spans="6:6" x14ac:dyDescent="0.2">
      <c r="F25584"/>
    </row>
    <row r="25585" spans="6:6" x14ac:dyDescent="0.2">
      <c r="F25585"/>
    </row>
    <row r="25586" spans="6:6" x14ac:dyDescent="0.2">
      <c r="F25586"/>
    </row>
    <row r="25587" spans="6:6" x14ac:dyDescent="0.2">
      <c r="F25587"/>
    </row>
    <row r="25588" spans="6:6" x14ac:dyDescent="0.2">
      <c r="F25588"/>
    </row>
    <row r="25589" spans="6:6" x14ac:dyDescent="0.2">
      <c r="F25589"/>
    </row>
    <row r="25590" spans="6:6" x14ac:dyDescent="0.2">
      <c r="F25590"/>
    </row>
    <row r="25591" spans="6:6" x14ac:dyDescent="0.2">
      <c r="F25591"/>
    </row>
    <row r="25592" spans="6:6" x14ac:dyDescent="0.2">
      <c r="F25592"/>
    </row>
    <row r="25593" spans="6:6" x14ac:dyDescent="0.2">
      <c r="F25593"/>
    </row>
    <row r="25594" spans="6:6" x14ac:dyDescent="0.2">
      <c r="F25594"/>
    </row>
    <row r="25595" spans="6:6" x14ac:dyDescent="0.2">
      <c r="F25595"/>
    </row>
    <row r="25596" spans="6:6" x14ac:dyDescent="0.2">
      <c r="F25596"/>
    </row>
    <row r="25597" spans="6:6" x14ac:dyDescent="0.2">
      <c r="F25597"/>
    </row>
    <row r="25598" spans="6:6" x14ac:dyDescent="0.2">
      <c r="F25598"/>
    </row>
    <row r="25599" spans="6:6" x14ac:dyDescent="0.2">
      <c r="F25599"/>
    </row>
    <row r="25600" spans="6:6" x14ac:dyDescent="0.2">
      <c r="F25600"/>
    </row>
    <row r="25601" spans="6:6" x14ac:dyDescent="0.2">
      <c r="F25601"/>
    </row>
    <row r="25602" spans="6:6" x14ac:dyDescent="0.2">
      <c r="F25602"/>
    </row>
    <row r="25603" spans="6:6" x14ac:dyDescent="0.2">
      <c r="F25603"/>
    </row>
    <row r="25604" spans="6:6" x14ac:dyDescent="0.2">
      <c r="F25604"/>
    </row>
    <row r="25605" spans="6:6" x14ac:dyDescent="0.2">
      <c r="F25605"/>
    </row>
    <row r="25606" spans="6:6" x14ac:dyDescent="0.2">
      <c r="F25606"/>
    </row>
    <row r="25607" spans="6:6" x14ac:dyDescent="0.2">
      <c r="F25607"/>
    </row>
    <row r="25608" spans="6:6" x14ac:dyDescent="0.2">
      <c r="F25608"/>
    </row>
    <row r="25609" spans="6:6" x14ac:dyDescent="0.2">
      <c r="F25609"/>
    </row>
    <row r="25610" spans="6:6" x14ac:dyDescent="0.2">
      <c r="F25610"/>
    </row>
    <row r="25611" spans="6:6" x14ac:dyDescent="0.2">
      <c r="F25611"/>
    </row>
    <row r="25612" spans="6:6" x14ac:dyDescent="0.2">
      <c r="F25612"/>
    </row>
    <row r="25613" spans="6:6" x14ac:dyDescent="0.2">
      <c r="F25613"/>
    </row>
    <row r="25614" spans="6:6" x14ac:dyDescent="0.2">
      <c r="F25614"/>
    </row>
    <row r="25615" spans="6:6" x14ac:dyDescent="0.2">
      <c r="F25615"/>
    </row>
    <row r="25616" spans="6:6" x14ac:dyDescent="0.2">
      <c r="F25616"/>
    </row>
    <row r="25617" spans="6:6" x14ac:dyDescent="0.2">
      <c r="F25617"/>
    </row>
    <row r="25618" spans="6:6" x14ac:dyDescent="0.2">
      <c r="F25618"/>
    </row>
    <row r="25619" spans="6:6" x14ac:dyDescent="0.2">
      <c r="F25619"/>
    </row>
    <row r="25620" spans="6:6" x14ac:dyDescent="0.2">
      <c r="F25620"/>
    </row>
    <row r="25621" spans="6:6" x14ac:dyDescent="0.2">
      <c r="F25621"/>
    </row>
    <row r="25622" spans="6:6" x14ac:dyDescent="0.2">
      <c r="F25622"/>
    </row>
    <row r="25623" spans="6:6" x14ac:dyDescent="0.2">
      <c r="F25623"/>
    </row>
    <row r="25624" spans="6:6" x14ac:dyDescent="0.2">
      <c r="F25624"/>
    </row>
    <row r="25625" spans="6:6" x14ac:dyDescent="0.2">
      <c r="F25625"/>
    </row>
    <row r="25626" spans="6:6" x14ac:dyDescent="0.2">
      <c r="F25626"/>
    </row>
    <row r="25627" spans="6:6" x14ac:dyDescent="0.2">
      <c r="F25627"/>
    </row>
    <row r="25628" spans="6:6" x14ac:dyDescent="0.2">
      <c r="F25628"/>
    </row>
    <row r="25629" spans="6:6" x14ac:dyDescent="0.2">
      <c r="F25629"/>
    </row>
    <row r="25630" spans="6:6" x14ac:dyDescent="0.2">
      <c r="F25630"/>
    </row>
    <row r="25631" spans="6:6" x14ac:dyDescent="0.2">
      <c r="F25631"/>
    </row>
    <row r="25632" spans="6:6" x14ac:dyDescent="0.2">
      <c r="F25632"/>
    </row>
    <row r="25633" spans="6:6" x14ac:dyDescent="0.2">
      <c r="F25633"/>
    </row>
    <row r="25634" spans="6:6" x14ac:dyDescent="0.2">
      <c r="F25634"/>
    </row>
    <row r="25635" spans="6:6" x14ac:dyDescent="0.2">
      <c r="F25635"/>
    </row>
    <row r="25636" spans="6:6" x14ac:dyDescent="0.2">
      <c r="F25636"/>
    </row>
    <row r="25637" spans="6:6" x14ac:dyDescent="0.2">
      <c r="F25637"/>
    </row>
    <row r="25638" spans="6:6" x14ac:dyDescent="0.2">
      <c r="F25638"/>
    </row>
    <row r="25639" spans="6:6" x14ac:dyDescent="0.2">
      <c r="F25639"/>
    </row>
    <row r="25640" spans="6:6" x14ac:dyDescent="0.2">
      <c r="F25640"/>
    </row>
    <row r="25641" spans="6:6" x14ac:dyDescent="0.2">
      <c r="F25641"/>
    </row>
    <row r="25642" spans="6:6" x14ac:dyDescent="0.2">
      <c r="F25642"/>
    </row>
    <row r="25643" spans="6:6" x14ac:dyDescent="0.2">
      <c r="F25643"/>
    </row>
    <row r="25644" spans="6:6" x14ac:dyDescent="0.2">
      <c r="F25644"/>
    </row>
    <row r="25645" spans="6:6" x14ac:dyDescent="0.2">
      <c r="F25645"/>
    </row>
    <row r="25646" spans="6:6" x14ac:dyDescent="0.2">
      <c r="F25646"/>
    </row>
    <row r="25647" spans="6:6" x14ac:dyDescent="0.2">
      <c r="F25647"/>
    </row>
    <row r="25648" spans="6:6" x14ac:dyDescent="0.2">
      <c r="F25648"/>
    </row>
    <row r="25649" spans="6:6" x14ac:dyDescent="0.2">
      <c r="F25649"/>
    </row>
    <row r="25650" spans="6:6" x14ac:dyDescent="0.2">
      <c r="F25650"/>
    </row>
    <row r="25651" spans="6:6" x14ac:dyDescent="0.2">
      <c r="F25651"/>
    </row>
    <row r="25652" spans="6:6" x14ac:dyDescent="0.2">
      <c r="F25652"/>
    </row>
    <row r="25653" spans="6:6" x14ac:dyDescent="0.2">
      <c r="F25653"/>
    </row>
    <row r="25654" spans="6:6" x14ac:dyDescent="0.2">
      <c r="F25654"/>
    </row>
    <row r="25655" spans="6:6" x14ac:dyDescent="0.2">
      <c r="F25655"/>
    </row>
    <row r="25656" spans="6:6" x14ac:dyDescent="0.2">
      <c r="F25656"/>
    </row>
    <row r="25657" spans="6:6" x14ac:dyDescent="0.2">
      <c r="F25657"/>
    </row>
    <row r="25658" spans="6:6" x14ac:dyDescent="0.2">
      <c r="F25658"/>
    </row>
    <row r="25659" spans="6:6" x14ac:dyDescent="0.2">
      <c r="F25659"/>
    </row>
    <row r="25660" spans="6:6" x14ac:dyDescent="0.2">
      <c r="F25660"/>
    </row>
    <row r="25661" spans="6:6" x14ac:dyDescent="0.2">
      <c r="F25661"/>
    </row>
    <row r="25662" spans="6:6" x14ac:dyDescent="0.2">
      <c r="F25662"/>
    </row>
    <row r="25663" spans="6:6" x14ac:dyDescent="0.2">
      <c r="F25663"/>
    </row>
    <row r="25664" spans="6:6" x14ac:dyDescent="0.2">
      <c r="F25664"/>
    </row>
    <row r="25665" spans="6:6" x14ac:dyDescent="0.2">
      <c r="F25665"/>
    </row>
    <row r="25666" spans="6:6" x14ac:dyDescent="0.2">
      <c r="F25666"/>
    </row>
    <row r="25667" spans="6:6" x14ac:dyDescent="0.2">
      <c r="F25667"/>
    </row>
    <row r="25668" spans="6:6" x14ac:dyDescent="0.2">
      <c r="F25668"/>
    </row>
    <row r="25669" spans="6:6" x14ac:dyDescent="0.2">
      <c r="F25669"/>
    </row>
    <row r="25670" spans="6:6" x14ac:dyDescent="0.2">
      <c r="F25670"/>
    </row>
    <row r="25671" spans="6:6" x14ac:dyDescent="0.2">
      <c r="F25671"/>
    </row>
    <row r="25672" spans="6:6" x14ac:dyDescent="0.2">
      <c r="F25672"/>
    </row>
    <row r="25673" spans="6:6" x14ac:dyDescent="0.2">
      <c r="F25673"/>
    </row>
    <row r="25674" spans="6:6" x14ac:dyDescent="0.2">
      <c r="F25674"/>
    </row>
    <row r="25675" spans="6:6" x14ac:dyDescent="0.2">
      <c r="F25675"/>
    </row>
    <row r="25676" spans="6:6" x14ac:dyDescent="0.2">
      <c r="F25676"/>
    </row>
    <row r="25677" spans="6:6" x14ac:dyDescent="0.2">
      <c r="F25677"/>
    </row>
    <row r="25678" spans="6:6" x14ac:dyDescent="0.2">
      <c r="F25678"/>
    </row>
    <row r="25679" spans="6:6" x14ac:dyDescent="0.2">
      <c r="F25679"/>
    </row>
    <row r="25680" spans="6:6" x14ac:dyDescent="0.2">
      <c r="F25680"/>
    </row>
    <row r="25681" spans="6:6" x14ac:dyDescent="0.2">
      <c r="F25681"/>
    </row>
    <row r="25682" spans="6:6" x14ac:dyDescent="0.2">
      <c r="F25682"/>
    </row>
    <row r="25683" spans="6:6" x14ac:dyDescent="0.2">
      <c r="F25683"/>
    </row>
    <row r="25684" spans="6:6" x14ac:dyDescent="0.2">
      <c r="F25684"/>
    </row>
    <row r="25685" spans="6:6" x14ac:dyDescent="0.2">
      <c r="F25685"/>
    </row>
    <row r="25686" spans="6:6" x14ac:dyDescent="0.2">
      <c r="F25686"/>
    </row>
    <row r="25687" spans="6:6" x14ac:dyDescent="0.2">
      <c r="F25687"/>
    </row>
    <row r="25688" spans="6:6" x14ac:dyDescent="0.2">
      <c r="F25688"/>
    </row>
    <row r="25689" spans="6:6" x14ac:dyDescent="0.2">
      <c r="F25689"/>
    </row>
    <row r="25690" spans="6:6" x14ac:dyDescent="0.2">
      <c r="F25690"/>
    </row>
    <row r="25691" spans="6:6" x14ac:dyDescent="0.2">
      <c r="F25691"/>
    </row>
    <row r="25692" spans="6:6" x14ac:dyDescent="0.2">
      <c r="F25692"/>
    </row>
    <row r="25693" spans="6:6" x14ac:dyDescent="0.2">
      <c r="F25693"/>
    </row>
    <row r="25694" spans="6:6" x14ac:dyDescent="0.2">
      <c r="F25694"/>
    </row>
    <row r="25695" spans="6:6" x14ac:dyDescent="0.2">
      <c r="F25695"/>
    </row>
    <row r="25696" spans="6:6" x14ac:dyDescent="0.2">
      <c r="F25696"/>
    </row>
    <row r="25697" spans="6:6" x14ac:dyDescent="0.2">
      <c r="F25697"/>
    </row>
    <row r="25698" spans="6:6" x14ac:dyDescent="0.2">
      <c r="F25698"/>
    </row>
    <row r="25699" spans="6:6" x14ac:dyDescent="0.2">
      <c r="F25699"/>
    </row>
    <row r="25700" spans="6:6" x14ac:dyDescent="0.2">
      <c r="F25700"/>
    </row>
    <row r="25701" spans="6:6" x14ac:dyDescent="0.2">
      <c r="F25701"/>
    </row>
    <row r="25702" spans="6:6" x14ac:dyDescent="0.2">
      <c r="F25702"/>
    </row>
    <row r="25703" spans="6:6" x14ac:dyDescent="0.2">
      <c r="F25703"/>
    </row>
    <row r="25704" spans="6:6" x14ac:dyDescent="0.2">
      <c r="F25704"/>
    </row>
    <row r="25705" spans="6:6" x14ac:dyDescent="0.2">
      <c r="F25705"/>
    </row>
    <row r="25706" spans="6:6" x14ac:dyDescent="0.2">
      <c r="F25706"/>
    </row>
    <row r="25707" spans="6:6" x14ac:dyDescent="0.2">
      <c r="F25707"/>
    </row>
    <row r="25708" spans="6:6" x14ac:dyDescent="0.2">
      <c r="F25708"/>
    </row>
    <row r="25709" spans="6:6" x14ac:dyDescent="0.2">
      <c r="F25709"/>
    </row>
    <row r="25710" spans="6:6" x14ac:dyDescent="0.2">
      <c r="F25710"/>
    </row>
    <row r="25711" spans="6:6" x14ac:dyDescent="0.2">
      <c r="F25711"/>
    </row>
    <row r="25712" spans="6:6" x14ac:dyDescent="0.2">
      <c r="F25712"/>
    </row>
    <row r="25713" spans="6:6" x14ac:dyDescent="0.2">
      <c r="F25713"/>
    </row>
    <row r="25714" spans="6:6" x14ac:dyDescent="0.2">
      <c r="F25714"/>
    </row>
    <row r="25715" spans="6:6" x14ac:dyDescent="0.2">
      <c r="F25715"/>
    </row>
    <row r="25716" spans="6:6" x14ac:dyDescent="0.2">
      <c r="F25716"/>
    </row>
    <row r="25717" spans="6:6" x14ac:dyDescent="0.2">
      <c r="F25717"/>
    </row>
    <row r="25718" spans="6:6" x14ac:dyDescent="0.2">
      <c r="F25718"/>
    </row>
    <row r="25719" spans="6:6" x14ac:dyDescent="0.2">
      <c r="F25719"/>
    </row>
    <row r="25720" spans="6:6" x14ac:dyDescent="0.2">
      <c r="F25720"/>
    </row>
    <row r="25721" spans="6:6" x14ac:dyDescent="0.2">
      <c r="F25721"/>
    </row>
    <row r="25722" spans="6:6" x14ac:dyDescent="0.2">
      <c r="F25722"/>
    </row>
    <row r="25723" spans="6:6" x14ac:dyDescent="0.2">
      <c r="F25723"/>
    </row>
    <row r="25724" spans="6:6" x14ac:dyDescent="0.2">
      <c r="F25724"/>
    </row>
    <row r="25725" spans="6:6" x14ac:dyDescent="0.2">
      <c r="F25725"/>
    </row>
    <row r="25726" spans="6:6" x14ac:dyDescent="0.2">
      <c r="F25726"/>
    </row>
    <row r="25727" spans="6:6" x14ac:dyDescent="0.2">
      <c r="F25727"/>
    </row>
    <row r="25728" spans="6:6" x14ac:dyDescent="0.2">
      <c r="F25728"/>
    </row>
    <row r="25729" spans="6:6" x14ac:dyDescent="0.2">
      <c r="F25729"/>
    </row>
    <row r="25730" spans="6:6" x14ac:dyDescent="0.2">
      <c r="F25730"/>
    </row>
    <row r="25731" spans="6:6" x14ac:dyDescent="0.2">
      <c r="F25731"/>
    </row>
    <row r="25732" spans="6:6" x14ac:dyDescent="0.2">
      <c r="F25732"/>
    </row>
    <row r="25733" spans="6:6" x14ac:dyDescent="0.2">
      <c r="F25733"/>
    </row>
    <row r="25734" spans="6:6" x14ac:dyDescent="0.2">
      <c r="F25734"/>
    </row>
    <row r="25735" spans="6:6" x14ac:dyDescent="0.2">
      <c r="F25735"/>
    </row>
    <row r="25736" spans="6:6" x14ac:dyDescent="0.2">
      <c r="F25736"/>
    </row>
    <row r="25737" spans="6:6" x14ac:dyDescent="0.2">
      <c r="F25737"/>
    </row>
    <row r="25738" spans="6:6" x14ac:dyDescent="0.2">
      <c r="F25738"/>
    </row>
    <row r="25739" spans="6:6" x14ac:dyDescent="0.2">
      <c r="F25739"/>
    </row>
    <row r="25740" spans="6:6" x14ac:dyDescent="0.2">
      <c r="F25740"/>
    </row>
    <row r="25741" spans="6:6" x14ac:dyDescent="0.2">
      <c r="F25741"/>
    </row>
    <row r="25742" spans="6:6" x14ac:dyDescent="0.2">
      <c r="F25742"/>
    </row>
    <row r="25743" spans="6:6" x14ac:dyDescent="0.2">
      <c r="F25743"/>
    </row>
    <row r="25744" spans="6:6" x14ac:dyDescent="0.2">
      <c r="F25744"/>
    </row>
    <row r="25745" spans="6:6" x14ac:dyDescent="0.2">
      <c r="F25745"/>
    </row>
    <row r="25746" spans="6:6" x14ac:dyDescent="0.2">
      <c r="F25746"/>
    </row>
    <row r="25747" spans="6:6" x14ac:dyDescent="0.2">
      <c r="F25747"/>
    </row>
    <row r="25748" spans="6:6" x14ac:dyDescent="0.2">
      <c r="F25748"/>
    </row>
    <row r="25749" spans="6:6" x14ac:dyDescent="0.2">
      <c r="F25749"/>
    </row>
    <row r="25750" spans="6:6" x14ac:dyDescent="0.2">
      <c r="F25750"/>
    </row>
    <row r="25751" spans="6:6" x14ac:dyDescent="0.2">
      <c r="F25751"/>
    </row>
    <row r="25752" spans="6:6" x14ac:dyDescent="0.2">
      <c r="F25752"/>
    </row>
    <row r="25753" spans="6:6" x14ac:dyDescent="0.2">
      <c r="F25753"/>
    </row>
    <row r="25754" spans="6:6" x14ac:dyDescent="0.2">
      <c r="F25754"/>
    </row>
    <row r="25755" spans="6:6" x14ac:dyDescent="0.2">
      <c r="F25755"/>
    </row>
    <row r="25756" spans="6:6" x14ac:dyDescent="0.2">
      <c r="F25756"/>
    </row>
    <row r="25757" spans="6:6" x14ac:dyDescent="0.2">
      <c r="F25757"/>
    </row>
    <row r="25758" spans="6:6" x14ac:dyDescent="0.2">
      <c r="F25758"/>
    </row>
    <row r="25759" spans="6:6" x14ac:dyDescent="0.2">
      <c r="F25759"/>
    </row>
    <row r="25760" spans="6:6" x14ac:dyDescent="0.2">
      <c r="F25760"/>
    </row>
    <row r="25761" spans="6:6" x14ac:dyDescent="0.2">
      <c r="F25761"/>
    </row>
    <row r="25762" spans="6:6" x14ac:dyDescent="0.2">
      <c r="F25762"/>
    </row>
    <row r="25763" spans="6:6" x14ac:dyDescent="0.2">
      <c r="F25763"/>
    </row>
    <row r="25764" spans="6:6" x14ac:dyDescent="0.2">
      <c r="F25764"/>
    </row>
    <row r="25765" spans="6:6" x14ac:dyDescent="0.2">
      <c r="F25765"/>
    </row>
    <row r="25766" spans="6:6" x14ac:dyDescent="0.2">
      <c r="F25766"/>
    </row>
    <row r="25767" spans="6:6" x14ac:dyDescent="0.2">
      <c r="F25767"/>
    </row>
    <row r="25768" spans="6:6" x14ac:dyDescent="0.2">
      <c r="F25768"/>
    </row>
    <row r="25769" spans="6:6" x14ac:dyDescent="0.2">
      <c r="F25769"/>
    </row>
    <row r="25770" spans="6:6" x14ac:dyDescent="0.2">
      <c r="F25770"/>
    </row>
    <row r="25771" spans="6:6" x14ac:dyDescent="0.2">
      <c r="F25771"/>
    </row>
    <row r="25772" spans="6:6" x14ac:dyDescent="0.2">
      <c r="F25772"/>
    </row>
    <row r="25773" spans="6:6" x14ac:dyDescent="0.2">
      <c r="F25773"/>
    </row>
    <row r="25774" spans="6:6" x14ac:dyDescent="0.2">
      <c r="F25774"/>
    </row>
    <row r="25775" spans="6:6" x14ac:dyDescent="0.2">
      <c r="F25775"/>
    </row>
    <row r="25776" spans="6:6" x14ac:dyDescent="0.2">
      <c r="F25776"/>
    </row>
    <row r="25777" spans="6:6" x14ac:dyDescent="0.2">
      <c r="F25777"/>
    </row>
    <row r="25778" spans="6:6" x14ac:dyDescent="0.2">
      <c r="F25778"/>
    </row>
    <row r="25779" spans="6:6" x14ac:dyDescent="0.2">
      <c r="F25779"/>
    </row>
    <row r="25780" spans="6:6" x14ac:dyDescent="0.2">
      <c r="F25780"/>
    </row>
    <row r="25781" spans="6:6" x14ac:dyDescent="0.2">
      <c r="F25781"/>
    </row>
    <row r="25782" spans="6:6" x14ac:dyDescent="0.2">
      <c r="F25782"/>
    </row>
    <row r="25783" spans="6:6" x14ac:dyDescent="0.2">
      <c r="F25783"/>
    </row>
    <row r="25784" spans="6:6" x14ac:dyDescent="0.2">
      <c r="F25784"/>
    </row>
    <row r="25785" spans="6:6" x14ac:dyDescent="0.2">
      <c r="F25785"/>
    </row>
    <row r="25786" spans="6:6" x14ac:dyDescent="0.2">
      <c r="F25786"/>
    </row>
    <row r="25787" spans="6:6" x14ac:dyDescent="0.2">
      <c r="F25787"/>
    </row>
    <row r="25788" spans="6:6" x14ac:dyDescent="0.2">
      <c r="F25788"/>
    </row>
    <row r="25789" spans="6:6" x14ac:dyDescent="0.2">
      <c r="F25789"/>
    </row>
    <row r="25790" spans="6:6" x14ac:dyDescent="0.2">
      <c r="F25790"/>
    </row>
    <row r="25791" spans="6:6" x14ac:dyDescent="0.2">
      <c r="F25791"/>
    </row>
    <row r="25792" spans="6:6" x14ac:dyDescent="0.2">
      <c r="F25792"/>
    </row>
    <row r="25793" spans="6:6" x14ac:dyDescent="0.2">
      <c r="F25793"/>
    </row>
    <row r="25794" spans="6:6" x14ac:dyDescent="0.2">
      <c r="F25794"/>
    </row>
    <row r="25795" spans="6:6" x14ac:dyDescent="0.2">
      <c r="F25795"/>
    </row>
    <row r="25796" spans="6:6" x14ac:dyDescent="0.2">
      <c r="F25796"/>
    </row>
    <row r="25797" spans="6:6" x14ac:dyDescent="0.2">
      <c r="F25797"/>
    </row>
    <row r="25798" spans="6:6" x14ac:dyDescent="0.2">
      <c r="F25798"/>
    </row>
    <row r="25799" spans="6:6" x14ac:dyDescent="0.2">
      <c r="F25799"/>
    </row>
    <row r="25800" spans="6:6" x14ac:dyDescent="0.2">
      <c r="F25800"/>
    </row>
    <row r="25801" spans="6:6" x14ac:dyDescent="0.2">
      <c r="F25801"/>
    </row>
    <row r="25802" spans="6:6" x14ac:dyDescent="0.2">
      <c r="F25802"/>
    </row>
    <row r="25803" spans="6:6" x14ac:dyDescent="0.2">
      <c r="F25803"/>
    </row>
    <row r="25804" spans="6:6" x14ac:dyDescent="0.2">
      <c r="F25804"/>
    </row>
    <row r="25805" spans="6:6" x14ac:dyDescent="0.2">
      <c r="F25805"/>
    </row>
    <row r="25806" spans="6:6" x14ac:dyDescent="0.2">
      <c r="F25806"/>
    </row>
    <row r="25807" spans="6:6" x14ac:dyDescent="0.2">
      <c r="F25807"/>
    </row>
    <row r="25808" spans="6:6" x14ac:dyDescent="0.2">
      <c r="F25808"/>
    </row>
    <row r="25809" spans="6:6" x14ac:dyDescent="0.2">
      <c r="F25809"/>
    </row>
    <row r="25810" spans="6:6" x14ac:dyDescent="0.2">
      <c r="F25810"/>
    </row>
    <row r="25811" spans="6:6" x14ac:dyDescent="0.2">
      <c r="F25811"/>
    </row>
    <row r="25812" spans="6:6" x14ac:dyDescent="0.2">
      <c r="F25812"/>
    </row>
    <row r="25813" spans="6:6" x14ac:dyDescent="0.2">
      <c r="F25813"/>
    </row>
    <row r="25814" spans="6:6" x14ac:dyDescent="0.2">
      <c r="F25814"/>
    </row>
    <row r="25815" spans="6:6" x14ac:dyDescent="0.2">
      <c r="F25815"/>
    </row>
    <row r="25816" spans="6:6" x14ac:dyDescent="0.2">
      <c r="F25816"/>
    </row>
    <row r="25817" spans="6:6" x14ac:dyDescent="0.2">
      <c r="F25817"/>
    </row>
    <row r="25818" spans="6:6" x14ac:dyDescent="0.2">
      <c r="F25818"/>
    </row>
    <row r="25819" spans="6:6" x14ac:dyDescent="0.2">
      <c r="F25819"/>
    </row>
    <row r="25820" spans="6:6" x14ac:dyDescent="0.2">
      <c r="F25820"/>
    </row>
    <row r="25821" spans="6:6" x14ac:dyDescent="0.2">
      <c r="F25821"/>
    </row>
    <row r="25822" spans="6:6" x14ac:dyDescent="0.2">
      <c r="F25822"/>
    </row>
    <row r="25823" spans="6:6" x14ac:dyDescent="0.2">
      <c r="F25823"/>
    </row>
    <row r="25824" spans="6:6" x14ac:dyDescent="0.2">
      <c r="F25824"/>
    </row>
    <row r="25825" spans="6:6" x14ac:dyDescent="0.2">
      <c r="F25825"/>
    </row>
    <row r="25826" spans="6:6" x14ac:dyDescent="0.2">
      <c r="F25826"/>
    </row>
    <row r="25827" spans="6:6" x14ac:dyDescent="0.2">
      <c r="F25827"/>
    </row>
    <row r="25828" spans="6:6" x14ac:dyDescent="0.2">
      <c r="F25828"/>
    </row>
    <row r="25829" spans="6:6" x14ac:dyDescent="0.2">
      <c r="F25829"/>
    </row>
    <row r="25830" spans="6:6" x14ac:dyDescent="0.2">
      <c r="F25830"/>
    </row>
    <row r="25831" spans="6:6" x14ac:dyDescent="0.2">
      <c r="F25831"/>
    </row>
    <row r="25832" spans="6:6" x14ac:dyDescent="0.2">
      <c r="F25832"/>
    </row>
    <row r="25833" spans="6:6" x14ac:dyDescent="0.2">
      <c r="F25833"/>
    </row>
    <row r="25834" spans="6:6" x14ac:dyDescent="0.2">
      <c r="F25834"/>
    </row>
    <row r="25835" spans="6:6" x14ac:dyDescent="0.2">
      <c r="F25835"/>
    </row>
    <row r="25836" spans="6:6" x14ac:dyDescent="0.2">
      <c r="F25836"/>
    </row>
    <row r="25837" spans="6:6" x14ac:dyDescent="0.2">
      <c r="F25837"/>
    </row>
    <row r="25838" spans="6:6" x14ac:dyDescent="0.2">
      <c r="F25838"/>
    </row>
    <row r="25839" spans="6:6" x14ac:dyDescent="0.2">
      <c r="F25839"/>
    </row>
    <row r="25840" spans="6:6" x14ac:dyDescent="0.2">
      <c r="F25840"/>
    </row>
    <row r="25841" spans="6:6" x14ac:dyDescent="0.2">
      <c r="F25841"/>
    </row>
    <row r="25842" spans="6:6" x14ac:dyDescent="0.2">
      <c r="F25842"/>
    </row>
    <row r="25843" spans="6:6" x14ac:dyDescent="0.2">
      <c r="F25843"/>
    </row>
    <row r="25844" spans="6:6" x14ac:dyDescent="0.2">
      <c r="F25844"/>
    </row>
    <row r="25845" spans="6:6" x14ac:dyDescent="0.2">
      <c r="F25845"/>
    </row>
    <row r="25846" spans="6:6" x14ac:dyDescent="0.2">
      <c r="F25846"/>
    </row>
    <row r="25847" spans="6:6" x14ac:dyDescent="0.2">
      <c r="F25847"/>
    </row>
    <row r="25848" spans="6:6" x14ac:dyDescent="0.2">
      <c r="F25848"/>
    </row>
    <row r="25849" spans="6:6" x14ac:dyDescent="0.2">
      <c r="F25849"/>
    </row>
    <row r="25850" spans="6:6" x14ac:dyDescent="0.2">
      <c r="F25850"/>
    </row>
    <row r="25851" spans="6:6" x14ac:dyDescent="0.2">
      <c r="F25851"/>
    </row>
    <row r="25852" spans="6:6" x14ac:dyDescent="0.2">
      <c r="F25852"/>
    </row>
    <row r="25853" spans="6:6" x14ac:dyDescent="0.2">
      <c r="F25853"/>
    </row>
    <row r="25854" spans="6:6" x14ac:dyDescent="0.2">
      <c r="F25854"/>
    </row>
    <row r="25855" spans="6:6" x14ac:dyDescent="0.2">
      <c r="F25855"/>
    </row>
    <row r="25856" spans="6:6" x14ac:dyDescent="0.2">
      <c r="F25856"/>
    </row>
    <row r="25857" spans="6:6" x14ac:dyDescent="0.2">
      <c r="F25857"/>
    </row>
    <row r="25858" spans="6:6" x14ac:dyDescent="0.2">
      <c r="F25858"/>
    </row>
    <row r="25859" spans="6:6" x14ac:dyDescent="0.2">
      <c r="F25859"/>
    </row>
    <row r="25860" spans="6:6" x14ac:dyDescent="0.2">
      <c r="F25860"/>
    </row>
    <row r="25861" spans="6:6" x14ac:dyDescent="0.2">
      <c r="F25861"/>
    </row>
    <row r="25862" spans="6:6" x14ac:dyDescent="0.2">
      <c r="F25862"/>
    </row>
    <row r="25863" spans="6:6" x14ac:dyDescent="0.2">
      <c r="F25863"/>
    </row>
    <row r="25864" spans="6:6" x14ac:dyDescent="0.2">
      <c r="F25864"/>
    </row>
    <row r="25865" spans="6:6" x14ac:dyDescent="0.2">
      <c r="F25865"/>
    </row>
    <row r="25866" spans="6:6" x14ac:dyDescent="0.2">
      <c r="F25866"/>
    </row>
    <row r="25867" spans="6:6" x14ac:dyDescent="0.2">
      <c r="F25867"/>
    </row>
    <row r="25868" spans="6:6" x14ac:dyDescent="0.2">
      <c r="F25868"/>
    </row>
    <row r="25869" spans="6:6" x14ac:dyDescent="0.2">
      <c r="F25869"/>
    </row>
    <row r="25870" spans="6:6" x14ac:dyDescent="0.2">
      <c r="F25870"/>
    </row>
    <row r="25871" spans="6:6" x14ac:dyDescent="0.2">
      <c r="F25871"/>
    </row>
    <row r="25872" spans="6:6" x14ac:dyDescent="0.2">
      <c r="F25872"/>
    </row>
    <row r="25873" spans="6:6" x14ac:dyDescent="0.2">
      <c r="F25873"/>
    </row>
    <row r="25874" spans="6:6" x14ac:dyDescent="0.2">
      <c r="F25874"/>
    </row>
    <row r="25875" spans="6:6" x14ac:dyDescent="0.2">
      <c r="F25875"/>
    </row>
    <row r="25876" spans="6:6" x14ac:dyDescent="0.2">
      <c r="F25876"/>
    </row>
    <row r="25877" spans="6:6" x14ac:dyDescent="0.2">
      <c r="F25877"/>
    </row>
    <row r="25878" spans="6:6" x14ac:dyDescent="0.2">
      <c r="F25878"/>
    </row>
    <row r="25879" spans="6:6" x14ac:dyDescent="0.2">
      <c r="F25879"/>
    </row>
    <row r="25880" spans="6:6" x14ac:dyDescent="0.2">
      <c r="F25880"/>
    </row>
    <row r="25881" spans="6:6" x14ac:dyDescent="0.2">
      <c r="F25881"/>
    </row>
    <row r="25882" spans="6:6" x14ac:dyDescent="0.2">
      <c r="F25882"/>
    </row>
    <row r="25883" spans="6:6" x14ac:dyDescent="0.2">
      <c r="F25883"/>
    </row>
    <row r="25884" spans="6:6" x14ac:dyDescent="0.2">
      <c r="F25884"/>
    </row>
    <row r="25885" spans="6:6" x14ac:dyDescent="0.2">
      <c r="F25885"/>
    </row>
    <row r="25886" spans="6:6" x14ac:dyDescent="0.2">
      <c r="F25886"/>
    </row>
    <row r="25887" spans="6:6" x14ac:dyDescent="0.2">
      <c r="F25887"/>
    </row>
    <row r="25888" spans="6:6" x14ac:dyDescent="0.2">
      <c r="F25888"/>
    </row>
    <row r="25889" spans="6:6" x14ac:dyDescent="0.2">
      <c r="F25889"/>
    </row>
    <row r="25890" spans="6:6" x14ac:dyDescent="0.2">
      <c r="F25890"/>
    </row>
    <row r="25891" spans="6:6" x14ac:dyDescent="0.2">
      <c r="F25891"/>
    </row>
    <row r="25892" spans="6:6" x14ac:dyDescent="0.2">
      <c r="F25892"/>
    </row>
    <row r="25893" spans="6:6" x14ac:dyDescent="0.2">
      <c r="F25893"/>
    </row>
    <row r="25894" spans="6:6" x14ac:dyDescent="0.2">
      <c r="F25894"/>
    </row>
    <row r="25895" spans="6:6" x14ac:dyDescent="0.2">
      <c r="F25895"/>
    </row>
    <row r="25896" spans="6:6" x14ac:dyDescent="0.2">
      <c r="F25896"/>
    </row>
    <row r="25897" spans="6:6" x14ac:dyDescent="0.2">
      <c r="F25897"/>
    </row>
    <row r="25898" spans="6:6" x14ac:dyDescent="0.2">
      <c r="F25898"/>
    </row>
    <row r="25899" spans="6:6" x14ac:dyDescent="0.2">
      <c r="F25899"/>
    </row>
    <row r="25900" spans="6:6" x14ac:dyDescent="0.2">
      <c r="F25900"/>
    </row>
    <row r="25901" spans="6:6" x14ac:dyDescent="0.2">
      <c r="F25901"/>
    </row>
    <row r="25902" spans="6:6" x14ac:dyDescent="0.2">
      <c r="F25902"/>
    </row>
    <row r="25903" spans="6:6" x14ac:dyDescent="0.2">
      <c r="F25903"/>
    </row>
    <row r="25904" spans="6:6" x14ac:dyDescent="0.2">
      <c r="F25904"/>
    </row>
    <row r="25905" spans="6:6" x14ac:dyDescent="0.2">
      <c r="F25905"/>
    </row>
    <row r="25906" spans="6:6" x14ac:dyDescent="0.2">
      <c r="F25906"/>
    </row>
    <row r="25907" spans="6:6" x14ac:dyDescent="0.2">
      <c r="F25907"/>
    </row>
    <row r="25908" spans="6:6" x14ac:dyDescent="0.2">
      <c r="F25908"/>
    </row>
    <row r="25909" spans="6:6" x14ac:dyDescent="0.2">
      <c r="F25909"/>
    </row>
    <row r="25910" spans="6:6" x14ac:dyDescent="0.2">
      <c r="F25910"/>
    </row>
    <row r="25911" spans="6:6" x14ac:dyDescent="0.2">
      <c r="F25911"/>
    </row>
    <row r="25912" spans="6:6" x14ac:dyDescent="0.2">
      <c r="F25912"/>
    </row>
    <row r="25913" spans="6:6" x14ac:dyDescent="0.2">
      <c r="F25913"/>
    </row>
    <row r="25914" spans="6:6" x14ac:dyDescent="0.2">
      <c r="F25914"/>
    </row>
    <row r="25915" spans="6:6" x14ac:dyDescent="0.2">
      <c r="F25915"/>
    </row>
    <row r="25916" spans="6:6" x14ac:dyDescent="0.2">
      <c r="F25916"/>
    </row>
    <row r="25917" spans="6:6" x14ac:dyDescent="0.2">
      <c r="F25917"/>
    </row>
    <row r="25918" spans="6:6" x14ac:dyDescent="0.2">
      <c r="F25918"/>
    </row>
    <row r="25919" spans="6:6" x14ac:dyDescent="0.2">
      <c r="F25919"/>
    </row>
    <row r="25920" spans="6:6" x14ac:dyDescent="0.2">
      <c r="F25920"/>
    </row>
    <row r="25921" spans="6:6" x14ac:dyDescent="0.2">
      <c r="F25921"/>
    </row>
    <row r="25922" spans="6:6" x14ac:dyDescent="0.2">
      <c r="F25922"/>
    </row>
    <row r="25923" spans="6:6" x14ac:dyDescent="0.2">
      <c r="F25923"/>
    </row>
    <row r="25924" spans="6:6" x14ac:dyDescent="0.2">
      <c r="F25924"/>
    </row>
    <row r="25925" spans="6:6" x14ac:dyDescent="0.2">
      <c r="F25925"/>
    </row>
    <row r="25926" spans="6:6" x14ac:dyDescent="0.2">
      <c r="F25926"/>
    </row>
    <row r="25927" spans="6:6" x14ac:dyDescent="0.2">
      <c r="F25927"/>
    </row>
    <row r="25928" spans="6:6" x14ac:dyDescent="0.2">
      <c r="F25928"/>
    </row>
    <row r="25929" spans="6:6" x14ac:dyDescent="0.2">
      <c r="F25929"/>
    </row>
    <row r="25930" spans="6:6" x14ac:dyDescent="0.2">
      <c r="F25930"/>
    </row>
    <row r="25931" spans="6:6" x14ac:dyDescent="0.2">
      <c r="F25931"/>
    </row>
    <row r="25932" spans="6:6" x14ac:dyDescent="0.2">
      <c r="F25932"/>
    </row>
    <row r="25933" spans="6:6" x14ac:dyDescent="0.2">
      <c r="F25933"/>
    </row>
    <row r="25934" spans="6:6" x14ac:dyDescent="0.2">
      <c r="F25934"/>
    </row>
    <row r="25935" spans="6:6" x14ac:dyDescent="0.2">
      <c r="F25935"/>
    </row>
    <row r="25936" spans="6:6" x14ac:dyDescent="0.2">
      <c r="F25936"/>
    </row>
    <row r="25937" spans="6:6" x14ac:dyDescent="0.2">
      <c r="F25937"/>
    </row>
    <row r="25938" spans="6:6" x14ac:dyDescent="0.2">
      <c r="F25938"/>
    </row>
    <row r="25939" spans="6:6" x14ac:dyDescent="0.2">
      <c r="F25939"/>
    </row>
    <row r="25940" spans="6:6" x14ac:dyDescent="0.2">
      <c r="F25940"/>
    </row>
    <row r="25941" spans="6:6" x14ac:dyDescent="0.2">
      <c r="F25941"/>
    </row>
    <row r="25942" spans="6:6" x14ac:dyDescent="0.2">
      <c r="F25942"/>
    </row>
    <row r="25943" spans="6:6" x14ac:dyDescent="0.2">
      <c r="F25943"/>
    </row>
    <row r="25944" spans="6:6" x14ac:dyDescent="0.2">
      <c r="F25944"/>
    </row>
    <row r="25945" spans="6:6" x14ac:dyDescent="0.2">
      <c r="F25945"/>
    </row>
    <row r="25946" spans="6:6" x14ac:dyDescent="0.2">
      <c r="F25946"/>
    </row>
    <row r="25947" spans="6:6" x14ac:dyDescent="0.2">
      <c r="F25947"/>
    </row>
    <row r="25948" spans="6:6" x14ac:dyDescent="0.2">
      <c r="F25948"/>
    </row>
    <row r="25949" spans="6:6" x14ac:dyDescent="0.2">
      <c r="F25949"/>
    </row>
    <row r="25950" spans="6:6" x14ac:dyDescent="0.2">
      <c r="F25950"/>
    </row>
    <row r="25951" spans="6:6" x14ac:dyDescent="0.2">
      <c r="F25951"/>
    </row>
    <row r="25952" spans="6:6" x14ac:dyDescent="0.2">
      <c r="F25952"/>
    </row>
    <row r="25953" spans="6:6" x14ac:dyDescent="0.2">
      <c r="F25953"/>
    </row>
    <row r="25954" spans="6:6" x14ac:dyDescent="0.2">
      <c r="F25954"/>
    </row>
    <row r="25955" spans="6:6" x14ac:dyDescent="0.2">
      <c r="F25955"/>
    </row>
    <row r="25956" spans="6:6" x14ac:dyDescent="0.2">
      <c r="F25956"/>
    </row>
    <row r="25957" spans="6:6" x14ac:dyDescent="0.2">
      <c r="F25957"/>
    </row>
    <row r="25958" spans="6:6" x14ac:dyDescent="0.2">
      <c r="F25958"/>
    </row>
    <row r="25959" spans="6:6" x14ac:dyDescent="0.2">
      <c r="F25959"/>
    </row>
    <row r="25960" spans="6:6" x14ac:dyDescent="0.2">
      <c r="F25960"/>
    </row>
    <row r="25961" spans="6:6" x14ac:dyDescent="0.2">
      <c r="F25961"/>
    </row>
    <row r="25962" spans="6:6" x14ac:dyDescent="0.2">
      <c r="F25962"/>
    </row>
    <row r="25963" spans="6:6" x14ac:dyDescent="0.2">
      <c r="F25963"/>
    </row>
    <row r="25964" spans="6:6" x14ac:dyDescent="0.2">
      <c r="F25964"/>
    </row>
    <row r="25965" spans="6:6" x14ac:dyDescent="0.2">
      <c r="F25965"/>
    </row>
    <row r="25966" spans="6:6" x14ac:dyDescent="0.2">
      <c r="F25966"/>
    </row>
    <row r="25967" spans="6:6" x14ac:dyDescent="0.2">
      <c r="F25967"/>
    </row>
    <row r="25968" spans="6:6" x14ac:dyDescent="0.2">
      <c r="F25968"/>
    </row>
    <row r="25969" spans="6:6" x14ac:dyDescent="0.2">
      <c r="F25969"/>
    </row>
    <row r="25970" spans="6:6" x14ac:dyDescent="0.2">
      <c r="F25970"/>
    </row>
    <row r="25971" spans="6:6" x14ac:dyDescent="0.2">
      <c r="F25971"/>
    </row>
    <row r="25972" spans="6:6" x14ac:dyDescent="0.2">
      <c r="F25972"/>
    </row>
    <row r="25973" spans="6:6" x14ac:dyDescent="0.2">
      <c r="F25973"/>
    </row>
    <row r="25974" spans="6:6" x14ac:dyDescent="0.2">
      <c r="F25974"/>
    </row>
    <row r="25975" spans="6:6" x14ac:dyDescent="0.2">
      <c r="F25975"/>
    </row>
    <row r="25976" spans="6:6" x14ac:dyDescent="0.2">
      <c r="F25976"/>
    </row>
    <row r="25977" spans="6:6" x14ac:dyDescent="0.2">
      <c r="F25977"/>
    </row>
    <row r="25978" spans="6:6" x14ac:dyDescent="0.2">
      <c r="F25978"/>
    </row>
    <row r="25979" spans="6:6" x14ac:dyDescent="0.2">
      <c r="F25979"/>
    </row>
    <row r="25980" spans="6:6" x14ac:dyDescent="0.2">
      <c r="F25980"/>
    </row>
    <row r="25981" spans="6:6" x14ac:dyDescent="0.2">
      <c r="F25981"/>
    </row>
    <row r="25982" spans="6:6" x14ac:dyDescent="0.2">
      <c r="F25982"/>
    </row>
    <row r="25983" spans="6:6" x14ac:dyDescent="0.2">
      <c r="F25983"/>
    </row>
    <row r="25984" spans="6:6" x14ac:dyDescent="0.2">
      <c r="F25984"/>
    </row>
    <row r="25985" spans="6:6" x14ac:dyDescent="0.2">
      <c r="F25985"/>
    </row>
    <row r="25986" spans="6:6" x14ac:dyDescent="0.2">
      <c r="F25986"/>
    </row>
    <row r="25987" spans="6:6" x14ac:dyDescent="0.2">
      <c r="F25987"/>
    </row>
    <row r="25988" spans="6:6" x14ac:dyDescent="0.2">
      <c r="F25988"/>
    </row>
    <row r="25989" spans="6:6" x14ac:dyDescent="0.2">
      <c r="F25989"/>
    </row>
    <row r="25990" spans="6:6" x14ac:dyDescent="0.2">
      <c r="F25990"/>
    </row>
    <row r="25991" spans="6:6" x14ac:dyDescent="0.2">
      <c r="F25991"/>
    </row>
    <row r="25992" spans="6:6" x14ac:dyDescent="0.2">
      <c r="F25992"/>
    </row>
    <row r="25993" spans="6:6" x14ac:dyDescent="0.2">
      <c r="F25993"/>
    </row>
    <row r="25994" spans="6:6" x14ac:dyDescent="0.2">
      <c r="F25994"/>
    </row>
    <row r="25995" spans="6:6" x14ac:dyDescent="0.2">
      <c r="F25995"/>
    </row>
    <row r="25996" spans="6:6" x14ac:dyDescent="0.2">
      <c r="F25996"/>
    </row>
    <row r="25997" spans="6:6" x14ac:dyDescent="0.2">
      <c r="F25997"/>
    </row>
    <row r="25998" spans="6:6" x14ac:dyDescent="0.2">
      <c r="F25998"/>
    </row>
    <row r="25999" spans="6:6" x14ac:dyDescent="0.2">
      <c r="F25999"/>
    </row>
    <row r="26000" spans="6:6" x14ac:dyDescent="0.2">
      <c r="F26000"/>
    </row>
    <row r="26001" spans="6:6" x14ac:dyDescent="0.2">
      <c r="F26001"/>
    </row>
    <row r="26002" spans="6:6" x14ac:dyDescent="0.2">
      <c r="F26002"/>
    </row>
    <row r="26003" spans="6:6" x14ac:dyDescent="0.2">
      <c r="F26003"/>
    </row>
    <row r="26004" spans="6:6" x14ac:dyDescent="0.2">
      <c r="F26004"/>
    </row>
    <row r="26005" spans="6:6" x14ac:dyDescent="0.2">
      <c r="F26005"/>
    </row>
    <row r="26006" spans="6:6" x14ac:dyDescent="0.2">
      <c r="F26006"/>
    </row>
    <row r="26007" spans="6:6" x14ac:dyDescent="0.2">
      <c r="F26007"/>
    </row>
    <row r="26008" spans="6:6" x14ac:dyDescent="0.2">
      <c r="F26008"/>
    </row>
    <row r="26009" spans="6:6" x14ac:dyDescent="0.2">
      <c r="F26009"/>
    </row>
    <row r="26010" spans="6:6" x14ac:dyDescent="0.2">
      <c r="F26010"/>
    </row>
    <row r="26011" spans="6:6" x14ac:dyDescent="0.2">
      <c r="F26011"/>
    </row>
    <row r="26012" spans="6:6" x14ac:dyDescent="0.2">
      <c r="F26012"/>
    </row>
    <row r="26013" spans="6:6" x14ac:dyDescent="0.2">
      <c r="F26013"/>
    </row>
    <row r="26014" spans="6:6" x14ac:dyDescent="0.2">
      <c r="F26014"/>
    </row>
    <row r="26015" spans="6:6" x14ac:dyDescent="0.2">
      <c r="F26015"/>
    </row>
    <row r="26016" spans="6:6" x14ac:dyDescent="0.2">
      <c r="F26016"/>
    </row>
    <row r="26017" spans="6:6" x14ac:dyDescent="0.2">
      <c r="F26017"/>
    </row>
    <row r="26018" spans="6:6" x14ac:dyDescent="0.2">
      <c r="F26018"/>
    </row>
    <row r="26019" spans="6:6" x14ac:dyDescent="0.2">
      <c r="F26019"/>
    </row>
    <row r="26020" spans="6:6" x14ac:dyDescent="0.2">
      <c r="F26020"/>
    </row>
    <row r="26021" spans="6:6" x14ac:dyDescent="0.2">
      <c r="F26021"/>
    </row>
    <row r="26022" spans="6:6" x14ac:dyDescent="0.2">
      <c r="F26022"/>
    </row>
    <row r="26023" spans="6:6" x14ac:dyDescent="0.2">
      <c r="F26023"/>
    </row>
    <row r="26024" spans="6:6" x14ac:dyDescent="0.2">
      <c r="F26024"/>
    </row>
    <row r="26025" spans="6:6" x14ac:dyDescent="0.2">
      <c r="F26025"/>
    </row>
    <row r="26026" spans="6:6" x14ac:dyDescent="0.2">
      <c r="F26026"/>
    </row>
    <row r="26027" spans="6:6" x14ac:dyDescent="0.2">
      <c r="F26027"/>
    </row>
    <row r="26028" spans="6:6" x14ac:dyDescent="0.2">
      <c r="F26028"/>
    </row>
    <row r="26029" spans="6:6" x14ac:dyDescent="0.2">
      <c r="F26029"/>
    </row>
    <row r="26030" spans="6:6" x14ac:dyDescent="0.2">
      <c r="F26030"/>
    </row>
    <row r="26031" spans="6:6" x14ac:dyDescent="0.2">
      <c r="F26031"/>
    </row>
    <row r="26032" spans="6:6" x14ac:dyDescent="0.2">
      <c r="F26032"/>
    </row>
    <row r="26033" spans="6:6" x14ac:dyDescent="0.2">
      <c r="F26033"/>
    </row>
    <row r="26034" spans="6:6" x14ac:dyDescent="0.2">
      <c r="F26034"/>
    </row>
    <row r="26035" spans="6:6" x14ac:dyDescent="0.2">
      <c r="F26035"/>
    </row>
    <row r="26036" spans="6:6" x14ac:dyDescent="0.2">
      <c r="F26036"/>
    </row>
    <row r="26037" spans="6:6" x14ac:dyDescent="0.2">
      <c r="F26037"/>
    </row>
    <row r="26038" spans="6:6" x14ac:dyDescent="0.2">
      <c r="F26038"/>
    </row>
    <row r="26039" spans="6:6" x14ac:dyDescent="0.2">
      <c r="F26039"/>
    </row>
    <row r="26040" spans="6:6" x14ac:dyDescent="0.2">
      <c r="F26040"/>
    </row>
    <row r="26041" spans="6:6" x14ac:dyDescent="0.2">
      <c r="F26041"/>
    </row>
    <row r="26042" spans="6:6" x14ac:dyDescent="0.2">
      <c r="F26042"/>
    </row>
    <row r="26043" spans="6:6" x14ac:dyDescent="0.2">
      <c r="F26043"/>
    </row>
    <row r="26044" spans="6:6" x14ac:dyDescent="0.2">
      <c r="F26044"/>
    </row>
    <row r="26045" spans="6:6" x14ac:dyDescent="0.2">
      <c r="F26045"/>
    </row>
    <row r="26046" spans="6:6" x14ac:dyDescent="0.2">
      <c r="F26046"/>
    </row>
    <row r="26047" spans="6:6" x14ac:dyDescent="0.2">
      <c r="F26047"/>
    </row>
    <row r="26048" spans="6:6" x14ac:dyDescent="0.2">
      <c r="F26048"/>
    </row>
    <row r="26049" spans="6:6" x14ac:dyDescent="0.2">
      <c r="F26049"/>
    </row>
    <row r="26050" spans="6:6" x14ac:dyDescent="0.2">
      <c r="F26050"/>
    </row>
    <row r="26051" spans="6:6" x14ac:dyDescent="0.2">
      <c r="F26051"/>
    </row>
    <row r="26052" spans="6:6" x14ac:dyDescent="0.2">
      <c r="F26052"/>
    </row>
    <row r="26053" spans="6:6" x14ac:dyDescent="0.2">
      <c r="F26053"/>
    </row>
    <row r="26054" spans="6:6" x14ac:dyDescent="0.2">
      <c r="F26054"/>
    </row>
    <row r="26055" spans="6:6" x14ac:dyDescent="0.2">
      <c r="F26055"/>
    </row>
    <row r="26056" spans="6:6" x14ac:dyDescent="0.2">
      <c r="F26056"/>
    </row>
    <row r="26057" spans="6:6" x14ac:dyDescent="0.2">
      <c r="F26057"/>
    </row>
    <row r="26058" spans="6:6" x14ac:dyDescent="0.2">
      <c r="F26058"/>
    </row>
    <row r="26059" spans="6:6" x14ac:dyDescent="0.2">
      <c r="F26059"/>
    </row>
    <row r="26060" spans="6:6" x14ac:dyDescent="0.2">
      <c r="F26060"/>
    </row>
    <row r="26061" spans="6:6" x14ac:dyDescent="0.2">
      <c r="F26061"/>
    </row>
    <row r="26062" spans="6:6" x14ac:dyDescent="0.2">
      <c r="F26062"/>
    </row>
    <row r="26063" spans="6:6" x14ac:dyDescent="0.2">
      <c r="F26063"/>
    </row>
    <row r="26064" spans="6:6" x14ac:dyDescent="0.2">
      <c r="F26064"/>
    </row>
    <row r="26065" spans="6:6" x14ac:dyDescent="0.2">
      <c r="F26065"/>
    </row>
    <row r="26066" spans="6:6" x14ac:dyDescent="0.2">
      <c r="F26066"/>
    </row>
    <row r="26067" spans="6:6" x14ac:dyDescent="0.2">
      <c r="F26067"/>
    </row>
    <row r="26068" spans="6:6" x14ac:dyDescent="0.2">
      <c r="F26068"/>
    </row>
    <row r="26069" spans="6:6" x14ac:dyDescent="0.2">
      <c r="F26069"/>
    </row>
    <row r="26070" spans="6:6" x14ac:dyDescent="0.2">
      <c r="F26070"/>
    </row>
    <row r="26071" spans="6:6" x14ac:dyDescent="0.2">
      <c r="F26071"/>
    </row>
    <row r="26072" spans="6:6" x14ac:dyDescent="0.2">
      <c r="F26072"/>
    </row>
    <row r="26073" spans="6:6" x14ac:dyDescent="0.2">
      <c r="F26073"/>
    </row>
    <row r="26074" spans="6:6" x14ac:dyDescent="0.2">
      <c r="F26074"/>
    </row>
    <row r="26075" spans="6:6" x14ac:dyDescent="0.2">
      <c r="F26075"/>
    </row>
    <row r="26076" spans="6:6" x14ac:dyDescent="0.2">
      <c r="F26076"/>
    </row>
    <row r="26077" spans="6:6" x14ac:dyDescent="0.2">
      <c r="F26077"/>
    </row>
    <row r="26078" spans="6:6" x14ac:dyDescent="0.2">
      <c r="F26078"/>
    </row>
    <row r="26079" spans="6:6" x14ac:dyDescent="0.2">
      <c r="F26079"/>
    </row>
    <row r="26080" spans="6:6" x14ac:dyDescent="0.2">
      <c r="F26080"/>
    </row>
    <row r="26081" spans="6:6" x14ac:dyDescent="0.2">
      <c r="F26081"/>
    </row>
    <row r="26082" spans="6:6" x14ac:dyDescent="0.2">
      <c r="F26082"/>
    </row>
    <row r="26083" spans="6:6" x14ac:dyDescent="0.2">
      <c r="F26083"/>
    </row>
    <row r="26084" spans="6:6" x14ac:dyDescent="0.2">
      <c r="F26084"/>
    </row>
    <row r="26085" spans="6:6" x14ac:dyDescent="0.2">
      <c r="F26085"/>
    </row>
    <row r="26086" spans="6:6" x14ac:dyDescent="0.2">
      <c r="F26086"/>
    </row>
    <row r="26087" spans="6:6" x14ac:dyDescent="0.2">
      <c r="F26087"/>
    </row>
    <row r="26088" spans="6:6" x14ac:dyDescent="0.2">
      <c r="F26088"/>
    </row>
    <row r="26089" spans="6:6" x14ac:dyDescent="0.2">
      <c r="F26089"/>
    </row>
    <row r="26090" spans="6:6" x14ac:dyDescent="0.2">
      <c r="F26090"/>
    </row>
    <row r="26091" spans="6:6" x14ac:dyDescent="0.2">
      <c r="F26091"/>
    </row>
    <row r="26092" spans="6:6" x14ac:dyDescent="0.2">
      <c r="F26092"/>
    </row>
    <row r="26093" spans="6:6" x14ac:dyDescent="0.2">
      <c r="F26093"/>
    </row>
    <row r="26094" spans="6:6" x14ac:dyDescent="0.2">
      <c r="F26094"/>
    </row>
    <row r="26095" spans="6:6" x14ac:dyDescent="0.2">
      <c r="F26095"/>
    </row>
    <row r="26096" spans="6:6" x14ac:dyDescent="0.2">
      <c r="F26096"/>
    </row>
    <row r="26097" spans="6:6" x14ac:dyDescent="0.2">
      <c r="F26097"/>
    </row>
    <row r="26098" spans="6:6" x14ac:dyDescent="0.2">
      <c r="F26098"/>
    </row>
    <row r="26099" spans="6:6" x14ac:dyDescent="0.2">
      <c r="F26099"/>
    </row>
    <row r="26100" spans="6:6" x14ac:dyDescent="0.2">
      <c r="F26100"/>
    </row>
    <row r="26101" spans="6:6" x14ac:dyDescent="0.2">
      <c r="F26101"/>
    </row>
    <row r="26102" spans="6:6" x14ac:dyDescent="0.2">
      <c r="F26102"/>
    </row>
    <row r="26103" spans="6:6" x14ac:dyDescent="0.2">
      <c r="F26103"/>
    </row>
    <row r="26104" spans="6:6" x14ac:dyDescent="0.2">
      <c r="F26104"/>
    </row>
    <row r="26105" spans="6:6" x14ac:dyDescent="0.2">
      <c r="F26105"/>
    </row>
    <row r="26106" spans="6:6" x14ac:dyDescent="0.2">
      <c r="F26106"/>
    </row>
    <row r="26107" spans="6:6" x14ac:dyDescent="0.2">
      <c r="F26107"/>
    </row>
    <row r="26108" spans="6:6" x14ac:dyDescent="0.2">
      <c r="F26108"/>
    </row>
    <row r="26109" spans="6:6" x14ac:dyDescent="0.2">
      <c r="F26109"/>
    </row>
    <row r="26110" spans="6:6" x14ac:dyDescent="0.2">
      <c r="F26110"/>
    </row>
    <row r="26111" spans="6:6" x14ac:dyDescent="0.2">
      <c r="F26111"/>
    </row>
    <row r="26112" spans="6:6" x14ac:dyDescent="0.2">
      <c r="F26112"/>
    </row>
    <row r="26113" spans="6:6" x14ac:dyDescent="0.2">
      <c r="F26113"/>
    </row>
    <row r="26114" spans="6:6" x14ac:dyDescent="0.2">
      <c r="F26114"/>
    </row>
    <row r="26115" spans="6:6" x14ac:dyDescent="0.2">
      <c r="F26115"/>
    </row>
    <row r="26116" spans="6:6" x14ac:dyDescent="0.2">
      <c r="F26116"/>
    </row>
    <row r="26117" spans="6:6" x14ac:dyDescent="0.2">
      <c r="F26117"/>
    </row>
    <row r="26118" spans="6:6" x14ac:dyDescent="0.2">
      <c r="F26118"/>
    </row>
    <row r="26119" spans="6:6" x14ac:dyDescent="0.2">
      <c r="F26119"/>
    </row>
    <row r="26120" spans="6:6" x14ac:dyDescent="0.2">
      <c r="F26120"/>
    </row>
    <row r="26121" spans="6:6" x14ac:dyDescent="0.2">
      <c r="F26121"/>
    </row>
    <row r="26122" spans="6:6" x14ac:dyDescent="0.2">
      <c r="F26122"/>
    </row>
    <row r="26123" spans="6:6" x14ac:dyDescent="0.2">
      <c r="F26123"/>
    </row>
    <row r="26124" spans="6:6" x14ac:dyDescent="0.2">
      <c r="F26124"/>
    </row>
    <row r="26125" spans="6:6" x14ac:dyDescent="0.2">
      <c r="F26125"/>
    </row>
    <row r="26126" spans="6:6" x14ac:dyDescent="0.2">
      <c r="F26126"/>
    </row>
    <row r="26127" spans="6:6" x14ac:dyDescent="0.2">
      <c r="F26127"/>
    </row>
    <row r="26128" spans="6:6" x14ac:dyDescent="0.2">
      <c r="F26128"/>
    </row>
    <row r="26129" spans="6:6" x14ac:dyDescent="0.2">
      <c r="F26129"/>
    </row>
    <row r="26130" spans="6:6" x14ac:dyDescent="0.2">
      <c r="F26130"/>
    </row>
    <row r="26131" spans="6:6" x14ac:dyDescent="0.2">
      <c r="F26131"/>
    </row>
    <row r="26132" spans="6:6" x14ac:dyDescent="0.2">
      <c r="F26132"/>
    </row>
    <row r="26133" spans="6:6" x14ac:dyDescent="0.2">
      <c r="F26133"/>
    </row>
    <row r="26134" spans="6:6" x14ac:dyDescent="0.2">
      <c r="F26134"/>
    </row>
    <row r="26135" spans="6:6" x14ac:dyDescent="0.2">
      <c r="F26135"/>
    </row>
    <row r="26136" spans="6:6" x14ac:dyDescent="0.2">
      <c r="F26136"/>
    </row>
    <row r="26137" spans="6:6" x14ac:dyDescent="0.2">
      <c r="F26137"/>
    </row>
    <row r="26138" spans="6:6" x14ac:dyDescent="0.2">
      <c r="F26138"/>
    </row>
    <row r="26139" spans="6:6" x14ac:dyDescent="0.2">
      <c r="F26139"/>
    </row>
    <row r="26140" spans="6:6" x14ac:dyDescent="0.2">
      <c r="F26140"/>
    </row>
    <row r="26141" spans="6:6" x14ac:dyDescent="0.2">
      <c r="F26141"/>
    </row>
    <row r="26142" spans="6:6" x14ac:dyDescent="0.2">
      <c r="F26142"/>
    </row>
    <row r="26143" spans="6:6" x14ac:dyDescent="0.2">
      <c r="F26143"/>
    </row>
    <row r="26144" spans="6:6" x14ac:dyDescent="0.2">
      <c r="F26144"/>
    </row>
    <row r="26145" spans="6:6" x14ac:dyDescent="0.2">
      <c r="F26145"/>
    </row>
    <row r="26146" spans="6:6" x14ac:dyDescent="0.2">
      <c r="F26146"/>
    </row>
    <row r="26147" spans="6:6" x14ac:dyDescent="0.2">
      <c r="F26147"/>
    </row>
    <row r="26148" spans="6:6" x14ac:dyDescent="0.2">
      <c r="F26148"/>
    </row>
    <row r="26149" spans="6:6" x14ac:dyDescent="0.2">
      <c r="F26149"/>
    </row>
    <row r="26150" spans="6:6" x14ac:dyDescent="0.2">
      <c r="F26150"/>
    </row>
    <row r="26151" spans="6:6" x14ac:dyDescent="0.2">
      <c r="F26151"/>
    </row>
    <row r="26152" spans="6:6" x14ac:dyDescent="0.2">
      <c r="F26152"/>
    </row>
    <row r="26153" spans="6:6" x14ac:dyDescent="0.2">
      <c r="F26153"/>
    </row>
    <row r="26154" spans="6:6" x14ac:dyDescent="0.2">
      <c r="F26154"/>
    </row>
    <row r="26155" spans="6:6" x14ac:dyDescent="0.2">
      <c r="F26155"/>
    </row>
    <row r="26156" spans="6:6" x14ac:dyDescent="0.2">
      <c r="F26156"/>
    </row>
    <row r="26157" spans="6:6" x14ac:dyDescent="0.2">
      <c r="F26157"/>
    </row>
    <row r="26158" spans="6:6" x14ac:dyDescent="0.2">
      <c r="F26158"/>
    </row>
    <row r="26159" spans="6:6" x14ac:dyDescent="0.2">
      <c r="F26159"/>
    </row>
    <row r="26160" spans="6:6" x14ac:dyDescent="0.2">
      <c r="F26160"/>
    </row>
    <row r="26161" spans="6:6" x14ac:dyDescent="0.2">
      <c r="F26161"/>
    </row>
    <row r="26162" spans="6:6" x14ac:dyDescent="0.2">
      <c r="F26162"/>
    </row>
    <row r="26163" spans="6:6" x14ac:dyDescent="0.2">
      <c r="F26163"/>
    </row>
    <row r="26164" spans="6:6" x14ac:dyDescent="0.2">
      <c r="F26164"/>
    </row>
    <row r="26165" spans="6:6" x14ac:dyDescent="0.2">
      <c r="F26165"/>
    </row>
    <row r="26166" spans="6:6" x14ac:dyDescent="0.2">
      <c r="F26166"/>
    </row>
    <row r="26167" spans="6:6" x14ac:dyDescent="0.2">
      <c r="F26167"/>
    </row>
    <row r="26168" spans="6:6" x14ac:dyDescent="0.2">
      <c r="F26168"/>
    </row>
    <row r="26169" spans="6:6" x14ac:dyDescent="0.2">
      <c r="F26169"/>
    </row>
    <row r="26170" spans="6:6" x14ac:dyDescent="0.2">
      <c r="F26170"/>
    </row>
    <row r="26171" spans="6:6" x14ac:dyDescent="0.2">
      <c r="F26171"/>
    </row>
    <row r="26172" spans="6:6" x14ac:dyDescent="0.2">
      <c r="F26172"/>
    </row>
    <row r="26173" spans="6:6" x14ac:dyDescent="0.2">
      <c r="F26173"/>
    </row>
    <row r="26174" spans="6:6" x14ac:dyDescent="0.2">
      <c r="F26174"/>
    </row>
    <row r="26175" spans="6:6" x14ac:dyDescent="0.2">
      <c r="F26175"/>
    </row>
    <row r="26176" spans="6:6" x14ac:dyDescent="0.2">
      <c r="F26176"/>
    </row>
    <row r="26177" spans="6:6" x14ac:dyDescent="0.2">
      <c r="F26177"/>
    </row>
    <row r="26178" spans="6:6" x14ac:dyDescent="0.2">
      <c r="F26178"/>
    </row>
    <row r="26179" spans="6:6" x14ac:dyDescent="0.2">
      <c r="F26179"/>
    </row>
    <row r="26180" spans="6:6" x14ac:dyDescent="0.2">
      <c r="F26180"/>
    </row>
    <row r="26181" spans="6:6" x14ac:dyDescent="0.2">
      <c r="F26181"/>
    </row>
    <row r="26182" spans="6:6" x14ac:dyDescent="0.2">
      <c r="F26182"/>
    </row>
    <row r="26183" spans="6:6" x14ac:dyDescent="0.2">
      <c r="F26183"/>
    </row>
    <row r="26184" spans="6:6" x14ac:dyDescent="0.2">
      <c r="F26184"/>
    </row>
    <row r="26185" spans="6:6" x14ac:dyDescent="0.2">
      <c r="F26185"/>
    </row>
    <row r="26186" spans="6:6" x14ac:dyDescent="0.2">
      <c r="F26186"/>
    </row>
    <row r="26187" spans="6:6" x14ac:dyDescent="0.2">
      <c r="F26187"/>
    </row>
    <row r="26188" spans="6:6" x14ac:dyDescent="0.2">
      <c r="F26188"/>
    </row>
    <row r="26189" spans="6:6" x14ac:dyDescent="0.2">
      <c r="F26189"/>
    </row>
    <row r="26190" spans="6:6" x14ac:dyDescent="0.2">
      <c r="F26190"/>
    </row>
    <row r="26191" spans="6:6" x14ac:dyDescent="0.2">
      <c r="F26191"/>
    </row>
    <row r="26192" spans="6:6" x14ac:dyDescent="0.2">
      <c r="F26192"/>
    </row>
    <row r="26193" spans="6:6" x14ac:dyDescent="0.2">
      <c r="F26193"/>
    </row>
    <row r="26194" spans="6:6" x14ac:dyDescent="0.2">
      <c r="F26194"/>
    </row>
    <row r="26195" spans="6:6" ht="15" thickBot="1" x14ac:dyDescent="0.25">
      <c r="F26195"/>
    </row>
  </sheetData>
  <mergeCells count="5">
    <mergeCell ref="B1:G1"/>
    <mergeCell ref="C5:F5"/>
    <mergeCell ref="C7:F7"/>
    <mergeCell ref="C8:F8"/>
    <mergeCell ref="C9:F9"/>
  </mergeCells>
  <phoneticPr fontId="0" type="noConversion"/>
  <hyperlinks>
    <hyperlink ref="C5:F5" r:id="rId2" display="http://www.hud.gov/offices/pih/programs/ph/capfund/index.cfm" xr:uid="{00000000-0004-0000-0300-000000000000}"/>
  </hyperlinks>
  <printOptions horizontalCentered="1"/>
  <pageMargins left="0.5" right="0.5" top="0.5" bottom="0.5" header="0.5" footer="0.5"/>
  <pageSetup scale="67" orientation="portrait" r:id="rId3"/>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U1665"/>
  <sheetViews>
    <sheetView zoomScale="70" zoomScaleNormal="70" zoomScaleSheetLayoutView="277" workbookViewId="0">
      <pane ySplit="1" topLeftCell="A2" activePane="bottomLeft" state="frozen"/>
      <selection pane="bottomLeft" activeCell="E10" sqref="E10"/>
    </sheetView>
  </sheetViews>
  <sheetFormatPr defaultRowHeight="12.75" x14ac:dyDescent="0.2"/>
  <cols>
    <col min="1" max="1" width="9" style="363"/>
    <col min="2" max="2" width="22.75" style="364" customWidth="1"/>
    <col min="3" max="3" width="17.5" style="365" customWidth="1"/>
    <col min="4" max="4" width="6.375" style="365" customWidth="1"/>
    <col min="5" max="5" width="13.75" style="364" customWidth="1"/>
    <col min="6" max="6" width="6" style="364" customWidth="1"/>
    <col min="7" max="7" width="12.75" style="364" customWidth="1"/>
    <col min="8" max="21" width="14.125" style="364" customWidth="1"/>
    <col min="22" max="16384" width="9" style="364"/>
  </cols>
  <sheetData>
    <row r="1" spans="1:21" s="362" customFormat="1" ht="30" x14ac:dyDescent="0.25">
      <c r="A1" s="361" t="s">
        <v>30</v>
      </c>
      <c r="B1" s="361" t="s">
        <v>31</v>
      </c>
      <c r="C1" s="361" t="s">
        <v>8</v>
      </c>
      <c r="D1" s="361" t="s">
        <v>32</v>
      </c>
      <c r="E1" s="361" t="s">
        <v>0</v>
      </c>
      <c r="F1" s="361" t="s">
        <v>33</v>
      </c>
      <c r="G1" s="361" t="s">
        <v>1</v>
      </c>
      <c r="H1" s="361" t="s">
        <v>34</v>
      </c>
      <c r="I1" s="361" t="s">
        <v>35</v>
      </c>
      <c r="J1" s="361" t="s">
        <v>36</v>
      </c>
      <c r="K1" s="361" t="s">
        <v>37</v>
      </c>
      <c r="L1" s="361" t="s">
        <v>38</v>
      </c>
      <c r="M1" s="361" t="s">
        <v>39</v>
      </c>
      <c r="N1" s="361" t="s">
        <v>40</v>
      </c>
      <c r="O1" s="361" t="s">
        <v>41</v>
      </c>
      <c r="P1" s="361" t="s">
        <v>42</v>
      </c>
      <c r="Q1" s="361" t="s">
        <v>43</v>
      </c>
      <c r="R1" s="361" t="s">
        <v>44</v>
      </c>
      <c r="S1" s="361" t="s">
        <v>45</v>
      </c>
      <c r="T1" s="361" t="s">
        <v>46</v>
      </c>
      <c r="U1" s="361" t="s">
        <v>47</v>
      </c>
    </row>
    <row r="2" spans="1:21" ht="22.5" customHeight="1" x14ac:dyDescent="0.25">
      <c r="A2" s="381" t="s">
        <v>624</v>
      </c>
      <c r="B2" s="381" t="s">
        <v>50</v>
      </c>
      <c r="C2" s="381" t="s">
        <v>51</v>
      </c>
      <c r="D2" s="381" t="s">
        <v>52</v>
      </c>
      <c r="E2" s="381" t="s">
        <v>590</v>
      </c>
      <c r="F2" s="381" t="s">
        <v>624</v>
      </c>
      <c r="G2" s="381" t="s">
        <v>11</v>
      </c>
      <c r="H2" s="382">
        <v>102641.05899999999</v>
      </c>
      <c r="I2" s="382">
        <v>179621.85320000001</v>
      </c>
      <c r="J2" s="382">
        <v>134294.5001</v>
      </c>
      <c r="K2" s="382">
        <v>235015.3751</v>
      </c>
      <c r="L2" s="382">
        <v>162919.01310000001</v>
      </c>
      <c r="M2" s="382">
        <v>285108.27279999998</v>
      </c>
      <c r="N2" s="382">
        <v>199077.31830000001</v>
      </c>
      <c r="O2" s="382">
        <v>348385.30709999998</v>
      </c>
      <c r="P2" s="382">
        <v>234206.28750000001</v>
      </c>
      <c r="Q2" s="382">
        <v>409861.00309999997</v>
      </c>
      <c r="R2" s="382">
        <v>255748.14430000001</v>
      </c>
      <c r="S2" s="382">
        <v>447559.2525</v>
      </c>
      <c r="T2" s="382">
        <v>274929.0969</v>
      </c>
      <c r="U2" s="382">
        <v>481125.91960000002</v>
      </c>
    </row>
    <row r="3" spans="1:21" ht="21.95" customHeight="1" x14ac:dyDescent="0.25">
      <c r="A3" s="381" t="s">
        <v>624</v>
      </c>
      <c r="B3" s="381" t="s">
        <v>50</v>
      </c>
      <c r="C3" s="381" t="s">
        <v>51</v>
      </c>
      <c r="D3" s="381" t="s">
        <v>52</v>
      </c>
      <c r="E3" s="381" t="s">
        <v>590</v>
      </c>
      <c r="F3" s="381" t="s">
        <v>625</v>
      </c>
      <c r="G3" s="381" t="s">
        <v>5</v>
      </c>
      <c r="H3" s="382">
        <v>94200.318499999994</v>
      </c>
      <c r="I3" s="382">
        <v>164850.55729999999</v>
      </c>
      <c r="J3" s="382">
        <v>123329.4754</v>
      </c>
      <c r="K3" s="382">
        <v>215826.58189999999</v>
      </c>
      <c r="L3" s="382">
        <v>149900.69219999999</v>
      </c>
      <c r="M3" s="382">
        <v>262326.21149999998</v>
      </c>
      <c r="N3" s="382">
        <v>183899.86139999999</v>
      </c>
      <c r="O3" s="382">
        <v>321824.75750000001</v>
      </c>
      <c r="P3" s="382">
        <v>218134.04149999999</v>
      </c>
      <c r="Q3" s="382">
        <v>381734.57270000002</v>
      </c>
      <c r="R3" s="382">
        <v>240114.39929999999</v>
      </c>
      <c r="S3" s="382">
        <v>420200.19880000001</v>
      </c>
      <c r="T3" s="382">
        <v>260679.21</v>
      </c>
      <c r="U3" s="382">
        <v>456188.6176</v>
      </c>
    </row>
    <row r="4" spans="1:21" ht="21.95" customHeight="1" x14ac:dyDescent="0.25">
      <c r="A4" s="381" t="s">
        <v>624</v>
      </c>
      <c r="B4" s="381" t="s">
        <v>50</v>
      </c>
      <c r="C4" s="381" t="s">
        <v>51</v>
      </c>
      <c r="D4" s="381" t="s">
        <v>52</v>
      </c>
      <c r="E4" s="381" t="s">
        <v>590</v>
      </c>
      <c r="F4" s="381" t="s">
        <v>626</v>
      </c>
      <c r="G4" s="381" t="s">
        <v>6</v>
      </c>
      <c r="H4" s="382">
        <v>81656.680900000007</v>
      </c>
      <c r="I4" s="382">
        <v>142899.19159999999</v>
      </c>
      <c r="J4" s="382">
        <v>112833.47719999999</v>
      </c>
      <c r="K4" s="382">
        <v>197458.5852</v>
      </c>
      <c r="L4" s="382">
        <v>143161.2015</v>
      </c>
      <c r="M4" s="382">
        <v>250532.10260000001</v>
      </c>
      <c r="N4" s="382">
        <v>187057.24969999999</v>
      </c>
      <c r="O4" s="382">
        <v>327350.18719999999</v>
      </c>
      <c r="P4" s="382">
        <v>233110.0528</v>
      </c>
      <c r="Q4" s="382">
        <v>407942.59230000002</v>
      </c>
      <c r="R4" s="382">
        <v>262428.79840000003</v>
      </c>
      <c r="S4" s="382">
        <v>459250.3971</v>
      </c>
      <c r="T4" s="382">
        <v>291325.33059999999</v>
      </c>
      <c r="U4" s="382">
        <v>509819.3284</v>
      </c>
    </row>
    <row r="5" spans="1:21" ht="21.95" customHeight="1" x14ac:dyDescent="0.25">
      <c r="A5" s="381" t="s">
        <v>624</v>
      </c>
      <c r="B5" s="381" t="s">
        <v>50</v>
      </c>
      <c r="C5" s="381" t="s">
        <v>51</v>
      </c>
      <c r="D5" s="381" t="s">
        <v>52</v>
      </c>
      <c r="E5" s="381" t="s">
        <v>590</v>
      </c>
      <c r="F5" s="381" t="s">
        <v>627</v>
      </c>
      <c r="G5" s="381" t="s">
        <v>4</v>
      </c>
      <c r="H5" s="382">
        <v>91582.796199999997</v>
      </c>
      <c r="I5" s="382">
        <v>146532.4761</v>
      </c>
      <c r="J5" s="382">
        <v>128215.9146</v>
      </c>
      <c r="K5" s="382">
        <v>205145.46650000001</v>
      </c>
      <c r="L5" s="382">
        <v>164849.0331</v>
      </c>
      <c r="M5" s="382">
        <v>263758.45689999999</v>
      </c>
      <c r="N5" s="382">
        <v>219798.7108</v>
      </c>
      <c r="O5" s="382">
        <v>351677.9424</v>
      </c>
      <c r="P5" s="382">
        <v>274748.3885</v>
      </c>
      <c r="Q5" s="382">
        <v>439597.42810000002</v>
      </c>
      <c r="R5" s="382">
        <v>311381.50699999998</v>
      </c>
      <c r="S5" s="382">
        <v>498210.41859999998</v>
      </c>
      <c r="T5" s="382">
        <v>348014.62540000002</v>
      </c>
      <c r="U5" s="382">
        <v>556823.40890000004</v>
      </c>
    </row>
    <row r="6" spans="1:21" ht="22.5" customHeight="1" x14ac:dyDescent="0.25">
      <c r="A6" s="381" t="s">
        <v>624</v>
      </c>
      <c r="B6" s="381" t="s">
        <v>50</v>
      </c>
      <c r="C6" s="381" t="s">
        <v>51</v>
      </c>
      <c r="D6" s="381" t="s">
        <v>52</v>
      </c>
      <c r="E6" s="381" t="s">
        <v>591</v>
      </c>
      <c r="F6" s="381" t="s">
        <v>624</v>
      </c>
      <c r="G6" s="381" t="s">
        <v>11</v>
      </c>
      <c r="H6" s="382">
        <v>101582.568</v>
      </c>
      <c r="I6" s="382">
        <v>177769.49410000001</v>
      </c>
      <c r="J6" s="382">
        <v>132996.39499999999</v>
      </c>
      <c r="K6" s="382">
        <v>232743.69130000001</v>
      </c>
      <c r="L6" s="382">
        <v>161424.07889999999</v>
      </c>
      <c r="M6" s="382">
        <v>282492.13819999999</v>
      </c>
      <c r="N6" s="382">
        <v>197395.48149999999</v>
      </c>
      <c r="O6" s="382">
        <v>345442.09279999998</v>
      </c>
      <c r="P6" s="382">
        <v>232277.77009999999</v>
      </c>
      <c r="Q6" s="382">
        <v>406486.09769999998</v>
      </c>
      <c r="R6" s="382">
        <v>253657.6367</v>
      </c>
      <c r="S6" s="382">
        <v>443900.86420000001</v>
      </c>
      <c r="T6" s="382">
        <v>272700.00380000001</v>
      </c>
      <c r="U6" s="382">
        <v>477225.00679999997</v>
      </c>
    </row>
    <row r="7" spans="1:21" ht="21.95" customHeight="1" x14ac:dyDescent="0.25">
      <c r="A7" s="381" t="s">
        <v>624</v>
      </c>
      <c r="B7" s="381" t="s">
        <v>50</v>
      </c>
      <c r="C7" s="381" t="s">
        <v>51</v>
      </c>
      <c r="D7" s="381" t="s">
        <v>52</v>
      </c>
      <c r="E7" s="381" t="s">
        <v>591</v>
      </c>
      <c r="F7" s="381" t="s">
        <v>625</v>
      </c>
      <c r="G7" s="381" t="s">
        <v>5</v>
      </c>
      <c r="H7" s="382">
        <v>93071.487999999998</v>
      </c>
      <c r="I7" s="382">
        <v>162875.1041</v>
      </c>
      <c r="J7" s="382">
        <v>121939.9953</v>
      </c>
      <c r="K7" s="382">
        <v>213394.99170000001</v>
      </c>
      <c r="L7" s="382">
        <v>148297.27230000001</v>
      </c>
      <c r="M7" s="382">
        <v>259520.22640000001</v>
      </c>
      <c r="N7" s="382">
        <v>182091.5459</v>
      </c>
      <c r="O7" s="382">
        <v>318660.20549999998</v>
      </c>
      <c r="P7" s="382">
        <v>216071.5889</v>
      </c>
      <c r="Q7" s="382">
        <v>378125.2806</v>
      </c>
      <c r="R7" s="382">
        <v>237893.61069999999</v>
      </c>
      <c r="S7" s="382">
        <v>416313.8187</v>
      </c>
      <c r="T7" s="382">
        <v>258331.36809999999</v>
      </c>
      <c r="U7" s="382">
        <v>452079.89419999998</v>
      </c>
    </row>
    <row r="8" spans="1:21" ht="21.95" customHeight="1" x14ac:dyDescent="0.25">
      <c r="A8" s="381" t="s">
        <v>624</v>
      </c>
      <c r="B8" s="381" t="s">
        <v>50</v>
      </c>
      <c r="C8" s="381" t="s">
        <v>51</v>
      </c>
      <c r="D8" s="381" t="s">
        <v>52</v>
      </c>
      <c r="E8" s="381" t="s">
        <v>591</v>
      </c>
      <c r="F8" s="381" t="s">
        <v>626</v>
      </c>
      <c r="G8" s="381" t="s">
        <v>6</v>
      </c>
      <c r="H8" s="382">
        <v>80505.253500000006</v>
      </c>
      <c r="I8" s="382">
        <v>140884.19380000001</v>
      </c>
      <c r="J8" s="382">
        <v>111209.09669999999</v>
      </c>
      <c r="K8" s="382">
        <v>194615.9192</v>
      </c>
      <c r="L8" s="382">
        <v>141056.79209999999</v>
      </c>
      <c r="M8" s="382">
        <v>246849.38620000001</v>
      </c>
      <c r="N8" s="382">
        <v>184219.50099999999</v>
      </c>
      <c r="O8" s="382">
        <v>322384.12670000002</v>
      </c>
      <c r="P8" s="382">
        <v>229556.9375</v>
      </c>
      <c r="Q8" s="382">
        <v>401724.64059999998</v>
      </c>
      <c r="R8" s="382">
        <v>258387.24609999999</v>
      </c>
      <c r="S8" s="382">
        <v>452177.68070000003</v>
      </c>
      <c r="T8" s="382">
        <v>286791.82290000003</v>
      </c>
      <c r="U8" s="382">
        <v>501885.69010000001</v>
      </c>
    </row>
    <row r="9" spans="1:21" ht="21.95" customHeight="1" x14ac:dyDescent="0.25">
      <c r="A9" s="381" t="s">
        <v>624</v>
      </c>
      <c r="B9" s="381" t="s">
        <v>50</v>
      </c>
      <c r="C9" s="381" t="s">
        <v>51</v>
      </c>
      <c r="D9" s="381" t="s">
        <v>52</v>
      </c>
      <c r="E9" s="381" t="s">
        <v>591</v>
      </c>
      <c r="F9" s="381" t="s">
        <v>627</v>
      </c>
      <c r="G9" s="381" t="s">
        <v>4</v>
      </c>
      <c r="H9" s="382">
        <v>90748.130099999995</v>
      </c>
      <c r="I9" s="382">
        <v>145197.0105</v>
      </c>
      <c r="J9" s="382">
        <v>127047.38219999999</v>
      </c>
      <c r="K9" s="382">
        <v>203275.81460000001</v>
      </c>
      <c r="L9" s="382">
        <v>163346.63430000001</v>
      </c>
      <c r="M9" s="382">
        <v>261354.6188</v>
      </c>
      <c r="N9" s="382">
        <v>217795.51250000001</v>
      </c>
      <c r="O9" s="382">
        <v>348472.82500000001</v>
      </c>
      <c r="P9" s="382">
        <v>272244.39049999998</v>
      </c>
      <c r="Q9" s="382">
        <v>435591.03139999998</v>
      </c>
      <c r="R9" s="382">
        <v>308543.64260000002</v>
      </c>
      <c r="S9" s="382">
        <v>493669.83559999999</v>
      </c>
      <c r="T9" s="382">
        <v>344842.8947</v>
      </c>
      <c r="U9" s="382">
        <v>551748.63970000006</v>
      </c>
    </row>
    <row r="10" spans="1:21" ht="22.5" customHeight="1" x14ac:dyDescent="0.25">
      <c r="A10" s="381" t="s">
        <v>624</v>
      </c>
      <c r="B10" s="381" t="s">
        <v>50</v>
      </c>
      <c r="C10" s="381" t="s">
        <v>51</v>
      </c>
      <c r="D10" s="381" t="s">
        <v>52</v>
      </c>
      <c r="E10" s="381" t="s">
        <v>628</v>
      </c>
      <c r="F10" s="381" t="s">
        <v>624</v>
      </c>
      <c r="G10" s="381" t="s">
        <v>11</v>
      </c>
      <c r="H10" s="382">
        <v>100148.42849999999</v>
      </c>
      <c r="I10" s="382">
        <v>175259.7499</v>
      </c>
      <c r="J10" s="382">
        <v>130952.2398</v>
      </c>
      <c r="K10" s="382">
        <v>229166.4198</v>
      </c>
      <c r="L10" s="382">
        <v>158789.91450000001</v>
      </c>
      <c r="M10" s="382">
        <v>277882.3505</v>
      </c>
      <c r="N10" s="382">
        <v>193896.74479999999</v>
      </c>
      <c r="O10" s="382">
        <v>339319.30359999998</v>
      </c>
      <c r="P10" s="382">
        <v>228064.8573</v>
      </c>
      <c r="Q10" s="382">
        <v>399113.5001</v>
      </c>
      <c r="R10" s="382">
        <v>249027.48879999999</v>
      </c>
      <c r="S10" s="382">
        <v>435798.1054</v>
      </c>
      <c r="T10" s="382">
        <v>267687.42910000001</v>
      </c>
      <c r="U10" s="382">
        <v>468453.00109999999</v>
      </c>
    </row>
    <row r="11" spans="1:21" ht="21.95" customHeight="1" x14ac:dyDescent="0.25">
      <c r="A11" s="381" t="s">
        <v>624</v>
      </c>
      <c r="B11" s="381" t="s">
        <v>50</v>
      </c>
      <c r="C11" s="381" t="s">
        <v>51</v>
      </c>
      <c r="D11" s="381" t="s">
        <v>52</v>
      </c>
      <c r="E11" s="381" t="s">
        <v>628</v>
      </c>
      <c r="F11" s="381" t="s">
        <v>625</v>
      </c>
      <c r="G11" s="381" t="s">
        <v>5</v>
      </c>
      <c r="H11" s="382">
        <v>92059.386100000003</v>
      </c>
      <c r="I11" s="382">
        <v>161103.92559999999</v>
      </c>
      <c r="J11" s="382">
        <v>120444.0919</v>
      </c>
      <c r="K11" s="382">
        <v>210777.16080000001</v>
      </c>
      <c r="L11" s="382">
        <v>146314.0245</v>
      </c>
      <c r="M11" s="382">
        <v>256049.54300000001</v>
      </c>
      <c r="N11" s="382">
        <v>179351.68290000001</v>
      </c>
      <c r="O11" s="382">
        <v>313865.44500000001</v>
      </c>
      <c r="P11" s="382">
        <v>212662.28909999999</v>
      </c>
      <c r="Q11" s="382">
        <v>372159.00599999999</v>
      </c>
      <c r="R11" s="382">
        <v>234045.15090000001</v>
      </c>
      <c r="S11" s="382">
        <v>409579.01390000002</v>
      </c>
      <c r="T11" s="382">
        <v>254031.28839999999</v>
      </c>
      <c r="U11" s="382">
        <v>444554.7548</v>
      </c>
    </row>
    <row r="12" spans="1:21" ht="21.95" customHeight="1" x14ac:dyDescent="0.25">
      <c r="A12" s="381" t="s">
        <v>624</v>
      </c>
      <c r="B12" s="381" t="s">
        <v>50</v>
      </c>
      <c r="C12" s="381" t="s">
        <v>51</v>
      </c>
      <c r="D12" s="381" t="s">
        <v>52</v>
      </c>
      <c r="E12" s="381" t="s">
        <v>628</v>
      </c>
      <c r="F12" s="381" t="s">
        <v>626</v>
      </c>
      <c r="G12" s="381" t="s">
        <v>6</v>
      </c>
      <c r="H12" s="382">
        <v>79962.022100000002</v>
      </c>
      <c r="I12" s="382">
        <v>139933.5387</v>
      </c>
      <c r="J12" s="382">
        <v>110522.8665</v>
      </c>
      <c r="K12" s="382">
        <v>193415.01629999999</v>
      </c>
      <c r="L12" s="382">
        <v>140270.01689999999</v>
      </c>
      <c r="M12" s="382">
        <v>245472.5295</v>
      </c>
      <c r="N12" s="382">
        <v>183361.6851</v>
      </c>
      <c r="O12" s="382">
        <v>320882.94900000002</v>
      </c>
      <c r="P12" s="382">
        <v>228520.2432</v>
      </c>
      <c r="Q12" s="382">
        <v>399910.42560000002</v>
      </c>
      <c r="R12" s="382">
        <v>257300.4558</v>
      </c>
      <c r="S12" s="382">
        <v>450275.79759999999</v>
      </c>
      <c r="T12" s="382">
        <v>285676.04710000003</v>
      </c>
      <c r="U12" s="382">
        <v>499933.08250000002</v>
      </c>
    </row>
    <row r="13" spans="1:21" ht="21.95" customHeight="1" x14ac:dyDescent="0.25">
      <c r="A13" s="381" t="s">
        <v>624</v>
      </c>
      <c r="B13" s="381" t="s">
        <v>50</v>
      </c>
      <c r="C13" s="381" t="s">
        <v>51</v>
      </c>
      <c r="D13" s="381" t="s">
        <v>52</v>
      </c>
      <c r="E13" s="381" t="s">
        <v>628</v>
      </c>
      <c r="F13" s="381" t="s">
        <v>627</v>
      </c>
      <c r="G13" s="381" t="s">
        <v>4</v>
      </c>
      <c r="H13" s="382">
        <v>89256.371499999994</v>
      </c>
      <c r="I13" s="382">
        <v>142810.1966</v>
      </c>
      <c r="J13" s="382">
        <v>124958.9201</v>
      </c>
      <c r="K13" s="382">
        <v>199934.2752</v>
      </c>
      <c r="L13" s="382">
        <v>160661.4687</v>
      </c>
      <c r="M13" s="382">
        <v>257058.35380000001</v>
      </c>
      <c r="N13" s="382">
        <v>214215.2916</v>
      </c>
      <c r="O13" s="382">
        <v>342744.47169999999</v>
      </c>
      <c r="P13" s="382">
        <v>267769.11450000003</v>
      </c>
      <c r="Q13" s="382">
        <v>428430.58960000001</v>
      </c>
      <c r="R13" s="382">
        <v>303471.66310000001</v>
      </c>
      <c r="S13" s="382">
        <v>485554.66820000001</v>
      </c>
      <c r="T13" s="382">
        <v>339174.21169999999</v>
      </c>
      <c r="U13" s="382">
        <v>542678.74679999996</v>
      </c>
    </row>
    <row r="14" spans="1:21" ht="22.5" customHeight="1" x14ac:dyDescent="0.25">
      <c r="A14" s="381" t="s">
        <v>624</v>
      </c>
      <c r="B14" s="381" t="s">
        <v>50</v>
      </c>
      <c r="C14" s="381" t="s">
        <v>51</v>
      </c>
      <c r="D14" s="381" t="s">
        <v>52</v>
      </c>
      <c r="E14" s="381" t="s">
        <v>629</v>
      </c>
      <c r="F14" s="381" t="s">
        <v>624</v>
      </c>
      <c r="G14" s="381" t="s">
        <v>11</v>
      </c>
      <c r="H14" s="382">
        <v>100950.8518</v>
      </c>
      <c r="I14" s="382">
        <v>176663.99059999999</v>
      </c>
      <c r="J14" s="382">
        <v>132043.32190000001</v>
      </c>
      <c r="K14" s="382">
        <v>231075.81330000001</v>
      </c>
      <c r="L14" s="382">
        <v>160151.45670000001</v>
      </c>
      <c r="M14" s="382">
        <v>280265.04920000001</v>
      </c>
      <c r="N14" s="382">
        <v>195629.22640000001</v>
      </c>
      <c r="O14" s="382">
        <v>342351.14630000002</v>
      </c>
      <c r="P14" s="382">
        <v>230126.82430000001</v>
      </c>
      <c r="Q14" s="382">
        <v>402721.9425</v>
      </c>
      <c r="R14" s="382">
        <v>251286.4161</v>
      </c>
      <c r="S14" s="382">
        <v>439751.22820000001</v>
      </c>
      <c r="T14" s="382">
        <v>270124.41249999998</v>
      </c>
      <c r="U14" s="382">
        <v>472717.7219</v>
      </c>
    </row>
    <row r="15" spans="1:21" ht="21.95" customHeight="1" x14ac:dyDescent="0.25">
      <c r="A15" s="381" t="s">
        <v>624</v>
      </c>
      <c r="B15" s="381" t="s">
        <v>50</v>
      </c>
      <c r="C15" s="381" t="s">
        <v>51</v>
      </c>
      <c r="D15" s="381" t="s">
        <v>52</v>
      </c>
      <c r="E15" s="381" t="s">
        <v>629</v>
      </c>
      <c r="F15" s="381" t="s">
        <v>625</v>
      </c>
      <c r="G15" s="381" t="s">
        <v>5</v>
      </c>
      <c r="H15" s="382">
        <v>92721.130399999995</v>
      </c>
      <c r="I15" s="382">
        <v>162261.97820000001</v>
      </c>
      <c r="J15" s="382">
        <v>121352.42359999999</v>
      </c>
      <c r="K15" s="382">
        <v>212366.74129999999</v>
      </c>
      <c r="L15" s="382">
        <v>147458.59479999999</v>
      </c>
      <c r="M15" s="382">
        <v>258052.541</v>
      </c>
      <c r="N15" s="382">
        <v>180831.2071</v>
      </c>
      <c r="O15" s="382">
        <v>316454.61249999999</v>
      </c>
      <c r="P15" s="382">
        <v>214456.38570000001</v>
      </c>
      <c r="Q15" s="382">
        <v>375298.67499999999</v>
      </c>
      <c r="R15" s="382">
        <v>236043.516</v>
      </c>
      <c r="S15" s="382">
        <v>413076.15299999999</v>
      </c>
      <c r="T15" s="382">
        <v>256230.7739</v>
      </c>
      <c r="U15" s="382">
        <v>448403.85430000001</v>
      </c>
    </row>
    <row r="16" spans="1:21" ht="21.95" customHeight="1" x14ac:dyDescent="0.25">
      <c r="A16" s="381" t="s">
        <v>624</v>
      </c>
      <c r="B16" s="381" t="s">
        <v>50</v>
      </c>
      <c r="C16" s="381" t="s">
        <v>51</v>
      </c>
      <c r="D16" s="381" t="s">
        <v>52</v>
      </c>
      <c r="E16" s="381" t="s">
        <v>629</v>
      </c>
      <c r="F16" s="381" t="s">
        <v>626</v>
      </c>
      <c r="G16" s="381" t="s">
        <v>6</v>
      </c>
      <c r="H16" s="382">
        <v>80453.589600000007</v>
      </c>
      <c r="I16" s="382">
        <v>140793.7819</v>
      </c>
      <c r="J16" s="382">
        <v>111186.2965</v>
      </c>
      <c r="K16" s="382">
        <v>194576.01879999999</v>
      </c>
      <c r="L16" s="382">
        <v>141091.158</v>
      </c>
      <c r="M16" s="382">
        <v>246909.52669999999</v>
      </c>
      <c r="N16" s="382">
        <v>184392.80100000001</v>
      </c>
      <c r="O16" s="382">
        <v>322687.40179999999</v>
      </c>
      <c r="P16" s="382">
        <v>229797.27960000001</v>
      </c>
      <c r="Q16" s="382">
        <v>402145.23920000001</v>
      </c>
      <c r="R16" s="382">
        <v>258718.38699999999</v>
      </c>
      <c r="S16" s="382">
        <v>452757.17739999999</v>
      </c>
      <c r="T16" s="382">
        <v>287227.83649999998</v>
      </c>
      <c r="U16" s="382">
        <v>502648.71389999997</v>
      </c>
    </row>
    <row r="17" spans="1:21" ht="21.95" customHeight="1" x14ac:dyDescent="0.25">
      <c r="A17" s="381" t="s">
        <v>624</v>
      </c>
      <c r="B17" s="381" t="s">
        <v>50</v>
      </c>
      <c r="C17" s="381" t="s">
        <v>51</v>
      </c>
      <c r="D17" s="381" t="s">
        <v>52</v>
      </c>
      <c r="E17" s="381" t="s">
        <v>629</v>
      </c>
      <c r="F17" s="381" t="s">
        <v>627</v>
      </c>
      <c r="G17" s="381" t="s">
        <v>4</v>
      </c>
      <c r="H17" s="382">
        <v>90024.445800000001</v>
      </c>
      <c r="I17" s="382">
        <v>144039.11550000001</v>
      </c>
      <c r="J17" s="382">
        <v>126034.22410000001</v>
      </c>
      <c r="K17" s="382">
        <v>201654.76149999999</v>
      </c>
      <c r="L17" s="382">
        <v>162044.0024</v>
      </c>
      <c r="M17" s="382">
        <v>259270.40779999999</v>
      </c>
      <c r="N17" s="382">
        <v>216058.66990000001</v>
      </c>
      <c r="O17" s="382">
        <v>345693.87699999998</v>
      </c>
      <c r="P17" s="382">
        <v>270073.33730000001</v>
      </c>
      <c r="Q17" s="382">
        <v>432117.34620000003</v>
      </c>
      <c r="R17" s="382">
        <v>306083.11560000002</v>
      </c>
      <c r="S17" s="382">
        <v>489732.99239999999</v>
      </c>
      <c r="T17" s="382">
        <v>342092.89390000002</v>
      </c>
      <c r="U17" s="382">
        <v>547348.6385</v>
      </c>
    </row>
    <row r="18" spans="1:21" ht="22.5" customHeight="1" x14ac:dyDescent="0.25">
      <c r="A18" s="381" t="s">
        <v>624</v>
      </c>
      <c r="B18" s="381" t="s">
        <v>50</v>
      </c>
      <c r="C18" s="381" t="s">
        <v>51</v>
      </c>
      <c r="D18" s="381" t="s">
        <v>52</v>
      </c>
      <c r="E18" s="381" t="s">
        <v>592</v>
      </c>
      <c r="F18" s="381" t="s">
        <v>624</v>
      </c>
      <c r="G18" s="381" t="s">
        <v>11</v>
      </c>
      <c r="H18" s="382">
        <v>99346.005300000004</v>
      </c>
      <c r="I18" s="382">
        <v>173855.50930000001</v>
      </c>
      <c r="J18" s="382">
        <v>129861.15790000001</v>
      </c>
      <c r="K18" s="382">
        <v>227257.0263</v>
      </c>
      <c r="L18" s="382">
        <v>157428.37229999999</v>
      </c>
      <c r="M18" s="382">
        <v>275499.65179999999</v>
      </c>
      <c r="N18" s="382">
        <v>192164.26329999999</v>
      </c>
      <c r="O18" s="382">
        <v>336287.4608</v>
      </c>
      <c r="P18" s="382">
        <v>226002.89019999999</v>
      </c>
      <c r="Q18" s="382">
        <v>395505.05780000001</v>
      </c>
      <c r="R18" s="382">
        <v>246768.56159999999</v>
      </c>
      <c r="S18" s="382">
        <v>431844.98269999999</v>
      </c>
      <c r="T18" s="382">
        <v>265250.44589999999</v>
      </c>
      <c r="U18" s="382">
        <v>464188.28029999998</v>
      </c>
    </row>
    <row r="19" spans="1:21" ht="21.95" customHeight="1" x14ac:dyDescent="0.25">
      <c r="A19" s="381" t="s">
        <v>624</v>
      </c>
      <c r="B19" s="381" t="s">
        <v>50</v>
      </c>
      <c r="C19" s="381" t="s">
        <v>51</v>
      </c>
      <c r="D19" s="381" t="s">
        <v>52</v>
      </c>
      <c r="E19" s="381" t="s">
        <v>592</v>
      </c>
      <c r="F19" s="381" t="s">
        <v>625</v>
      </c>
      <c r="G19" s="381" t="s">
        <v>5</v>
      </c>
      <c r="H19" s="382">
        <v>91397.641699999993</v>
      </c>
      <c r="I19" s="382">
        <v>159945.87289999999</v>
      </c>
      <c r="J19" s="382">
        <v>119535.7602</v>
      </c>
      <c r="K19" s="382">
        <v>209187.5802</v>
      </c>
      <c r="L19" s="382">
        <v>145169.45420000001</v>
      </c>
      <c r="M19" s="382">
        <v>254046.54490000001</v>
      </c>
      <c r="N19" s="382">
        <v>177872.1586</v>
      </c>
      <c r="O19" s="382">
        <v>311276.27769999998</v>
      </c>
      <c r="P19" s="382">
        <v>210868.19260000001</v>
      </c>
      <c r="Q19" s="382">
        <v>369019.337</v>
      </c>
      <c r="R19" s="382">
        <v>232046.78570000001</v>
      </c>
      <c r="S19" s="382">
        <v>406081.875</v>
      </c>
      <c r="T19" s="382">
        <v>251831.80300000001</v>
      </c>
      <c r="U19" s="382">
        <v>440705.65529999998</v>
      </c>
    </row>
    <row r="20" spans="1:21" ht="21.95" customHeight="1" x14ac:dyDescent="0.25">
      <c r="A20" s="381" t="s">
        <v>624</v>
      </c>
      <c r="B20" s="381" t="s">
        <v>50</v>
      </c>
      <c r="C20" s="381" t="s">
        <v>51</v>
      </c>
      <c r="D20" s="381" t="s">
        <v>52</v>
      </c>
      <c r="E20" s="381" t="s">
        <v>592</v>
      </c>
      <c r="F20" s="381" t="s">
        <v>626</v>
      </c>
      <c r="G20" s="381" t="s">
        <v>6</v>
      </c>
      <c r="H20" s="382">
        <v>79470.454500000007</v>
      </c>
      <c r="I20" s="382">
        <v>139073.29550000001</v>
      </c>
      <c r="J20" s="382">
        <v>109859.4365</v>
      </c>
      <c r="K20" s="382">
        <v>192254.01379999999</v>
      </c>
      <c r="L20" s="382">
        <v>139448.8756</v>
      </c>
      <c r="M20" s="382">
        <v>244035.53229999999</v>
      </c>
      <c r="N20" s="382">
        <v>182330.5693</v>
      </c>
      <c r="O20" s="382">
        <v>319078.4963</v>
      </c>
      <c r="P20" s="382">
        <v>227243.20689999999</v>
      </c>
      <c r="Q20" s="382">
        <v>397675.61210000003</v>
      </c>
      <c r="R20" s="382">
        <v>255882.5245</v>
      </c>
      <c r="S20" s="382">
        <v>447794.4179</v>
      </c>
      <c r="T20" s="382">
        <v>284124.25780000002</v>
      </c>
      <c r="U20" s="382">
        <v>497217.45110000001</v>
      </c>
    </row>
    <row r="21" spans="1:21" ht="21.95" customHeight="1" x14ac:dyDescent="0.25">
      <c r="A21" s="381" t="s">
        <v>624</v>
      </c>
      <c r="B21" s="381" t="s">
        <v>50</v>
      </c>
      <c r="C21" s="381" t="s">
        <v>51</v>
      </c>
      <c r="D21" s="381" t="s">
        <v>52</v>
      </c>
      <c r="E21" s="381" t="s">
        <v>592</v>
      </c>
      <c r="F21" s="381" t="s">
        <v>627</v>
      </c>
      <c r="G21" s="381" t="s">
        <v>4</v>
      </c>
      <c r="H21" s="382">
        <v>88488.297200000001</v>
      </c>
      <c r="I21" s="382">
        <v>141581.27770000001</v>
      </c>
      <c r="J21" s="382">
        <v>123883.6162</v>
      </c>
      <c r="K21" s="382">
        <v>198213.7887</v>
      </c>
      <c r="L21" s="382">
        <v>159278.935</v>
      </c>
      <c r="M21" s="382">
        <v>254846.29990000001</v>
      </c>
      <c r="N21" s="382">
        <v>212371.91329999999</v>
      </c>
      <c r="O21" s="382">
        <v>339795.06640000001</v>
      </c>
      <c r="P21" s="382">
        <v>265464.89169999998</v>
      </c>
      <c r="Q21" s="382">
        <v>424743.83299999998</v>
      </c>
      <c r="R21" s="382">
        <v>300860.21059999999</v>
      </c>
      <c r="S21" s="382">
        <v>481376.34409999999</v>
      </c>
      <c r="T21" s="382">
        <v>336255.5294</v>
      </c>
      <c r="U21" s="382">
        <v>538008.85510000004</v>
      </c>
    </row>
    <row r="22" spans="1:21" ht="22.5" customHeight="1" x14ac:dyDescent="0.25">
      <c r="A22" s="381" t="s">
        <v>624</v>
      </c>
      <c r="B22" s="381" t="s">
        <v>50</v>
      </c>
      <c r="C22" s="381" t="s">
        <v>51</v>
      </c>
      <c r="D22" s="381" t="s">
        <v>52</v>
      </c>
      <c r="E22" s="381" t="s">
        <v>593</v>
      </c>
      <c r="F22" s="381" t="s">
        <v>624</v>
      </c>
      <c r="G22" s="381" t="s">
        <v>11</v>
      </c>
      <c r="H22" s="382">
        <v>100063.0726</v>
      </c>
      <c r="I22" s="382">
        <v>175110.37710000001</v>
      </c>
      <c r="J22" s="382">
        <v>130883.2322</v>
      </c>
      <c r="K22" s="382">
        <v>229045.65640000001</v>
      </c>
      <c r="L22" s="382">
        <v>158745.45050000001</v>
      </c>
      <c r="M22" s="382">
        <v>277804.53840000002</v>
      </c>
      <c r="N22" s="382">
        <v>193913.62650000001</v>
      </c>
      <c r="O22" s="382">
        <v>339348.84629999998</v>
      </c>
      <c r="P22" s="382">
        <v>228109.34049999999</v>
      </c>
      <c r="Q22" s="382">
        <v>399191.34580000001</v>
      </c>
      <c r="R22" s="382">
        <v>249083.62880000001</v>
      </c>
      <c r="S22" s="382">
        <v>435896.35029999999</v>
      </c>
      <c r="T22" s="382">
        <v>267756.72590000002</v>
      </c>
      <c r="U22" s="382">
        <v>468574.27039999998</v>
      </c>
    </row>
    <row r="23" spans="1:21" ht="21.95" customHeight="1" x14ac:dyDescent="0.25">
      <c r="A23" s="381" t="s">
        <v>624</v>
      </c>
      <c r="B23" s="381" t="s">
        <v>50</v>
      </c>
      <c r="C23" s="381" t="s">
        <v>51</v>
      </c>
      <c r="D23" s="381" t="s">
        <v>52</v>
      </c>
      <c r="E23" s="381" t="s">
        <v>593</v>
      </c>
      <c r="F23" s="381" t="s">
        <v>625</v>
      </c>
      <c r="G23" s="381" t="s">
        <v>5</v>
      </c>
      <c r="H23" s="382">
        <v>91903.690700000006</v>
      </c>
      <c r="I23" s="382">
        <v>160831.45869999999</v>
      </c>
      <c r="J23" s="382">
        <v>120283.70909999999</v>
      </c>
      <c r="K23" s="382">
        <v>210496.49100000001</v>
      </c>
      <c r="L23" s="382">
        <v>146161.07459999999</v>
      </c>
      <c r="M23" s="382">
        <v>255781.88070000001</v>
      </c>
      <c r="N23" s="382">
        <v>179242.0858</v>
      </c>
      <c r="O23" s="382">
        <v>313673.65019999997</v>
      </c>
      <c r="P23" s="382">
        <v>212572.83720000001</v>
      </c>
      <c r="Q23" s="382">
        <v>372002.46490000002</v>
      </c>
      <c r="R23" s="382">
        <v>233971.0097</v>
      </c>
      <c r="S23" s="382">
        <v>409449.26699999999</v>
      </c>
      <c r="T23" s="382">
        <v>253981.83619999999</v>
      </c>
      <c r="U23" s="382">
        <v>444468.21340000001</v>
      </c>
    </row>
    <row r="24" spans="1:21" ht="21.95" customHeight="1" x14ac:dyDescent="0.25">
      <c r="A24" s="381" t="s">
        <v>624</v>
      </c>
      <c r="B24" s="381" t="s">
        <v>50</v>
      </c>
      <c r="C24" s="381" t="s">
        <v>51</v>
      </c>
      <c r="D24" s="381" t="s">
        <v>52</v>
      </c>
      <c r="E24" s="381" t="s">
        <v>593</v>
      </c>
      <c r="F24" s="381" t="s">
        <v>626</v>
      </c>
      <c r="G24" s="381" t="s">
        <v>6</v>
      </c>
      <c r="H24" s="382">
        <v>79742.068799999994</v>
      </c>
      <c r="I24" s="382">
        <v>139548.62049999999</v>
      </c>
      <c r="J24" s="382">
        <v>110202.5497</v>
      </c>
      <c r="K24" s="382">
        <v>192854.46179999999</v>
      </c>
      <c r="L24" s="382">
        <v>139842.26079999999</v>
      </c>
      <c r="M24" s="382">
        <v>244723.95629999999</v>
      </c>
      <c r="N24" s="382">
        <v>182759.47409999999</v>
      </c>
      <c r="O24" s="382">
        <v>319829.07980000001</v>
      </c>
      <c r="P24" s="382">
        <v>227761.5503</v>
      </c>
      <c r="Q24" s="382">
        <v>398582.71289999998</v>
      </c>
      <c r="R24" s="382">
        <v>256425.9155</v>
      </c>
      <c r="S24" s="382">
        <v>448745.35200000001</v>
      </c>
      <c r="T24" s="382">
        <v>284682.141</v>
      </c>
      <c r="U24" s="382">
        <v>498193.74680000002</v>
      </c>
    </row>
    <row r="25" spans="1:21" ht="21.95" customHeight="1" x14ac:dyDescent="0.25">
      <c r="A25" s="381" t="s">
        <v>624</v>
      </c>
      <c r="B25" s="381" t="s">
        <v>50</v>
      </c>
      <c r="C25" s="381" t="s">
        <v>51</v>
      </c>
      <c r="D25" s="381" t="s">
        <v>52</v>
      </c>
      <c r="E25" s="381" t="s">
        <v>593</v>
      </c>
      <c r="F25" s="381" t="s">
        <v>627</v>
      </c>
      <c r="G25" s="381" t="s">
        <v>4</v>
      </c>
      <c r="H25" s="382">
        <v>89234.174299999999</v>
      </c>
      <c r="I25" s="382">
        <v>142774.68100000001</v>
      </c>
      <c r="J25" s="382">
        <v>124927.84390000001</v>
      </c>
      <c r="K25" s="382">
        <v>199884.5534</v>
      </c>
      <c r="L25" s="382">
        <v>160621.51370000001</v>
      </c>
      <c r="M25" s="382">
        <v>256994.4258</v>
      </c>
      <c r="N25" s="382">
        <v>214162.01819999999</v>
      </c>
      <c r="O25" s="382">
        <v>342659.23420000001</v>
      </c>
      <c r="P25" s="382">
        <v>267702.52279999998</v>
      </c>
      <c r="Q25" s="382">
        <v>428324.0429</v>
      </c>
      <c r="R25" s="382">
        <v>303396.1925</v>
      </c>
      <c r="S25" s="382">
        <v>485433.91529999999</v>
      </c>
      <c r="T25" s="382">
        <v>339089.86219999997</v>
      </c>
      <c r="U25" s="382">
        <v>542543.78760000004</v>
      </c>
    </row>
    <row r="26" spans="1:21" ht="22.5" customHeight="1" x14ac:dyDescent="0.25">
      <c r="A26" s="381" t="s">
        <v>624</v>
      </c>
      <c r="B26" s="381" t="s">
        <v>50</v>
      </c>
      <c r="C26" s="381" t="s">
        <v>51</v>
      </c>
      <c r="D26" s="381" t="s">
        <v>52</v>
      </c>
      <c r="E26" s="381" t="s">
        <v>630</v>
      </c>
      <c r="F26" s="381" t="s">
        <v>624</v>
      </c>
      <c r="G26" s="381" t="s">
        <v>11</v>
      </c>
      <c r="H26" s="382">
        <v>106251.9636</v>
      </c>
      <c r="I26" s="382">
        <v>185940.93640000001</v>
      </c>
      <c r="J26" s="382">
        <v>139204.36900000001</v>
      </c>
      <c r="K26" s="382">
        <v>243607.64559999999</v>
      </c>
      <c r="L26" s="382">
        <v>169045.95259999999</v>
      </c>
      <c r="M26" s="382">
        <v>295830.41700000002</v>
      </c>
      <c r="N26" s="382">
        <v>206873.48550000001</v>
      </c>
      <c r="O26" s="382">
        <v>362028.59950000001</v>
      </c>
      <c r="P26" s="382">
        <v>243485.13939999999</v>
      </c>
      <c r="Q26" s="382">
        <v>426098.9938</v>
      </c>
      <c r="R26" s="382">
        <v>265913.31709999999</v>
      </c>
      <c r="S26" s="382">
        <v>465348.30489999999</v>
      </c>
      <c r="T26" s="382">
        <v>285895.52189999999</v>
      </c>
      <c r="U26" s="382">
        <v>500317.16320000001</v>
      </c>
    </row>
    <row r="27" spans="1:21" ht="21.95" customHeight="1" x14ac:dyDescent="0.25">
      <c r="A27" s="381" t="s">
        <v>624</v>
      </c>
      <c r="B27" s="381" t="s">
        <v>50</v>
      </c>
      <c r="C27" s="381" t="s">
        <v>51</v>
      </c>
      <c r="D27" s="381" t="s">
        <v>52</v>
      </c>
      <c r="E27" s="381" t="s">
        <v>630</v>
      </c>
      <c r="F27" s="381" t="s">
        <v>625</v>
      </c>
      <c r="G27" s="381" t="s">
        <v>5</v>
      </c>
      <c r="H27" s="382">
        <v>97178.168099999995</v>
      </c>
      <c r="I27" s="382">
        <v>170061.79440000001</v>
      </c>
      <c r="J27" s="382">
        <v>127416.96829999999</v>
      </c>
      <c r="K27" s="382">
        <v>222979.69450000001</v>
      </c>
      <c r="L27" s="382">
        <v>155051.25880000001</v>
      </c>
      <c r="M27" s="382">
        <v>271339.70280000003</v>
      </c>
      <c r="N27" s="382">
        <v>190557.72039999999</v>
      </c>
      <c r="O27" s="382">
        <v>333476.01069999998</v>
      </c>
      <c r="P27" s="382">
        <v>226207.4762</v>
      </c>
      <c r="Q27" s="382">
        <v>395863.08319999999</v>
      </c>
      <c r="R27" s="382">
        <v>249107.04250000001</v>
      </c>
      <c r="S27" s="382">
        <v>435937.32429999998</v>
      </c>
      <c r="T27" s="382">
        <v>270576.8946</v>
      </c>
      <c r="U27" s="382">
        <v>473509.56550000003</v>
      </c>
    </row>
    <row r="28" spans="1:21" ht="21.95" customHeight="1" x14ac:dyDescent="0.25">
      <c r="A28" s="381" t="s">
        <v>624</v>
      </c>
      <c r="B28" s="381" t="s">
        <v>50</v>
      </c>
      <c r="C28" s="381" t="s">
        <v>51</v>
      </c>
      <c r="D28" s="381" t="s">
        <v>52</v>
      </c>
      <c r="E28" s="381" t="s">
        <v>630</v>
      </c>
      <c r="F28" s="381" t="s">
        <v>626</v>
      </c>
      <c r="G28" s="381" t="s">
        <v>6</v>
      </c>
      <c r="H28" s="382">
        <v>83868.734899999996</v>
      </c>
      <c r="I28" s="382">
        <v>146770.28599999999</v>
      </c>
      <c r="J28" s="382">
        <v>115818.91220000001</v>
      </c>
      <c r="K28" s="382">
        <v>202683.0963</v>
      </c>
      <c r="L28" s="382">
        <v>146856.3371</v>
      </c>
      <c r="M28" s="382">
        <v>256998.58979999999</v>
      </c>
      <c r="N28" s="382">
        <v>191697.27110000001</v>
      </c>
      <c r="O28" s="382">
        <v>335470.2243</v>
      </c>
      <c r="P28" s="382">
        <v>238856.7162</v>
      </c>
      <c r="Q28" s="382">
        <v>417999.25339999999</v>
      </c>
      <c r="R28" s="382">
        <v>268809.48910000001</v>
      </c>
      <c r="S28" s="382">
        <v>470416.60590000002</v>
      </c>
      <c r="T28" s="382">
        <v>298308.38260000001</v>
      </c>
      <c r="U28" s="382">
        <v>522039.66960000002</v>
      </c>
    </row>
    <row r="29" spans="1:21" ht="21.95" customHeight="1" x14ac:dyDescent="0.25">
      <c r="A29" s="381" t="s">
        <v>624</v>
      </c>
      <c r="B29" s="381" t="s">
        <v>50</v>
      </c>
      <c r="C29" s="381" t="s">
        <v>51</v>
      </c>
      <c r="D29" s="381" t="s">
        <v>52</v>
      </c>
      <c r="E29" s="381" t="s">
        <v>630</v>
      </c>
      <c r="F29" s="381" t="s">
        <v>627</v>
      </c>
      <c r="G29" s="381" t="s">
        <v>4</v>
      </c>
      <c r="H29" s="382">
        <v>95039.130399999995</v>
      </c>
      <c r="I29" s="382">
        <v>152062.611</v>
      </c>
      <c r="J29" s="382">
        <v>133054.78260000001</v>
      </c>
      <c r="K29" s="382">
        <v>212887.65530000001</v>
      </c>
      <c r="L29" s="382">
        <v>171070.43479999999</v>
      </c>
      <c r="M29" s="382">
        <v>273712.6998</v>
      </c>
      <c r="N29" s="382">
        <v>228093.91310000001</v>
      </c>
      <c r="O29" s="382">
        <v>364950.26620000001</v>
      </c>
      <c r="P29" s="382">
        <v>285117.39130000002</v>
      </c>
      <c r="Q29" s="382">
        <v>456187.83289999998</v>
      </c>
      <c r="R29" s="382">
        <v>323133.04340000002</v>
      </c>
      <c r="S29" s="382">
        <v>517012.87729999999</v>
      </c>
      <c r="T29" s="382">
        <v>361148.69569999998</v>
      </c>
      <c r="U29" s="382">
        <v>577837.92169999995</v>
      </c>
    </row>
    <row r="30" spans="1:21" ht="22.5" customHeight="1" x14ac:dyDescent="0.25">
      <c r="A30" s="381" t="s">
        <v>624</v>
      </c>
      <c r="B30" s="381" t="s">
        <v>50</v>
      </c>
      <c r="C30" s="381" t="s">
        <v>51</v>
      </c>
      <c r="D30" s="381" t="s">
        <v>52</v>
      </c>
      <c r="E30" s="381" t="s">
        <v>631</v>
      </c>
      <c r="F30" s="381" t="s">
        <v>624</v>
      </c>
      <c r="G30" s="381" t="s">
        <v>11</v>
      </c>
      <c r="H30" s="382">
        <v>98543.581999999995</v>
      </c>
      <c r="I30" s="382">
        <v>172451.26860000001</v>
      </c>
      <c r="J30" s="382">
        <v>128770.0759</v>
      </c>
      <c r="K30" s="382">
        <v>225347.63279999999</v>
      </c>
      <c r="L30" s="382">
        <v>156066.8302</v>
      </c>
      <c r="M30" s="382">
        <v>273116.95299999998</v>
      </c>
      <c r="N30" s="382">
        <v>190431.78169999999</v>
      </c>
      <c r="O30" s="382">
        <v>333255.61800000002</v>
      </c>
      <c r="P30" s="382">
        <v>223940.92310000001</v>
      </c>
      <c r="Q30" s="382">
        <v>391896.61540000001</v>
      </c>
      <c r="R30" s="382">
        <v>244509.63430000001</v>
      </c>
      <c r="S30" s="382">
        <v>427891.85989999998</v>
      </c>
      <c r="T30" s="382">
        <v>262813.46250000002</v>
      </c>
      <c r="U30" s="382">
        <v>459923.55949999997</v>
      </c>
    </row>
    <row r="31" spans="1:21" ht="21.95" customHeight="1" x14ac:dyDescent="0.25">
      <c r="A31" s="381" t="s">
        <v>624</v>
      </c>
      <c r="B31" s="381" t="s">
        <v>50</v>
      </c>
      <c r="C31" s="381" t="s">
        <v>51</v>
      </c>
      <c r="D31" s="381" t="s">
        <v>52</v>
      </c>
      <c r="E31" s="381" t="s">
        <v>631</v>
      </c>
      <c r="F31" s="381" t="s">
        <v>625</v>
      </c>
      <c r="G31" s="381" t="s">
        <v>5</v>
      </c>
      <c r="H31" s="382">
        <v>90735.897299999997</v>
      </c>
      <c r="I31" s="382">
        <v>158787.82019999999</v>
      </c>
      <c r="J31" s="382">
        <v>118627.4284</v>
      </c>
      <c r="K31" s="382">
        <v>207597.99969999999</v>
      </c>
      <c r="L31" s="382">
        <v>144024.88389999999</v>
      </c>
      <c r="M31" s="382">
        <v>252043.54680000001</v>
      </c>
      <c r="N31" s="382">
        <v>176392.63449999999</v>
      </c>
      <c r="O31" s="382">
        <v>308687.1103</v>
      </c>
      <c r="P31" s="382">
        <v>209074.09599999999</v>
      </c>
      <c r="Q31" s="382">
        <v>365879.6679</v>
      </c>
      <c r="R31" s="382">
        <v>230048.42060000001</v>
      </c>
      <c r="S31" s="382">
        <v>402584.73599999998</v>
      </c>
      <c r="T31" s="382">
        <v>249632.31760000001</v>
      </c>
      <c r="U31" s="382">
        <v>436856.55570000003</v>
      </c>
    </row>
    <row r="32" spans="1:21" ht="21.95" customHeight="1" x14ac:dyDescent="0.25">
      <c r="A32" s="381" t="s">
        <v>624</v>
      </c>
      <c r="B32" s="381" t="s">
        <v>50</v>
      </c>
      <c r="C32" s="381" t="s">
        <v>51</v>
      </c>
      <c r="D32" s="381" t="s">
        <v>52</v>
      </c>
      <c r="E32" s="381" t="s">
        <v>631</v>
      </c>
      <c r="F32" s="381" t="s">
        <v>626</v>
      </c>
      <c r="G32" s="381" t="s">
        <v>6</v>
      </c>
      <c r="H32" s="382">
        <v>78978.887100000007</v>
      </c>
      <c r="I32" s="382">
        <v>138213.05230000001</v>
      </c>
      <c r="J32" s="382">
        <v>109196.00659999999</v>
      </c>
      <c r="K32" s="382">
        <v>191093.01139999999</v>
      </c>
      <c r="L32" s="382">
        <v>138627.73439999999</v>
      </c>
      <c r="M32" s="382">
        <v>242598.53520000001</v>
      </c>
      <c r="N32" s="382">
        <v>181299.4535</v>
      </c>
      <c r="O32" s="382">
        <v>317274.04359999998</v>
      </c>
      <c r="P32" s="382">
        <v>225966.17060000001</v>
      </c>
      <c r="Q32" s="382">
        <v>395440.79849999998</v>
      </c>
      <c r="R32" s="382">
        <v>254464.59330000001</v>
      </c>
      <c r="S32" s="382">
        <v>445313.03810000001</v>
      </c>
      <c r="T32" s="382">
        <v>282572.46840000001</v>
      </c>
      <c r="U32" s="382">
        <v>494501.8198</v>
      </c>
    </row>
    <row r="33" spans="1:21" ht="21.95" customHeight="1" x14ac:dyDescent="0.25">
      <c r="A33" s="381" t="s">
        <v>624</v>
      </c>
      <c r="B33" s="381" t="s">
        <v>50</v>
      </c>
      <c r="C33" s="381" t="s">
        <v>51</v>
      </c>
      <c r="D33" s="381" t="s">
        <v>52</v>
      </c>
      <c r="E33" s="381" t="s">
        <v>631</v>
      </c>
      <c r="F33" s="381" t="s">
        <v>627</v>
      </c>
      <c r="G33" s="381" t="s">
        <v>4</v>
      </c>
      <c r="H33" s="382">
        <v>87720.222899999993</v>
      </c>
      <c r="I33" s="382">
        <v>140352.35879999999</v>
      </c>
      <c r="J33" s="382">
        <v>122808.3121</v>
      </c>
      <c r="K33" s="382">
        <v>196493.30230000001</v>
      </c>
      <c r="L33" s="382">
        <v>157896.4013</v>
      </c>
      <c r="M33" s="382">
        <v>252634.24590000001</v>
      </c>
      <c r="N33" s="382">
        <v>210528.53510000001</v>
      </c>
      <c r="O33" s="382">
        <v>336845.66110000003</v>
      </c>
      <c r="P33" s="382">
        <v>263160.66879999998</v>
      </c>
      <c r="Q33" s="382">
        <v>421057.07630000002</v>
      </c>
      <c r="R33" s="382">
        <v>298248.75799999997</v>
      </c>
      <c r="S33" s="382">
        <v>477198.01990000001</v>
      </c>
      <c r="T33" s="382">
        <v>333336.84710000001</v>
      </c>
      <c r="U33" s="382">
        <v>533338.96340000001</v>
      </c>
    </row>
    <row r="34" spans="1:21" ht="22.5" customHeight="1" x14ac:dyDescent="0.25">
      <c r="A34" s="381" t="s">
        <v>624</v>
      </c>
      <c r="B34" s="381" t="s">
        <v>50</v>
      </c>
      <c r="C34" s="381" t="s">
        <v>53</v>
      </c>
      <c r="D34" s="381" t="s">
        <v>54</v>
      </c>
      <c r="E34" s="381" t="s">
        <v>130</v>
      </c>
      <c r="F34" s="381" t="s">
        <v>624</v>
      </c>
      <c r="G34" s="381" t="s">
        <v>11</v>
      </c>
      <c r="H34" s="382">
        <v>84373.319099999993</v>
      </c>
      <c r="I34" s="382">
        <v>147653.30850000001</v>
      </c>
      <c r="J34" s="382">
        <v>110678.6332</v>
      </c>
      <c r="K34" s="382">
        <v>193687.60819999999</v>
      </c>
      <c r="L34" s="382">
        <v>134532.07310000001</v>
      </c>
      <c r="M34" s="382">
        <v>235431.128</v>
      </c>
      <c r="N34" s="382">
        <v>164866.5675</v>
      </c>
      <c r="O34" s="382">
        <v>288516.49310000002</v>
      </c>
      <c r="P34" s="382">
        <v>194123.46189999999</v>
      </c>
      <c r="Q34" s="382">
        <v>339716.05839999998</v>
      </c>
      <c r="R34" s="382">
        <v>212029.1839</v>
      </c>
      <c r="S34" s="382">
        <v>371051.07179999998</v>
      </c>
      <c r="T34" s="382">
        <v>227991.08979999999</v>
      </c>
      <c r="U34" s="382">
        <v>398984.40710000001</v>
      </c>
    </row>
    <row r="35" spans="1:21" ht="21.95" customHeight="1" x14ac:dyDescent="0.25">
      <c r="A35" s="381" t="s">
        <v>624</v>
      </c>
      <c r="B35" s="381" t="s">
        <v>50</v>
      </c>
      <c r="C35" s="381" t="s">
        <v>53</v>
      </c>
      <c r="D35" s="381" t="s">
        <v>54</v>
      </c>
      <c r="E35" s="381" t="s">
        <v>130</v>
      </c>
      <c r="F35" s="381" t="s">
        <v>625</v>
      </c>
      <c r="G35" s="381" t="s">
        <v>5</v>
      </c>
      <c r="H35" s="382">
        <v>76917.332399999999</v>
      </c>
      <c r="I35" s="382">
        <v>134605.33180000001</v>
      </c>
      <c r="J35" s="382">
        <v>100992.8624</v>
      </c>
      <c r="K35" s="382">
        <v>176737.5092</v>
      </c>
      <c r="L35" s="382">
        <v>123032.5575</v>
      </c>
      <c r="M35" s="382">
        <v>215306.97570000001</v>
      </c>
      <c r="N35" s="382">
        <v>151459.81520000001</v>
      </c>
      <c r="O35" s="382">
        <v>265054.6765</v>
      </c>
      <c r="P35" s="382">
        <v>179926.31270000001</v>
      </c>
      <c r="Q35" s="382">
        <v>314871.04710000003</v>
      </c>
      <c r="R35" s="382">
        <v>198219.37710000001</v>
      </c>
      <c r="S35" s="382">
        <v>346883.91</v>
      </c>
      <c r="T35" s="382">
        <v>215403.69089999999</v>
      </c>
      <c r="U35" s="382">
        <v>376956.45909999998</v>
      </c>
    </row>
    <row r="36" spans="1:21" ht="21.95" customHeight="1" x14ac:dyDescent="0.25">
      <c r="A36" s="381" t="s">
        <v>624</v>
      </c>
      <c r="B36" s="381" t="s">
        <v>50</v>
      </c>
      <c r="C36" s="381" t="s">
        <v>53</v>
      </c>
      <c r="D36" s="381" t="s">
        <v>54</v>
      </c>
      <c r="E36" s="381" t="s">
        <v>130</v>
      </c>
      <c r="F36" s="381" t="s">
        <v>626</v>
      </c>
      <c r="G36" s="381" t="s">
        <v>6</v>
      </c>
      <c r="H36" s="382">
        <v>66106.528000000006</v>
      </c>
      <c r="I36" s="382">
        <v>115686.424</v>
      </c>
      <c r="J36" s="382">
        <v>91236.615399999995</v>
      </c>
      <c r="K36" s="382">
        <v>159664.07699999999</v>
      </c>
      <c r="L36" s="382">
        <v>115616.6893</v>
      </c>
      <c r="M36" s="382">
        <v>202329.20629999999</v>
      </c>
      <c r="N36" s="382">
        <v>150777.40830000001</v>
      </c>
      <c r="O36" s="382">
        <v>263860.4645</v>
      </c>
      <c r="P36" s="382">
        <v>187843.2604</v>
      </c>
      <c r="Q36" s="382">
        <v>328725.70559999999</v>
      </c>
      <c r="R36" s="382">
        <v>211332.0698</v>
      </c>
      <c r="S36" s="382">
        <v>369831.12219999998</v>
      </c>
      <c r="T36" s="382">
        <v>234447.92420000001</v>
      </c>
      <c r="U36" s="382">
        <v>410283.86729999998</v>
      </c>
    </row>
    <row r="37" spans="1:21" ht="21.95" customHeight="1" x14ac:dyDescent="0.25">
      <c r="A37" s="381" t="s">
        <v>624</v>
      </c>
      <c r="B37" s="381" t="s">
        <v>50</v>
      </c>
      <c r="C37" s="381" t="s">
        <v>53</v>
      </c>
      <c r="D37" s="381" t="s">
        <v>54</v>
      </c>
      <c r="E37" s="381" t="s">
        <v>130</v>
      </c>
      <c r="F37" s="381" t="s">
        <v>627</v>
      </c>
      <c r="G37" s="381" t="s">
        <v>4</v>
      </c>
      <c r="H37" s="382">
        <v>75644.163700000005</v>
      </c>
      <c r="I37" s="382">
        <v>121030.6637</v>
      </c>
      <c r="J37" s="382">
        <v>105901.8291</v>
      </c>
      <c r="K37" s="382">
        <v>169442.92910000001</v>
      </c>
      <c r="L37" s="382">
        <v>136159.4945</v>
      </c>
      <c r="M37" s="382">
        <v>217855.19450000001</v>
      </c>
      <c r="N37" s="382">
        <v>181545.9927</v>
      </c>
      <c r="O37" s="382">
        <v>290473.59269999998</v>
      </c>
      <c r="P37" s="382">
        <v>226932.4909</v>
      </c>
      <c r="Q37" s="382">
        <v>363091.99080000003</v>
      </c>
      <c r="R37" s="382">
        <v>257190.1563</v>
      </c>
      <c r="S37" s="382">
        <v>411504.25630000001</v>
      </c>
      <c r="T37" s="382">
        <v>287447.82179999998</v>
      </c>
      <c r="U37" s="382">
        <v>459916.52169999998</v>
      </c>
    </row>
    <row r="38" spans="1:21" ht="22.5" customHeight="1" x14ac:dyDescent="0.25">
      <c r="A38" s="381" t="s">
        <v>624</v>
      </c>
      <c r="B38" s="381" t="s">
        <v>50</v>
      </c>
      <c r="C38" s="381" t="s">
        <v>53</v>
      </c>
      <c r="D38" s="381" t="s">
        <v>54</v>
      </c>
      <c r="E38" s="381" t="s">
        <v>594</v>
      </c>
      <c r="F38" s="381" t="s">
        <v>624</v>
      </c>
      <c r="G38" s="381" t="s">
        <v>11</v>
      </c>
      <c r="H38" s="382">
        <v>84313.531099999993</v>
      </c>
      <c r="I38" s="382">
        <v>147548.6796</v>
      </c>
      <c r="J38" s="382">
        <v>110409.12300000001</v>
      </c>
      <c r="K38" s="382">
        <v>193215.96520000001</v>
      </c>
      <c r="L38" s="382">
        <v>134029.158</v>
      </c>
      <c r="M38" s="382">
        <v>234551.02660000001</v>
      </c>
      <c r="N38" s="382">
        <v>163932.8003</v>
      </c>
      <c r="O38" s="382">
        <v>286882.40049999999</v>
      </c>
      <c r="P38" s="382">
        <v>192914.54550000001</v>
      </c>
      <c r="Q38" s="382">
        <v>337600.4546</v>
      </c>
      <c r="R38" s="382">
        <v>210675.1606</v>
      </c>
      <c r="S38" s="382">
        <v>368681.53100000002</v>
      </c>
      <c r="T38" s="382">
        <v>226495.4111</v>
      </c>
      <c r="U38" s="382">
        <v>396366.9694</v>
      </c>
    </row>
    <row r="39" spans="1:21" ht="21.95" customHeight="1" x14ac:dyDescent="0.25">
      <c r="A39" s="381" t="s">
        <v>624</v>
      </c>
      <c r="B39" s="381" t="s">
        <v>50</v>
      </c>
      <c r="C39" s="381" t="s">
        <v>53</v>
      </c>
      <c r="D39" s="381" t="s">
        <v>54</v>
      </c>
      <c r="E39" s="381" t="s">
        <v>594</v>
      </c>
      <c r="F39" s="381" t="s">
        <v>625</v>
      </c>
      <c r="G39" s="381" t="s">
        <v>5</v>
      </c>
      <c r="H39" s="382">
        <v>77209.241599999994</v>
      </c>
      <c r="I39" s="382">
        <v>135116.1728</v>
      </c>
      <c r="J39" s="382">
        <v>101180.2277</v>
      </c>
      <c r="K39" s="382">
        <v>177065.39850000001</v>
      </c>
      <c r="L39" s="382">
        <v>123072.0719</v>
      </c>
      <c r="M39" s="382">
        <v>215376.12590000001</v>
      </c>
      <c r="N39" s="382">
        <v>151158.44140000001</v>
      </c>
      <c r="O39" s="382">
        <v>264527.27230000001</v>
      </c>
      <c r="P39" s="382">
        <v>179387.07250000001</v>
      </c>
      <c r="Q39" s="382">
        <v>313927.37680000003</v>
      </c>
      <c r="R39" s="382">
        <v>197516.7592</v>
      </c>
      <c r="S39" s="382">
        <v>345654.32860000001</v>
      </c>
      <c r="T39" s="382">
        <v>214501.75690000001</v>
      </c>
      <c r="U39" s="382">
        <v>375378.07459999999</v>
      </c>
    </row>
    <row r="40" spans="1:21" ht="21.95" customHeight="1" x14ac:dyDescent="0.25">
      <c r="A40" s="381" t="s">
        <v>624</v>
      </c>
      <c r="B40" s="381" t="s">
        <v>50</v>
      </c>
      <c r="C40" s="381" t="s">
        <v>53</v>
      </c>
      <c r="D40" s="381" t="s">
        <v>54</v>
      </c>
      <c r="E40" s="381" t="s">
        <v>594</v>
      </c>
      <c r="F40" s="381" t="s">
        <v>626</v>
      </c>
      <c r="G40" s="381" t="s">
        <v>6</v>
      </c>
      <c r="H40" s="382">
        <v>66740.557400000005</v>
      </c>
      <c r="I40" s="382">
        <v>116795.97530000001</v>
      </c>
      <c r="J40" s="382">
        <v>92186.168000000005</v>
      </c>
      <c r="K40" s="382">
        <v>161325.79389999999</v>
      </c>
      <c r="L40" s="382">
        <v>116917.14290000001</v>
      </c>
      <c r="M40" s="382">
        <v>204605.00030000001</v>
      </c>
      <c r="N40" s="382">
        <v>152670.6943</v>
      </c>
      <c r="O40" s="382">
        <v>267173.71500000003</v>
      </c>
      <c r="P40" s="382">
        <v>190239.51420000001</v>
      </c>
      <c r="Q40" s="382">
        <v>332919.14970000001</v>
      </c>
      <c r="R40" s="382">
        <v>214121.26550000001</v>
      </c>
      <c r="S40" s="382">
        <v>374712.21460000001</v>
      </c>
      <c r="T40" s="382">
        <v>237647.6539</v>
      </c>
      <c r="U40" s="382">
        <v>415883.39429999999</v>
      </c>
    </row>
    <row r="41" spans="1:21" ht="21.95" customHeight="1" x14ac:dyDescent="0.25">
      <c r="A41" s="381" t="s">
        <v>624</v>
      </c>
      <c r="B41" s="381" t="s">
        <v>50</v>
      </c>
      <c r="C41" s="381" t="s">
        <v>53</v>
      </c>
      <c r="D41" s="381" t="s">
        <v>54</v>
      </c>
      <c r="E41" s="381" t="s">
        <v>594</v>
      </c>
      <c r="F41" s="381" t="s">
        <v>627</v>
      </c>
      <c r="G41" s="381" t="s">
        <v>4</v>
      </c>
      <c r="H41" s="382">
        <v>75348.915399999998</v>
      </c>
      <c r="I41" s="382">
        <v>120558.2665</v>
      </c>
      <c r="J41" s="382">
        <v>105488.4816</v>
      </c>
      <c r="K41" s="382">
        <v>168781.57310000001</v>
      </c>
      <c r="L41" s="382">
        <v>135628.0477</v>
      </c>
      <c r="M41" s="382">
        <v>217004.87959999999</v>
      </c>
      <c r="N41" s="382">
        <v>180837.397</v>
      </c>
      <c r="O41" s="382">
        <v>289339.8395</v>
      </c>
      <c r="P41" s="382">
        <v>226046.74619999999</v>
      </c>
      <c r="Q41" s="382">
        <v>361674.79940000002</v>
      </c>
      <c r="R41" s="382">
        <v>256186.3124</v>
      </c>
      <c r="S41" s="382">
        <v>409898.10600000003</v>
      </c>
      <c r="T41" s="382">
        <v>286325.8786</v>
      </c>
      <c r="U41" s="382">
        <v>458121.41259999998</v>
      </c>
    </row>
    <row r="42" spans="1:21" ht="22.5" customHeight="1" x14ac:dyDescent="0.25">
      <c r="A42" s="381" t="s">
        <v>624</v>
      </c>
      <c r="B42" s="381" t="s">
        <v>50</v>
      </c>
      <c r="C42" s="381" t="s">
        <v>53</v>
      </c>
      <c r="D42" s="381" t="s">
        <v>54</v>
      </c>
      <c r="E42" s="381" t="s">
        <v>595</v>
      </c>
      <c r="F42" s="381" t="s">
        <v>624</v>
      </c>
      <c r="G42" s="381" t="s">
        <v>11</v>
      </c>
      <c r="H42" s="382">
        <v>86806.159799999994</v>
      </c>
      <c r="I42" s="382">
        <v>151910.77960000001</v>
      </c>
      <c r="J42" s="382">
        <v>113751.3803</v>
      </c>
      <c r="K42" s="382">
        <v>199064.9154</v>
      </c>
      <c r="L42" s="382">
        <v>138158.25270000001</v>
      </c>
      <c r="M42" s="382">
        <v>241776.9423</v>
      </c>
      <c r="N42" s="382">
        <v>169113.36850000001</v>
      </c>
      <c r="O42" s="382">
        <v>295948.39480000001</v>
      </c>
      <c r="P42" s="382">
        <v>199055.9693</v>
      </c>
      <c r="Q42" s="382">
        <v>348347.94630000001</v>
      </c>
      <c r="R42" s="382">
        <v>217395.8089</v>
      </c>
      <c r="S42" s="382">
        <v>380442.6655</v>
      </c>
      <c r="T42" s="382">
        <v>233737.07120000001</v>
      </c>
      <c r="U42" s="382">
        <v>409039.87449999998</v>
      </c>
    </row>
    <row r="43" spans="1:21" ht="21.95" customHeight="1" x14ac:dyDescent="0.25">
      <c r="A43" s="381" t="s">
        <v>624</v>
      </c>
      <c r="B43" s="381" t="s">
        <v>50</v>
      </c>
      <c r="C43" s="381" t="s">
        <v>53</v>
      </c>
      <c r="D43" s="381" t="s">
        <v>54</v>
      </c>
      <c r="E43" s="381" t="s">
        <v>595</v>
      </c>
      <c r="F43" s="381" t="s">
        <v>625</v>
      </c>
      <c r="G43" s="381" t="s">
        <v>5</v>
      </c>
      <c r="H43" s="382">
        <v>79350.172999999995</v>
      </c>
      <c r="I43" s="382">
        <v>138862.8028</v>
      </c>
      <c r="J43" s="382">
        <v>104065.6094</v>
      </c>
      <c r="K43" s="382">
        <v>182114.81640000001</v>
      </c>
      <c r="L43" s="382">
        <v>126658.7371</v>
      </c>
      <c r="M43" s="382">
        <v>221652.79</v>
      </c>
      <c r="N43" s="382">
        <v>155706.61610000001</v>
      </c>
      <c r="O43" s="382">
        <v>272486.57829999999</v>
      </c>
      <c r="P43" s="382">
        <v>184858.82010000001</v>
      </c>
      <c r="Q43" s="382">
        <v>323502.9351</v>
      </c>
      <c r="R43" s="382">
        <v>203586.00219999999</v>
      </c>
      <c r="S43" s="382">
        <v>356275.50380000001</v>
      </c>
      <c r="T43" s="382">
        <v>221149.67230000001</v>
      </c>
      <c r="U43" s="382">
        <v>387011.9265</v>
      </c>
    </row>
    <row r="44" spans="1:21" ht="21.95" customHeight="1" x14ac:dyDescent="0.25">
      <c r="A44" s="381" t="s">
        <v>624</v>
      </c>
      <c r="B44" s="381" t="s">
        <v>50</v>
      </c>
      <c r="C44" s="381" t="s">
        <v>53</v>
      </c>
      <c r="D44" s="381" t="s">
        <v>54</v>
      </c>
      <c r="E44" s="381" t="s">
        <v>595</v>
      </c>
      <c r="F44" s="381" t="s">
        <v>626</v>
      </c>
      <c r="G44" s="381" t="s">
        <v>6</v>
      </c>
      <c r="H44" s="382">
        <v>68435.216</v>
      </c>
      <c r="I44" s="382">
        <v>119761.628</v>
      </c>
      <c r="J44" s="382">
        <v>94496.778600000005</v>
      </c>
      <c r="K44" s="382">
        <v>165369.36259999999</v>
      </c>
      <c r="L44" s="382">
        <v>119808.32769999999</v>
      </c>
      <c r="M44" s="382">
        <v>209664.5735</v>
      </c>
      <c r="N44" s="382">
        <v>156366.25949999999</v>
      </c>
      <c r="O44" s="382">
        <v>273640.95409999997</v>
      </c>
      <c r="P44" s="382">
        <v>194829.32440000001</v>
      </c>
      <c r="Q44" s="382">
        <v>340951.31760000001</v>
      </c>
      <c r="R44" s="382">
        <v>219249.6091</v>
      </c>
      <c r="S44" s="382">
        <v>383686.81589999999</v>
      </c>
      <c r="T44" s="382">
        <v>243296.93859999999</v>
      </c>
      <c r="U44" s="382">
        <v>425769.64260000002</v>
      </c>
    </row>
    <row r="45" spans="1:21" ht="21.95" customHeight="1" x14ac:dyDescent="0.25">
      <c r="A45" s="381" t="s">
        <v>624</v>
      </c>
      <c r="B45" s="381" t="s">
        <v>50</v>
      </c>
      <c r="C45" s="381" t="s">
        <v>53</v>
      </c>
      <c r="D45" s="381" t="s">
        <v>54</v>
      </c>
      <c r="E45" s="381" t="s">
        <v>595</v>
      </c>
      <c r="F45" s="381" t="s">
        <v>627</v>
      </c>
      <c r="G45" s="381" t="s">
        <v>4</v>
      </c>
      <c r="H45" s="382">
        <v>77675.337899999999</v>
      </c>
      <c r="I45" s="382">
        <v>124280.5425</v>
      </c>
      <c r="J45" s="382">
        <v>108745.4731</v>
      </c>
      <c r="K45" s="382">
        <v>173992.75949999999</v>
      </c>
      <c r="L45" s="382">
        <v>139815.60819999999</v>
      </c>
      <c r="M45" s="382">
        <v>223704.97649999999</v>
      </c>
      <c r="N45" s="382">
        <v>186420.81099999999</v>
      </c>
      <c r="O45" s="382">
        <v>298273.30200000003</v>
      </c>
      <c r="P45" s="382">
        <v>233026.01379999999</v>
      </c>
      <c r="Q45" s="382">
        <v>372841.6275</v>
      </c>
      <c r="R45" s="382">
        <v>264096.14889999997</v>
      </c>
      <c r="S45" s="382">
        <v>422553.84460000001</v>
      </c>
      <c r="T45" s="382">
        <v>295166.28409999999</v>
      </c>
      <c r="U45" s="382">
        <v>472266.06150000001</v>
      </c>
    </row>
    <row r="46" spans="1:21" ht="22.5" customHeight="1" x14ac:dyDescent="0.25">
      <c r="A46" s="381" t="s">
        <v>624</v>
      </c>
      <c r="B46" s="381" t="s">
        <v>50</v>
      </c>
      <c r="C46" s="381" t="s">
        <v>53</v>
      </c>
      <c r="D46" s="381" t="s">
        <v>54</v>
      </c>
      <c r="E46" s="381" t="s">
        <v>360</v>
      </c>
      <c r="F46" s="381" t="s">
        <v>624</v>
      </c>
      <c r="G46" s="381" t="s">
        <v>11</v>
      </c>
      <c r="H46" s="382">
        <v>86404.948099999994</v>
      </c>
      <c r="I46" s="382">
        <v>151208.65919999999</v>
      </c>
      <c r="J46" s="382">
        <v>113205.83930000001</v>
      </c>
      <c r="K46" s="382">
        <v>198110.21859999999</v>
      </c>
      <c r="L46" s="382">
        <v>137477.4817</v>
      </c>
      <c r="M46" s="382">
        <v>240585.59289999999</v>
      </c>
      <c r="N46" s="382">
        <v>168247.12770000001</v>
      </c>
      <c r="O46" s="382">
        <v>294432.47340000002</v>
      </c>
      <c r="P46" s="382">
        <v>198024.98579999999</v>
      </c>
      <c r="Q46" s="382">
        <v>346543.72519999999</v>
      </c>
      <c r="R46" s="382">
        <v>216266.34529999999</v>
      </c>
      <c r="S46" s="382">
        <v>378466.1042</v>
      </c>
      <c r="T46" s="382">
        <v>232518.57949999999</v>
      </c>
      <c r="U46" s="382">
        <v>406907.51400000002</v>
      </c>
    </row>
    <row r="47" spans="1:21" ht="21.95" customHeight="1" x14ac:dyDescent="0.25">
      <c r="A47" s="381" t="s">
        <v>624</v>
      </c>
      <c r="B47" s="381" t="s">
        <v>50</v>
      </c>
      <c r="C47" s="381" t="s">
        <v>53</v>
      </c>
      <c r="D47" s="381" t="s">
        <v>54</v>
      </c>
      <c r="E47" s="381" t="s">
        <v>360</v>
      </c>
      <c r="F47" s="381" t="s">
        <v>625</v>
      </c>
      <c r="G47" s="381" t="s">
        <v>5</v>
      </c>
      <c r="H47" s="382">
        <v>79019.300799999997</v>
      </c>
      <c r="I47" s="382">
        <v>138283.7764</v>
      </c>
      <c r="J47" s="382">
        <v>103611.44349999999</v>
      </c>
      <c r="K47" s="382">
        <v>181320.02609999999</v>
      </c>
      <c r="L47" s="382">
        <v>126086.452</v>
      </c>
      <c r="M47" s="382">
        <v>220651.29089999999</v>
      </c>
      <c r="N47" s="382">
        <v>154966.85399999999</v>
      </c>
      <c r="O47" s="382">
        <v>271191.99459999998</v>
      </c>
      <c r="P47" s="382">
        <v>183961.77179999999</v>
      </c>
      <c r="Q47" s="382">
        <v>321933.10060000001</v>
      </c>
      <c r="R47" s="382">
        <v>202586.81959999999</v>
      </c>
      <c r="S47" s="382">
        <v>354526.93430000002</v>
      </c>
      <c r="T47" s="382">
        <v>220049.9296</v>
      </c>
      <c r="U47" s="382">
        <v>385087.37660000002</v>
      </c>
    </row>
    <row r="48" spans="1:21" ht="21.95" customHeight="1" x14ac:dyDescent="0.25">
      <c r="A48" s="381" t="s">
        <v>624</v>
      </c>
      <c r="B48" s="381" t="s">
        <v>50</v>
      </c>
      <c r="C48" s="381" t="s">
        <v>53</v>
      </c>
      <c r="D48" s="381" t="s">
        <v>54</v>
      </c>
      <c r="E48" s="381" t="s">
        <v>360</v>
      </c>
      <c r="F48" s="381" t="s">
        <v>626</v>
      </c>
      <c r="G48" s="381" t="s">
        <v>6</v>
      </c>
      <c r="H48" s="382">
        <v>68189.432199999996</v>
      </c>
      <c r="I48" s="382">
        <v>119331.5064</v>
      </c>
      <c r="J48" s="382">
        <v>94165.063599999994</v>
      </c>
      <c r="K48" s="382">
        <v>164788.86139999999</v>
      </c>
      <c r="L48" s="382">
        <v>119397.75719999999</v>
      </c>
      <c r="M48" s="382">
        <v>208946.07500000001</v>
      </c>
      <c r="N48" s="382">
        <v>155850.7015</v>
      </c>
      <c r="O48" s="382">
        <v>272738.72779999999</v>
      </c>
      <c r="P48" s="382">
        <v>194190.80619999999</v>
      </c>
      <c r="Q48" s="382">
        <v>339833.91090000002</v>
      </c>
      <c r="R48" s="382">
        <v>218540.64350000001</v>
      </c>
      <c r="S48" s="382">
        <v>382446.12599999999</v>
      </c>
      <c r="T48" s="382">
        <v>242521.04389999999</v>
      </c>
      <c r="U48" s="382">
        <v>424411.82689999999</v>
      </c>
    </row>
    <row r="49" spans="1:21" ht="21.95" customHeight="1" x14ac:dyDescent="0.25">
      <c r="A49" s="381" t="s">
        <v>624</v>
      </c>
      <c r="B49" s="381" t="s">
        <v>50</v>
      </c>
      <c r="C49" s="381" t="s">
        <v>53</v>
      </c>
      <c r="D49" s="381" t="s">
        <v>54</v>
      </c>
      <c r="E49" s="381" t="s">
        <v>360</v>
      </c>
      <c r="F49" s="381" t="s">
        <v>627</v>
      </c>
      <c r="G49" s="381" t="s">
        <v>4</v>
      </c>
      <c r="H49" s="382">
        <v>77291.300700000007</v>
      </c>
      <c r="I49" s="382">
        <v>123666.0831</v>
      </c>
      <c r="J49" s="382">
        <v>108207.8211</v>
      </c>
      <c r="K49" s="382">
        <v>173132.51629999999</v>
      </c>
      <c r="L49" s="382">
        <v>139124.3414</v>
      </c>
      <c r="M49" s="382">
        <v>222598.94959999999</v>
      </c>
      <c r="N49" s="382">
        <v>185499.12179999999</v>
      </c>
      <c r="O49" s="382">
        <v>296798.59940000001</v>
      </c>
      <c r="P49" s="382">
        <v>231873.90229999999</v>
      </c>
      <c r="Q49" s="382">
        <v>370998.24920000002</v>
      </c>
      <c r="R49" s="382">
        <v>262790.4227</v>
      </c>
      <c r="S49" s="382">
        <v>420464.6825</v>
      </c>
      <c r="T49" s="382">
        <v>293706.94290000002</v>
      </c>
      <c r="U49" s="382">
        <v>469931.11570000002</v>
      </c>
    </row>
    <row r="50" spans="1:21" ht="22.5" customHeight="1" x14ac:dyDescent="0.25">
      <c r="A50" s="381" t="s">
        <v>624</v>
      </c>
      <c r="B50" s="381" t="s">
        <v>50</v>
      </c>
      <c r="C50" s="381" t="s">
        <v>53</v>
      </c>
      <c r="D50" s="381" t="s">
        <v>54</v>
      </c>
      <c r="E50" s="381" t="s">
        <v>596</v>
      </c>
      <c r="F50" s="381" t="s">
        <v>624</v>
      </c>
      <c r="G50" s="381" t="s">
        <v>11</v>
      </c>
      <c r="H50" s="382">
        <v>80677.058699999994</v>
      </c>
      <c r="I50" s="382">
        <v>141184.85260000001</v>
      </c>
      <c r="J50" s="382">
        <v>105699.7567</v>
      </c>
      <c r="K50" s="382">
        <v>184974.5742</v>
      </c>
      <c r="L50" s="382">
        <v>128360.66959999999</v>
      </c>
      <c r="M50" s="382">
        <v>224631.17180000001</v>
      </c>
      <c r="N50" s="382">
        <v>157087.28200000001</v>
      </c>
      <c r="O50" s="382">
        <v>274902.74349999998</v>
      </c>
      <c r="P50" s="382">
        <v>184889.09340000001</v>
      </c>
      <c r="Q50" s="382">
        <v>323555.91330000001</v>
      </c>
      <c r="R50" s="382">
        <v>201920.15100000001</v>
      </c>
      <c r="S50" s="382">
        <v>353360.26429999998</v>
      </c>
      <c r="T50" s="382">
        <v>217093.96160000001</v>
      </c>
      <c r="U50" s="382">
        <v>379914.4327</v>
      </c>
    </row>
    <row r="51" spans="1:21" ht="21.95" customHeight="1" x14ac:dyDescent="0.25">
      <c r="A51" s="381" t="s">
        <v>624</v>
      </c>
      <c r="B51" s="381" t="s">
        <v>50</v>
      </c>
      <c r="C51" s="381" t="s">
        <v>53</v>
      </c>
      <c r="D51" s="381" t="s">
        <v>54</v>
      </c>
      <c r="E51" s="381" t="s">
        <v>596</v>
      </c>
      <c r="F51" s="381" t="s">
        <v>625</v>
      </c>
      <c r="G51" s="381" t="s">
        <v>5</v>
      </c>
      <c r="H51" s="382">
        <v>73783.787299999996</v>
      </c>
      <c r="I51" s="382">
        <v>129121.62790000001</v>
      </c>
      <c r="J51" s="382">
        <v>96744.986699999994</v>
      </c>
      <c r="K51" s="382">
        <v>169303.7268</v>
      </c>
      <c r="L51" s="382">
        <v>117729.04120000001</v>
      </c>
      <c r="M51" s="382">
        <v>206025.82199999999</v>
      </c>
      <c r="N51" s="382">
        <v>144692.359</v>
      </c>
      <c r="O51" s="382">
        <v>253211.62839999999</v>
      </c>
      <c r="P51" s="382">
        <v>171763.42610000001</v>
      </c>
      <c r="Q51" s="382">
        <v>300585.99560000002</v>
      </c>
      <c r="R51" s="382">
        <v>189152.59289999999</v>
      </c>
      <c r="S51" s="382">
        <v>331017.03759999998</v>
      </c>
      <c r="T51" s="382">
        <v>205456.55420000001</v>
      </c>
      <c r="U51" s="382">
        <v>359548.96980000002</v>
      </c>
    </row>
    <row r="52" spans="1:21" ht="21.95" customHeight="1" x14ac:dyDescent="0.25">
      <c r="A52" s="381" t="s">
        <v>624</v>
      </c>
      <c r="B52" s="381" t="s">
        <v>50</v>
      </c>
      <c r="C52" s="381" t="s">
        <v>53</v>
      </c>
      <c r="D52" s="381" t="s">
        <v>54</v>
      </c>
      <c r="E52" s="381" t="s">
        <v>596</v>
      </c>
      <c r="F52" s="381" t="s">
        <v>626</v>
      </c>
      <c r="G52" s="381" t="s">
        <v>6</v>
      </c>
      <c r="H52" s="382">
        <v>63674.520799999998</v>
      </c>
      <c r="I52" s="382">
        <v>111430.41130000001</v>
      </c>
      <c r="J52" s="382">
        <v>87930.863599999997</v>
      </c>
      <c r="K52" s="382">
        <v>153879.01139999999</v>
      </c>
      <c r="L52" s="382">
        <v>111493.7977</v>
      </c>
      <c r="M52" s="382">
        <v>195114.14600000001</v>
      </c>
      <c r="N52" s="382">
        <v>145535.17600000001</v>
      </c>
      <c r="O52" s="382">
        <v>254686.55799999999</v>
      </c>
      <c r="P52" s="382">
        <v>181337.90400000001</v>
      </c>
      <c r="Q52" s="382">
        <v>317341.33189999999</v>
      </c>
      <c r="R52" s="382">
        <v>204076.8388</v>
      </c>
      <c r="S52" s="382">
        <v>357134.46789999999</v>
      </c>
      <c r="T52" s="382">
        <v>226470.96599999999</v>
      </c>
      <c r="U52" s="382">
        <v>396324.19050000003</v>
      </c>
    </row>
    <row r="53" spans="1:21" ht="21.95" customHeight="1" x14ac:dyDescent="0.25">
      <c r="A53" s="381" t="s">
        <v>624</v>
      </c>
      <c r="B53" s="381" t="s">
        <v>50</v>
      </c>
      <c r="C53" s="381" t="s">
        <v>53</v>
      </c>
      <c r="D53" s="381" t="s">
        <v>54</v>
      </c>
      <c r="E53" s="381" t="s">
        <v>596</v>
      </c>
      <c r="F53" s="381" t="s">
        <v>627</v>
      </c>
      <c r="G53" s="381" t="s">
        <v>4</v>
      </c>
      <c r="H53" s="382">
        <v>72165.632100000003</v>
      </c>
      <c r="I53" s="382">
        <v>115465.0131</v>
      </c>
      <c r="J53" s="382">
        <v>101031.88499999999</v>
      </c>
      <c r="K53" s="382">
        <v>161651.0184</v>
      </c>
      <c r="L53" s="382">
        <v>129898.1378</v>
      </c>
      <c r="M53" s="382">
        <v>207837.02359999999</v>
      </c>
      <c r="N53" s="382">
        <v>173197.5171</v>
      </c>
      <c r="O53" s="382">
        <v>277116.03149999998</v>
      </c>
      <c r="P53" s="382">
        <v>216496.89629999999</v>
      </c>
      <c r="Q53" s="382">
        <v>346395.0393</v>
      </c>
      <c r="R53" s="382">
        <v>245363.14920000001</v>
      </c>
      <c r="S53" s="382">
        <v>392581.04460000002</v>
      </c>
      <c r="T53" s="382">
        <v>274229.402</v>
      </c>
      <c r="U53" s="382">
        <v>438767.04989999998</v>
      </c>
    </row>
    <row r="54" spans="1:21" ht="22.5" customHeight="1" x14ac:dyDescent="0.25">
      <c r="A54" s="381" t="s">
        <v>624</v>
      </c>
      <c r="B54" s="381" t="s">
        <v>50</v>
      </c>
      <c r="C54" s="381" t="s">
        <v>55</v>
      </c>
      <c r="D54" s="381" t="s">
        <v>56</v>
      </c>
      <c r="E54" s="381" t="s">
        <v>57</v>
      </c>
      <c r="F54" s="381" t="s">
        <v>624</v>
      </c>
      <c r="G54" s="381" t="s">
        <v>11</v>
      </c>
      <c r="H54" s="382">
        <v>110861.5818</v>
      </c>
      <c r="I54" s="382">
        <v>194007.76819999999</v>
      </c>
      <c r="J54" s="382">
        <v>145142.84640000001</v>
      </c>
      <c r="K54" s="382">
        <v>253999.9811</v>
      </c>
      <c r="L54" s="382">
        <v>176164.92790000001</v>
      </c>
      <c r="M54" s="382">
        <v>308288.62390000001</v>
      </c>
      <c r="N54" s="382">
        <v>215417.74249999999</v>
      </c>
      <c r="O54" s="382">
        <v>376981.04950000002</v>
      </c>
      <c r="P54" s="382">
        <v>253483.61610000001</v>
      </c>
      <c r="Q54" s="382">
        <v>443596.32829999999</v>
      </c>
      <c r="R54" s="382">
        <v>276815.00030000001</v>
      </c>
      <c r="S54" s="382">
        <v>484426.25050000002</v>
      </c>
      <c r="T54" s="382">
        <v>297595.38939999999</v>
      </c>
      <c r="U54" s="382">
        <v>520791.9314</v>
      </c>
    </row>
    <row r="55" spans="1:21" ht="21.95" customHeight="1" x14ac:dyDescent="0.25">
      <c r="A55" s="381" t="s">
        <v>624</v>
      </c>
      <c r="B55" s="381" t="s">
        <v>50</v>
      </c>
      <c r="C55" s="381" t="s">
        <v>55</v>
      </c>
      <c r="D55" s="381" t="s">
        <v>56</v>
      </c>
      <c r="E55" s="381" t="s">
        <v>57</v>
      </c>
      <c r="F55" s="381" t="s">
        <v>625</v>
      </c>
      <c r="G55" s="381" t="s">
        <v>5</v>
      </c>
      <c r="H55" s="382">
        <v>101576.76730000001</v>
      </c>
      <c r="I55" s="382">
        <v>177759.34270000001</v>
      </c>
      <c r="J55" s="382">
        <v>133081.3193</v>
      </c>
      <c r="K55" s="382">
        <v>232892.30859999999</v>
      </c>
      <c r="L55" s="382">
        <v>161844.77499999999</v>
      </c>
      <c r="M55" s="382">
        <v>283228.35649999999</v>
      </c>
      <c r="N55" s="382">
        <v>198722.54</v>
      </c>
      <c r="O55" s="382">
        <v>347764.44500000001</v>
      </c>
      <c r="P55" s="382">
        <v>235804.14559999999</v>
      </c>
      <c r="Q55" s="382">
        <v>412657.2548</v>
      </c>
      <c r="R55" s="382">
        <v>259617.88089999999</v>
      </c>
      <c r="S55" s="382">
        <v>454331.2916</v>
      </c>
      <c r="T55" s="382">
        <v>281920.51390000002</v>
      </c>
      <c r="U55" s="382">
        <v>493360.89929999999</v>
      </c>
    </row>
    <row r="56" spans="1:21" ht="21.95" customHeight="1" x14ac:dyDescent="0.25">
      <c r="A56" s="381" t="s">
        <v>624</v>
      </c>
      <c r="B56" s="381" t="s">
        <v>50</v>
      </c>
      <c r="C56" s="381" t="s">
        <v>55</v>
      </c>
      <c r="D56" s="381" t="s">
        <v>56</v>
      </c>
      <c r="E56" s="381" t="s">
        <v>57</v>
      </c>
      <c r="F56" s="381" t="s">
        <v>626</v>
      </c>
      <c r="G56" s="381" t="s">
        <v>6</v>
      </c>
      <c r="H56" s="382">
        <v>87866.254000000001</v>
      </c>
      <c r="I56" s="382">
        <v>153765.94450000001</v>
      </c>
      <c r="J56" s="382">
        <v>121378.2919</v>
      </c>
      <c r="K56" s="382">
        <v>212412.01089999999</v>
      </c>
      <c r="L56" s="382">
        <v>153956.35060000001</v>
      </c>
      <c r="M56" s="382">
        <v>269423.61359999998</v>
      </c>
      <c r="N56" s="382">
        <v>201068.34669999999</v>
      </c>
      <c r="O56" s="382">
        <v>351869.6067</v>
      </c>
      <c r="P56" s="382">
        <v>250552.77299999999</v>
      </c>
      <c r="Q56" s="382">
        <v>438467.35259999998</v>
      </c>
      <c r="R56" s="382">
        <v>282020.95510000002</v>
      </c>
      <c r="S56" s="382">
        <v>493536.67139999999</v>
      </c>
      <c r="T56" s="382">
        <v>313024.70240000001</v>
      </c>
      <c r="U56" s="382">
        <v>547793.22919999994</v>
      </c>
    </row>
    <row r="57" spans="1:21" ht="21.95" customHeight="1" x14ac:dyDescent="0.25">
      <c r="A57" s="381" t="s">
        <v>624</v>
      </c>
      <c r="B57" s="381" t="s">
        <v>50</v>
      </c>
      <c r="C57" s="381" t="s">
        <v>55</v>
      </c>
      <c r="D57" s="381" t="s">
        <v>56</v>
      </c>
      <c r="E57" s="381" t="s">
        <v>57</v>
      </c>
      <c r="F57" s="381" t="s">
        <v>627</v>
      </c>
      <c r="G57" s="381" t="s">
        <v>4</v>
      </c>
      <c r="H57" s="382">
        <v>99034.891900000002</v>
      </c>
      <c r="I57" s="382">
        <v>158455.82939999999</v>
      </c>
      <c r="J57" s="382">
        <v>138648.8486</v>
      </c>
      <c r="K57" s="382">
        <v>221838.1611</v>
      </c>
      <c r="L57" s="382">
        <v>178262.80540000001</v>
      </c>
      <c r="M57" s="382">
        <v>285220.49290000001</v>
      </c>
      <c r="N57" s="382">
        <v>237683.74050000001</v>
      </c>
      <c r="O57" s="382">
        <v>380293.99050000001</v>
      </c>
      <c r="P57" s="382">
        <v>297104.67560000002</v>
      </c>
      <c r="Q57" s="382">
        <v>475367.48810000002</v>
      </c>
      <c r="R57" s="382">
        <v>336718.6324</v>
      </c>
      <c r="S57" s="382">
        <v>538749.8199</v>
      </c>
      <c r="T57" s="382">
        <v>376332.58919999999</v>
      </c>
      <c r="U57" s="382">
        <v>602132.15170000005</v>
      </c>
    </row>
    <row r="58" spans="1:21" ht="22.5" customHeight="1" x14ac:dyDescent="0.25">
      <c r="A58" s="381" t="s">
        <v>624</v>
      </c>
      <c r="B58" s="381" t="s">
        <v>50</v>
      </c>
      <c r="C58" s="381" t="s">
        <v>55</v>
      </c>
      <c r="D58" s="381" t="s">
        <v>56</v>
      </c>
      <c r="E58" s="381" t="s">
        <v>632</v>
      </c>
      <c r="F58" s="381" t="s">
        <v>624</v>
      </c>
      <c r="G58" s="381" t="s">
        <v>11</v>
      </c>
      <c r="H58" s="382">
        <v>104501.97319999999</v>
      </c>
      <c r="I58" s="382">
        <v>182878.45310000001</v>
      </c>
      <c r="J58" s="382">
        <v>136683.68700000001</v>
      </c>
      <c r="K58" s="382">
        <v>239196.4522</v>
      </c>
      <c r="L58" s="382">
        <v>165775.48929999999</v>
      </c>
      <c r="M58" s="382">
        <v>290107.10619999998</v>
      </c>
      <c r="N58" s="382">
        <v>202491.6367</v>
      </c>
      <c r="O58" s="382">
        <v>354360.36420000001</v>
      </c>
      <c r="P58" s="382">
        <v>238196.77189999999</v>
      </c>
      <c r="Q58" s="382">
        <v>416844.35090000002</v>
      </c>
      <c r="R58" s="382">
        <v>260097.5791</v>
      </c>
      <c r="S58" s="382">
        <v>455170.7634</v>
      </c>
      <c r="T58" s="382">
        <v>279595.17320000002</v>
      </c>
      <c r="U58" s="382">
        <v>489291.55320000002</v>
      </c>
    </row>
    <row r="59" spans="1:21" ht="21.95" customHeight="1" x14ac:dyDescent="0.25">
      <c r="A59" s="381" t="s">
        <v>624</v>
      </c>
      <c r="B59" s="381" t="s">
        <v>50</v>
      </c>
      <c r="C59" s="381" t="s">
        <v>55</v>
      </c>
      <c r="D59" s="381" t="s">
        <v>56</v>
      </c>
      <c r="E59" s="381" t="s">
        <v>632</v>
      </c>
      <c r="F59" s="381" t="s">
        <v>625</v>
      </c>
      <c r="G59" s="381" t="s">
        <v>5</v>
      </c>
      <c r="H59" s="382">
        <v>95990.893200000006</v>
      </c>
      <c r="I59" s="382">
        <v>167984.06330000001</v>
      </c>
      <c r="J59" s="382">
        <v>125627.28720000001</v>
      </c>
      <c r="K59" s="382">
        <v>219847.75270000001</v>
      </c>
      <c r="L59" s="382">
        <v>152648.6826</v>
      </c>
      <c r="M59" s="382">
        <v>267135.19449999998</v>
      </c>
      <c r="N59" s="382">
        <v>187187.70110000001</v>
      </c>
      <c r="O59" s="382">
        <v>327578.47690000001</v>
      </c>
      <c r="P59" s="382">
        <v>221990.59080000001</v>
      </c>
      <c r="Q59" s="382">
        <v>388483.53389999998</v>
      </c>
      <c r="R59" s="382">
        <v>244333.55300000001</v>
      </c>
      <c r="S59" s="382">
        <v>427583.71789999999</v>
      </c>
      <c r="T59" s="382">
        <v>265226.53749999998</v>
      </c>
      <c r="U59" s="382">
        <v>464146.44069999998</v>
      </c>
    </row>
    <row r="60" spans="1:21" ht="21.95" customHeight="1" x14ac:dyDescent="0.25">
      <c r="A60" s="381" t="s">
        <v>624</v>
      </c>
      <c r="B60" s="381" t="s">
        <v>50</v>
      </c>
      <c r="C60" s="381" t="s">
        <v>55</v>
      </c>
      <c r="D60" s="381" t="s">
        <v>56</v>
      </c>
      <c r="E60" s="381" t="s">
        <v>632</v>
      </c>
      <c r="F60" s="381" t="s">
        <v>626</v>
      </c>
      <c r="G60" s="381" t="s">
        <v>6</v>
      </c>
      <c r="H60" s="382">
        <v>83299.675799999997</v>
      </c>
      <c r="I60" s="382">
        <v>145774.43280000001</v>
      </c>
      <c r="J60" s="382">
        <v>115121.28780000001</v>
      </c>
      <c r="K60" s="382">
        <v>201462.2537</v>
      </c>
      <c r="L60" s="382">
        <v>146086.75219999999</v>
      </c>
      <c r="M60" s="382">
        <v>255651.81640000001</v>
      </c>
      <c r="N60" s="382">
        <v>190926.11439999999</v>
      </c>
      <c r="O60" s="382">
        <v>334120.70020000002</v>
      </c>
      <c r="P60" s="382">
        <v>237940.20439999999</v>
      </c>
      <c r="Q60" s="382">
        <v>416395.35759999999</v>
      </c>
      <c r="R60" s="382">
        <v>267888.2819</v>
      </c>
      <c r="S60" s="382">
        <v>468804.49329999997</v>
      </c>
      <c r="T60" s="382">
        <v>297410.6275</v>
      </c>
      <c r="U60" s="382">
        <v>520468.59820000001</v>
      </c>
    </row>
    <row r="61" spans="1:21" ht="21.95" customHeight="1" x14ac:dyDescent="0.25">
      <c r="A61" s="381" t="s">
        <v>624</v>
      </c>
      <c r="B61" s="381" t="s">
        <v>50</v>
      </c>
      <c r="C61" s="381" t="s">
        <v>55</v>
      </c>
      <c r="D61" s="381" t="s">
        <v>56</v>
      </c>
      <c r="E61" s="381" t="s">
        <v>632</v>
      </c>
      <c r="F61" s="381" t="s">
        <v>627</v>
      </c>
      <c r="G61" s="381" t="s">
        <v>4</v>
      </c>
      <c r="H61" s="382">
        <v>93185.536399999997</v>
      </c>
      <c r="I61" s="382">
        <v>149096.86050000001</v>
      </c>
      <c r="J61" s="382">
        <v>130459.751</v>
      </c>
      <c r="K61" s="382">
        <v>208735.6047</v>
      </c>
      <c r="L61" s="382">
        <v>167733.96549999999</v>
      </c>
      <c r="M61" s="382">
        <v>268374.34899999999</v>
      </c>
      <c r="N61" s="382">
        <v>223645.2874</v>
      </c>
      <c r="O61" s="382">
        <v>357832.46519999998</v>
      </c>
      <c r="P61" s="382">
        <v>279556.60920000001</v>
      </c>
      <c r="Q61" s="382">
        <v>447290.58149999997</v>
      </c>
      <c r="R61" s="382">
        <v>316830.82380000001</v>
      </c>
      <c r="S61" s="382">
        <v>506929.32579999999</v>
      </c>
      <c r="T61" s="382">
        <v>354105.03840000002</v>
      </c>
      <c r="U61" s="382">
        <v>566568.06980000006</v>
      </c>
    </row>
    <row r="62" spans="1:21" ht="22.5" customHeight="1" x14ac:dyDescent="0.25">
      <c r="A62" s="381" t="s">
        <v>624</v>
      </c>
      <c r="B62" s="381" t="s">
        <v>50</v>
      </c>
      <c r="C62" s="381" t="s">
        <v>55</v>
      </c>
      <c r="D62" s="381" t="s">
        <v>56</v>
      </c>
      <c r="E62" s="381" t="s">
        <v>633</v>
      </c>
      <c r="F62" s="381" t="s">
        <v>624</v>
      </c>
      <c r="G62" s="381" t="s">
        <v>11</v>
      </c>
      <c r="H62" s="382">
        <v>103614.19409999999</v>
      </c>
      <c r="I62" s="382">
        <v>181324.83960000001</v>
      </c>
      <c r="J62" s="382">
        <v>135523.59729999999</v>
      </c>
      <c r="K62" s="382">
        <v>237166.2954</v>
      </c>
      <c r="L62" s="382">
        <v>164369.48310000001</v>
      </c>
      <c r="M62" s="382">
        <v>287646.5955</v>
      </c>
      <c r="N62" s="382">
        <v>200776.0367</v>
      </c>
      <c r="O62" s="382">
        <v>351358.06420000002</v>
      </c>
      <c r="P62" s="382">
        <v>236179.28810000001</v>
      </c>
      <c r="Q62" s="382">
        <v>413313.75420000002</v>
      </c>
      <c r="R62" s="382">
        <v>257894.7917</v>
      </c>
      <c r="S62" s="382">
        <v>451315.88549999997</v>
      </c>
      <c r="T62" s="382">
        <v>277227.48670000001</v>
      </c>
      <c r="U62" s="382">
        <v>485148.1017</v>
      </c>
    </row>
    <row r="63" spans="1:21" ht="21.95" customHeight="1" x14ac:dyDescent="0.25">
      <c r="A63" s="381" t="s">
        <v>624</v>
      </c>
      <c r="B63" s="381" t="s">
        <v>50</v>
      </c>
      <c r="C63" s="381" t="s">
        <v>55</v>
      </c>
      <c r="D63" s="381" t="s">
        <v>56</v>
      </c>
      <c r="E63" s="381" t="s">
        <v>633</v>
      </c>
      <c r="F63" s="381" t="s">
        <v>625</v>
      </c>
      <c r="G63" s="381" t="s">
        <v>5</v>
      </c>
      <c r="H63" s="382">
        <v>95173.453599999993</v>
      </c>
      <c r="I63" s="382">
        <v>166553.54370000001</v>
      </c>
      <c r="J63" s="382">
        <v>124558.5727</v>
      </c>
      <c r="K63" s="382">
        <v>217977.50219999999</v>
      </c>
      <c r="L63" s="382">
        <v>151351.1623</v>
      </c>
      <c r="M63" s="382">
        <v>264864.53409999999</v>
      </c>
      <c r="N63" s="382">
        <v>185598.57980000001</v>
      </c>
      <c r="O63" s="382">
        <v>324797.5147</v>
      </c>
      <c r="P63" s="382">
        <v>220107.04209999999</v>
      </c>
      <c r="Q63" s="382">
        <v>385187.32380000001</v>
      </c>
      <c r="R63" s="382">
        <v>242261.04680000001</v>
      </c>
      <c r="S63" s="382">
        <v>423956.83189999999</v>
      </c>
      <c r="T63" s="382">
        <v>262977.59980000003</v>
      </c>
      <c r="U63" s="382">
        <v>460210.79979999998</v>
      </c>
    </row>
    <row r="64" spans="1:21" ht="21.95" customHeight="1" x14ac:dyDescent="0.25">
      <c r="A64" s="381" t="s">
        <v>624</v>
      </c>
      <c r="B64" s="381" t="s">
        <v>50</v>
      </c>
      <c r="C64" s="381" t="s">
        <v>55</v>
      </c>
      <c r="D64" s="381" t="s">
        <v>56</v>
      </c>
      <c r="E64" s="381" t="s">
        <v>633</v>
      </c>
      <c r="F64" s="381" t="s">
        <v>626</v>
      </c>
      <c r="G64" s="381" t="s">
        <v>6</v>
      </c>
      <c r="H64" s="382">
        <v>82588.155100000004</v>
      </c>
      <c r="I64" s="382">
        <v>144529.27129999999</v>
      </c>
      <c r="J64" s="382">
        <v>114137.541</v>
      </c>
      <c r="K64" s="382">
        <v>199740.6967</v>
      </c>
      <c r="L64" s="382">
        <v>144837.85490000001</v>
      </c>
      <c r="M64" s="382">
        <v>253466.24600000001</v>
      </c>
      <c r="N64" s="382">
        <v>189292.78760000001</v>
      </c>
      <c r="O64" s="382">
        <v>331262.37839999999</v>
      </c>
      <c r="P64" s="382">
        <v>235904.47510000001</v>
      </c>
      <c r="Q64" s="382">
        <v>412832.83130000002</v>
      </c>
      <c r="R64" s="382">
        <v>265595.81030000001</v>
      </c>
      <c r="S64" s="382">
        <v>464792.66800000001</v>
      </c>
      <c r="T64" s="382">
        <v>294864.93209999998</v>
      </c>
      <c r="U64" s="382">
        <v>516013.6312</v>
      </c>
    </row>
    <row r="65" spans="1:21" ht="21.95" customHeight="1" x14ac:dyDescent="0.25">
      <c r="A65" s="381" t="s">
        <v>624</v>
      </c>
      <c r="B65" s="381" t="s">
        <v>50</v>
      </c>
      <c r="C65" s="381" t="s">
        <v>55</v>
      </c>
      <c r="D65" s="381" t="s">
        <v>56</v>
      </c>
      <c r="E65" s="381" t="s">
        <v>633</v>
      </c>
      <c r="F65" s="381" t="s">
        <v>627</v>
      </c>
      <c r="G65" s="381" t="s">
        <v>4</v>
      </c>
      <c r="H65" s="382">
        <v>92395.264899999995</v>
      </c>
      <c r="I65" s="382">
        <v>147832.42610000001</v>
      </c>
      <c r="J65" s="382">
        <v>129353.37089999999</v>
      </c>
      <c r="K65" s="382">
        <v>206965.3965</v>
      </c>
      <c r="L65" s="382">
        <v>166311.47690000001</v>
      </c>
      <c r="M65" s="382">
        <v>266098.36690000002</v>
      </c>
      <c r="N65" s="382">
        <v>221748.63579999999</v>
      </c>
      <c r="O65" s="382">
        <v>354797.82250000001</v>
      </c>
      <c r="P65" s="382">
        <v>277185.79470000003</v>
      </c>
      <c r="Q65" s="382">
        <v>443497.2782</v>
      </c>
      <c r="R65" s="382">
        <v>314143.9007</v>
      </c>
      <c r="S65" s="382">
        <v>502630.24859999999</v>
      </c>
      <c r="T65" s="382">
        <v>351102.00660000002</v>
      </c>
      <c r="U65" s="382">
        <v>561763.21900000004</v>
      </c>
    </row>
    <row r="66" spans="1:21" ht="22.5" customHeight="1" x14ac:dyDescent="0.25">
      <c r="A66" s="381" t="s">
        <v>624</v>
      </c>
      <c r="B66" s="381" t="s">
        <v>50</v>
      </c>
      <c r="C66" s="381" t="s">
        <v>55</v>
      </c>
      <c r="D66" s="381" t="s">
        <v>56</v>
      </c>
      <c r="E66" s="381" t="s">
        <v>634</v>
      </c>
      <c r="F66" s="381" t="s">
        <v>624</v>
      </c>
      <c r="G66" s="381" t="s">
        <v>11</v>
      </c>
      <c r="H66" s="382">
        <v>102641.05899999999</v>
      </c>
      <c r="I66" s="382">
        <v>179621.85320000001</v>
      </c>
      <c r="J66" s="382">
        <v>134294.5001</v>
      </c>
      <c r="K66" s="382">
        <v>235015.3751</v>
      </c>
      <c r="L66" s="382">
        <v>162919.01310000001</v>
      </c>
      <c r="M66" s="382">
        <v>285108.27279999998</v>
      </c>
      <c r="N66" s="382">
        <v>199077.31830000001</v>
      </c>
      <c r="O66" s="382">
        <v>348385.30709999998</v>
      </c>
      <c r="P66" s="382">
        <v>234206.28750000001</v>
      </c>
      <c r="Q66" s="382">
        <v>409861.00309999997</v>
      </c>
      <c r="R66" s="382">
        <v>255748.14430000001</v>
      </c>
      <c r="S66" s="382">
        <v>447559.2525</v>
      </c>
      <c r="T66" s="382">
        <v>274929.0969</v>
      </c>
      <c r="U66" s="382">
        <v>481125.91960000002</v>
      </c>
    </row>
    <row r="67" spans="1:21" ht="21.95" customHeight="1" x14ac:dyDescent="0.25">
      <c r="A67" s="381" t="s">
        <v>624</v>
      </c>
      <c r="B67" s="381" t="s">
        <v>50</v>
      </c>
      <c r="C67" s="381" t="s">
        <v>55</v>
      </c>
      <c r="D67" s="381" t="s">
        <v>56</v>
      </c>
      <c r="E67" s="381" t="s">
        <v>634</v>
      </c>
      <c r="F67" s="381" t="s">
        <v>625</v>
      </c>
      <c r="G67" s="381" t="s">
        <v>5</v>
      </c>
      <c r="H67" s="382">
        <v>94200.318499999994</v>
      </c>
      <c r="I67" s="382">
        <v>164850.55729999999</v>
      </c>
      <c r="J67" s="382">
        <v>123329.4754</v>
      </c>
      <c r="K67" s="382">
        <v>215826.58189999999</v>
      </c>
      <c r="L67" s="382">
        <v>149900.69219999999</v>
      </c>
      <c r="M67" s="382">
        <v>262326.21149999998</v>
      </c>
      <c r="N67" s="382">
        <v>183899.86139999999</v>
      </c>
      <c r="O67" s="382">
        <v>321824.75750000001</v>
      </c>
      <c r="P67" s="382">
        <v>218134.04149999999</v>
      </c>
      <c r="Q67" s="382">
        <v>381734.57270000002</v>
      </c>
      <c r="R67" s="382">
        <v>240114.39929999999</v>
      </c>
      <c r="S67" s="382">
        <v>420200.19880000001</v>
      </c>
      <c r="T67" s="382">
        <v>260679.21</v>
      </c>
      <c r="U67" s="382">
        <v>456188.6176</v>
      </c>
    </row>
    <row r="68" spans="1:21" ht="21.95" customHeight="1" x14ac:dyDescent="0.25">
      <c r="A68" s="381" t="s">
        <v>624</v>
      </c>
      <c r="B68" s="381" t="s">
        <v>50</v>
      </c>
      <c r="C68" s="381" t="s">
        <v>55</v>
      </c>
      <c r="D68" s="381" t="s">
        <v>56</v>
      </c>
      <c r="E68" s="381" t="s">
        <v>634</v>
      </c>
      <c r="F68" s="381" t="s">
        <v>626</v>
      </c>
      <c r="G68" s="381" t="s">
        <v>6</v>
      </c>
      <c r="H68" s="382">
        <v>81656.680900000007</v>
      </c>
      <c r="I68" s="382">
        <v>142899.19159999999</v>
      </c>
      <c r="J68" s="382">
        <v>112833.47719999999</v>
      </c>
      <c r="K68" s="382">
        <v>197458.5852</v>
      </c>
      <c r="L68" s="382">
        <v>143161.2015</v>
      </c>
      <c r="M68" s="382">
        <v>250532.10260000001</v>
      </c>
      <c r="N68" s="382">
        <v>187057.24969999999</v>
      </c>
      <c r="O68" s="382">
        <v>327350.18719999999</v>
      </c>
      <c r="P68" s="382">
        <v>233110.0528</v>
      </c>
      <c r="Q68" s="382">
        <v>407942.59230000002</v>
      </c>
      <c r="R68" s="382">
        <v>262428.79840000003</v>
      </c>
      <c r="S68" s="382">
        <v>459250.3971</v>
      </c>
      <c r="T68" s="382">
        <v>291325.33059999999</v>
      </c>
      <c r="U68" s="382">
        <v>509819.3284</v>
      </c>
    </row>
    <row r="69" spans="1:21" ht="21.95" customHeight="1" x14ac:dyDescent="0.25">
      <c r="A69" s="381" t="s">
        <v>624</v>
      </c>
      <c r="B69" s="381" t="s">
        <v>50</v>
      </c>
      <c r="C69" s="381" t="s">
        <v>55</v>
      </c>
      <c r="D69" s="381" t="s">
        <v>56</v>
      </c>
      <c r="E69" s="381" t="s">
        <v>634</v>
      </c>
      <c r="F69" s="381" t="s">
        <v>627</v>
      </c>
      <c r="G69" s="381" t="s">
        <v>4</v>
      </c>
      <c r="H69" s="382">
        <v>91582.796199999997</v>
      </c>
      <c r="I69" s="382">
        <v>146532.4761</v>
      </c>
      <c r="J69" s="382">
        <v>128215.9146</v>
      </c>
      <c r="K69" s="382">
        <v>205145.46650000001</v>
      </c>
      <c r="L69" s="382">
        <v>164849.0331</v>
      </c>
      <c r="M69" s="382">
        <v>263758.45689999999</v>
      </c>
      <c r="N69" s="382">
        <v>219798.7108</v>
      </c>
      <c r="O69" s="382">
        <v>351677.9424</v>
      </c>
      <c r="P69" s="382">
        <v>274748.3885</v>
      </c>
      <c r="Q69" s="382">
        <v>439597.42810000002</v>
      </c>
      <c r="R69" s="382">
        <v>311381.50699999998</v>
      </c>
      <c r="S69" s="382">
        <v>498210.41859999998</v>
      </c>
      <c r="T69" s="382">
        <v>348014.62540000002</v>
      </c>
      <c r="U69" s="382">
        <v>556823.40890000004</v>
      </c>
    </row>
    <row r="70" spans="1:21" ht="22.5" customHeight="1" x14ac:dyDescent="0.25">
      <c r="A70" s="381" t="s">
        <v>624</v>
      </c>
      <c r="B70" s="381" t="s">
        <v>50</v>
      </c>
      <c r="C70" s="381" t="s">
        <v>55</v>
      </c>
      <c r="D70" s="381" t="s">
        <v>56</v>
      </c>
      <c r="E70" s="381" t="s">
        <v>635</v>
      </c>
      <c r="F70" s="381" t="s">
        <v>624</v>
      </c>
      <c r="G70" s="381" t="s">
        <v>11</v>
      </c>
      <c r="H70" s="382">
        <v>94821.747700000007</v>
      </c>
      <c r="I70" s="382">
        <v>165938.05859999999</v>
      </c>
      <c r="J70" s="382">
        <v>123991.69469999999</v>
      </c>
      <c r="K70" s="382">
        <v>216985.4656</v>
      </c>
      <c r="L70" s="382">
        <v>150353.86919999999</v>
      </c>
      <c r="M70" s="382">
        <v>263119.27100000001</v>
      </c>
      <c r="N70" s="382">
        <v>183603.1349</v>
      </c>
      <c r="O70" s="382">
        <v>321305.48609999998</v>
      </c>
      <c r="P70" s="382">
        <v>215959.9425</v>
      </c>
      <c r="Q70" s="382">
        <v>377929.89919999999</v>
      </c>
      <c r="R70" s="382">
        <v>235810.7518</v>
      </c>
      <c r="S70" s="382">
        <v>412668.81569999998</v>
      </c>
      <c r="T70" s="382">
        <v>253481.29610000001</v>
      </c>
      <c r="U70" s="382">
        <v>443592.26819999999</v>
      </c>
    </row>
    <row r="71" spans="1:21" ht="21.95" customHeight="1" x14ac:dyDescent="0.25">
      <c r="A71" s="381" t="s">
        <v>624</v>
      </c>
      <c r="B71" s="381" t="s">
        <v>50</v>
      </c>
      <c r="C71" s="381" t="s">
        <v>55</v>
      </c>
      <c r="D71" s="381" t="s">
        <v>56</v>
      </c>
      <c r="E71" s="381" t="s">
        <v>635</v>
      </c>
      <c r="F71" s="381" t="s">
        <v>625</v>
      </c>
      <c r="G71" s="381" t="s">
        <v>5</v>
      </c>
      <c r="H71" s="382">
        <v>87154.741899999994</v>
      </c>
      <c r="I71" s="382">
        <v>152520.79829999999</v>
      </c>
      <c r="J71" s="382">
        <v>114031.79730000001</v>
      </c>
      <c r="K71" s="382">
        <v>199555.64540000001</v>
      </c>
      <c r="L71" s="382">
        <v>138528.89449999999</v>
      </c>
      <c r="M71" s="382">
        <v>242425.5655</v>
      </c>
      <c r="N71" s="382">
        <v>169816.94500000001</v>
      </c>
      <c r="O71" s="382">
        <v>297179.65370000002</v>
      </c>
      <c r="P71" s="382">
        <v>201360.98579999999</v>
      </c>
      <c r="Q71" s="382">
        <v>352381.72519999999</v>
      </c>
      <c r="R71" s="382">
        <v>221610.10029999999</v>
      </c>
      <c r="S71" s="382">
        <v>387817.67550000001</v>
      </c>
      <c r="T71" s="382">
        <v>240537.649</v>
      </c>
      <c r="U71" s="382">
        <v>420940.88579999999</v>
      </c>
    </row>
    <row r="72" spans="1:21" ht="21.95" customHeight="1" x14ac:dyDescent="0.25">
      <c r="A72" s="381" t="s">
        <v>624</v>
      </c>
      <c r="B72" s="381" t="s">
        <v>50</v>
      </c>
      <c r="C72" s="381" t="s">
        <v>55</v>
      </c>
      <c r="D72" s="381" t="s">
        <v>56</v>
      </c>
      <c r="E72" s="381" t="s">
        <v>635</v>
      </c>
      <c r="F72" s="381" t="s">
        <v>626</v>
      </c>
      <c r="G72" s="381" t="s">
        <v>6</v>
      </c>
      <c r="H72" s="382">
        <v>75692.891699999993</v>
      </c>
      <c r="I72" s="382">
        <v>132462.56039999999</v>
      </c>
      <c r="J72" s="382">
        <v>104620.37760000001</v>
      </c>
      <c r="K72" s="382">
        <v>183085.66080000001</v>
      </c>
      <c r="L72" s="382">
        <v>132776.62299999999</v>
      </c>
      <c r="M72" s="382">
        <v>232359.09039999999</v>
      </c>
      <c r="N72" s="382">
        <v>173561.7108</v>
      </c>
      <c r="O72" s="382">
        <v>303732.99400000001</v>
      </c>
      <c r="P72" s="382">
        <v>216305.85079999999</v>
      </c>
      <c r="Q72" s="382">
        <v>378535.2389</v>
      </c>
      <c r="R72" s="382">
        <v>243545.6073</v>
      </c>
      <c r="S72" s="382">
        <v>426204.81280000001</v>
      </c>
      <c r="T72" s="382">
        <v>270401.85330000002</v>
      </c>
      <c r="U72" s="382">
        <v>473203.24329999997</v>
      </c>
    </row>
    <row r="73" spans="1:21" ht="21.95" customHeight="1" x14ac:dyDescent="0.25">
      <c r="A73" s="381" t="s">
        <v>624</v>
      </c>
      <c r="B73" s="381" t="s">
        <v>50</v>
      </c>
      <c r="C73" s="381" t="s">
        <v>55</v>
      </c>
      <c r="D73" s="381" t="s">
        <v>56</v>
      </c>
      <c r="E73" s="381" t="s">
        <v>635</v>
      </c>
      <c r="F73" s="381" t="s">
        <v>627</v>
      </c>
      <c r="G73" s="381" t="s">
        <v>4</v>
      </c>
      <c r="H73" s="382">
        <v>84514.737599999993</v>
      </c>
      <c r="I73" s="382">
        <v>135223.5822</v>
      </c>
      <c r="J73" s="382">
        <v>118320.6326</v>
      </c>
      <c r="K73" s="382">
        <v>189313.01500000001</v>
      </c>
      <c r="L73" s="382">
        <v>152126.5276</v>
      </c>
      <c r="M73" s="382">
        <v>243402.44779999999</v>
      </c>
      <c r="N73" s="382">
        <v>202835.3702</v>
      </c>
      <c r="O73" s="382">
        <v>324536.59710000001</v>
      </c>
      <c r="P73" s="382">
        <v>253544.2127</v>
      </c>
      <c r="Q73" s="382">
        <v>405670.7463</v>
      </c>
      <c r="R73" s="382">
        <v>287350.1078</v>
      </c>
      <c r="S73" s="382">
        <v>459760.17920000001</v>
      </c>
      <c r="T73" s="382">
        <v>321156.00270000001</v>
      </c>
      <c r="U73" s="382">
        <v>513849.61210000003</v>
      </c>
    </row>
    <row r="74" spans="1:21" ht="22.5" customHeight="1" x14ac:dyDescent="0.25">
      <c r="A74" s="381" t="s">
        <v>624</v>
      </c>
      <c r="B74" s="381" t="s">
        <v>50</v>
      </c>
      <c r="C74" s="381" t="s">
        <v>55</v>
      </c>
      <c r="D74" s="381" t="s">
        <v>56</v>
      </c>
      <c r="E74" s="381" t="s">
        <v>172</v>
      </c>
      <c r="F74" s="381" t="s">
        <v>624</v>
      </c>
      <c r="G74" s="381" t="s">
        <v>11</v>
      </c>
      <c r="H74" s="382">
        <v>98116.796700000006</v>
      </c>
      <c r="I74" s="382">
        <v>171704.39420000001</v>
      </c>
      <c r="J74" s="382">
        <v>128425.03019999999</v>
      </c>
      <c r="K74" s="382">
        <v>224743.80290000001</v>
      </c>
      <c r="L74" s="382">
        <v>155844.50159999999</v>
      </c>
      <c r="M74" s="382">
        <v>272727.87790000002</v>
      </c>
      <c r="N74" s="382">
        <v>190516.1796</v>
      </c>
      <c r="O74" s="382">
        <v>333403.31420000002</v>
      </c>
      <c r="P74" s="382">
        <v>224163.32750000001</v>
      </c>
      <c r="Q74" s="382">
        <v>392285.82309999998</v>
      </c>
      <c r="R74" s="382">
        <v>244790.3211</v>
      </c>
      <c r="S74" s="382">
        <v>428383.06180000002</v>
      </c>
      <c r="T74" s="382">
        <v>263159.9326</v>
      </c>
      <c r="U74" s="382">
        <v>460529.88209999999</v>
      </c>
    </row>
    <row r="75" spans="1:21" ht="21.95" customHeight="1" x14ac:dyDescent="0.25">
      <c r="A75" s="381" t="s">
        <v>624</v>
      </c>
      <c r="B75" s="381" t="s">
        <v>50</v>
      </c>
      <c r="C75" s="381" t="s">
        <v>55</v>
      </c>
      <c r="D75" s="381" t="s">
        <v>56</v>
      </c>
      <c r="E75" s="381" t="s">
        <v>172</v>
      </c>
      <c r="F75" s="381" t="s">
        <v>625</v>
      </c>
      <c r="G75" s="381" t="s">
        <v>5</v>
      </c>
      <c r="H75" s="382">
        <v>89957.414699999994</v>
      </c>
      <c r="I75" s="382">
        <v>157425.47579999999</v>
      </c>
      <c r="J75" s="382">
        <v>117825.5071</v>
      </c>
      <c r="K75" s="382">
        <v>206194.63750000001</v>
      </c>
      <c r="L75" s="382">
        <v>143260.12580000001</v>
      </c>
      <c r="M75" s="382">
        <v>250705.22010000001</v>
      </c>
      <c r="N75" s="382">
        <v>175844.63889999999</v>
      </c>
      <c r="O75" s="382">
        <v>307728.11810000002</v>
      </c>
      <c r="P75" s="382">
        <v>208626.8242</v>
      </c>
      <c r="Q75" s="382">
        <v>365096.94219999999</v>
      </c>
      <c r="R75" s="382">
        <v>229677.70199999999</v>
      </c>
      <c r="S75" s="382">
        <v>401935.97850000003</v>
      </c>
      <c r="T75" s="382">
        <v>249385.04300000001</v>
      </c>
      <c r="U75" s="382">
        <v>436423.82510000002</v>
      </c>
    </row>
    <row r="76" spans="1:21" ht="21.95" customHeight="1" x14ac:dyDescent="0.25">
      <c r="A76" s="381" t="s">
        <v>624</v>
      </c>
      <c r="B76" s="381" t="s">
        <v>50</v>
      </c>
      <c r="C76" s="381" t="s">
        <v>55</v>
      </c>
      <c r="D76" s="381" t="s">
        <v>56</v>
      </c>
      <c r="E76" s="381" t="s">
        <v>172</v>
      </c>
      <c r="F76" s="381" t="s">
        <v>626</v>
      </c>
      <c r="G76" s="381" t="s">
        <v>6</v>
      </c>
      <c r="H76" s="382">
        <v>77879.115099999995</v>
      </c>
      <c r="I76" s="382">
        <v>136288.45139999999</v>
      </c>
      <c r="J76" s="382">
        <v>107594.41439999999</v>
      </c>
      <c r="K76" s="382">
        <v>188290.22519999999</v>
      </c>
      <c r="L76" s="382">
        <v>136488.94399999999</v>
      </c>
      <c r="M76" s="382">
        <v>238855.65210000001</v>
      </c>
      <c r="N76" s="382">
        <v>178288.38519999999</v>
      </c>
      <c r="O76" s="382">
        <v>312004.6741</v>
      </c>
      <c r="P76" s="382">
        <v>222172.68900000001</v>
      </c>
      <c r="Q76" s="382">
        <v>388802.2058</v>
      </c>
      <c r="R76" s="382">
        <v>250091.87280000001</v>
      </c>
      <c r="S76" s="382">
        <v>437660.77720000001</v>
      </c>
      <c r="T76" s="382">
        <v>277602.91680000001</v>
      </c>
      <c r="U76" s="382">
        <v>485805.10440000001</v>
      </c>
    </row>
    <row r="77" spans="1:21" ht="21.95" customHeight="1" x14ac:dyDescent="0.25">
      <c r="A77" s="381" t="s">
        <v>624</v>
      </c>
      <c r="B77" s="381" t="s">
        <v>50</v>
      </c>
      <c r="C77" s="381" t="s">
        <v>55</v>
      </c>
      <c r="D77" s="381" t="s">
        <v>56</v>
      </c>
      <c r="E77" s="381" t="s">
        <v>172</v>
      </c>
      <c r="F77" s="381" t="s">
        <v>627</v>
      </c>
      <c r="G77" s="381" t="s">
        <v>4</v>
      </c>
      <c r="H77" s="382">
        <v>87609.232000000004</v>
      </c>
      <c r="I77" s="382">
        <v>140174.7732</v>
      </c>
      <c r="J77" s="382">
        <v>122652.9247</v>
      </c>
      <c r="K77" s="382">
        <v>196244.68239999999</v>
      </c>
      <c r="L77" s="382">
        <v>157696.61749999999</v>
      </c>
      <c r="M77" s="382">
        <v>252314.59179999999</v>
      </c>
      <c r="N77" s="382">
        <v>210262.15659999999</v>
      </c>
      <c r="O77" s="382">
        <v>336419.45559999999</v>
      </c>
      <c r="P77" s="382">
        <v>262827.69579999999</v>
      </c>
      <c r="Q77" s="382">
        <v>420524.31959999999</v>
      </c>
      <c r="R77" s="382">
        <v>297871.3885</v>
      </c>
      <c r="S77" s="382">
        <v>476594.22889999999</v>
      </c>
      <c r="T77" s="382">
        <v>332915.08130000002</v>
      </c>
      <c r="U77" s="382">
        <v>532664.13800000004</v>
      </c>
    </row>
    <row r="78" spans="1:21" ht="22.5" customHeight="1" x14ac:dyDescent="0.25">
      <c r="A78" s="381" t="s">
        <v>624</v>
      </c>
      <c r="B78" s="381" t="s">
        <v>50</v>
      </c>
      <c r="C78" s="381" t="s">
        <v>55</v>
      </c>
      <c r="D78" s="381" t="s">
        <v>56</v>
      </c>
      <c r="E78" s="381" t="s">
        <v>58</v>
      </c>
      <c r="F78" s="381" t="s">
        <v>624</v>
      </c>
      <c r="G78" s="381" t="s">
        <v>11</v>
      </c>
      <c r="H78" s="382">
        <v>100634.9961</v>
      </c>
      <c r="I78" s="382">
        <v>176111.24309999999</v>
      </c>
      <c r="J78" s="382">
        <v>131566.7885</v>
      </c>
      <c r="K78" s="382">
        <v>230241.88</v>
      </c>
      <c r="L78" s="382">
        <v>159515.1496</v>
      </c>
      <c r="M78" s="382">
        <v>279151.51179999998</v>
      </c>
      <c r="N78" s="382">
        <v>194746.10399999999</v>
      </c>
      <c r="O78" s="382">
        <v>340805.68209999998</v>
      </c>
      <c r="P78" s="382">
        <v>229051.35750000001</v>
      </c>
      <c r="Q78" s="382">
        <v>400839.87569999998</v>
      </c>
      <c r="R78" s="382">
        <v>250100.8126</v>
      </c>
      <c r="S78" s="382">
        <v>437676.42200000002</v>
      </c>
      <c r="T78" s="382">
        <v>268836.62400000001</v>
      </c>
      <c r="U78" s="382">
        <v>470464.09210000001</v>
      </c>
    </row>
    <row r="79" spans="1:21" ht="21.95" customHeight="1" x14ac:dyDescent="0.25">
      <c r="A79" s="381" t="s">
        <v>624</v>
      </c>
      <c r="B79" s="381" t="s">
        <v>50</v>
      </c>
      <c r="C79" s="381" t="s">
        <v>55</v>
      </c>
      <c r="D79" s="381" t="s">
        <v>56</v>
      </c>
      <c r="E79" s="381" t="s">
        <v>58</v>
      </c>
      <c r="F79" s="381" t="s">
        <v>625</v>
      </c>
      <c r="G79" s="381" t="s">
        <v>5</v>
      </c>
      <c r="H79" s="382">
        <v>92545.953599999993</v>
      </c>
      <c r="I79" s="382">
        <v>161955.41880000001</v>
      </c>
      <c r="J79" s="382">
        <v>121058.6406</v>
      </c>
      <c r="K79" s="382">
        <v>211852.62100000001</v>
      </c>
      <c r="L79" s="382">
        <v>147039.25959999999</v>
      </c>
      <c r="M79" s="382">
        <v>257318.70439999999</v>
      </c>
      <c r="N79" s="382">
        <v>180201.04209999999</v>
      </c>
      <c r="O79" s="382">
        <v>315351.8236</v>
      </c>
      <c r="P79" s="382">
        <v>213648.78950000001</v>
      </c>
      <c r="Q79" s="382">
        <v>373885.38150000002</v>
      </c>
      <c r="R79" s="382">
        <v>235118.47459999999</v>
      </c>
      <c r="S79" s="382">
        <v>411457.33049999998</v>
      </c>
      <c r="T79" s="382">
        <v>255180.48329999999</v>
      </c>
      <c r="U79" s="382">
        <v>446565.84580000001</v>
      </c>
    </row>
    <row r="80" spans="1:21" ht="21.95" customHeight="1" x14ac:dyDescent="0.25">
      <c r="A80" s="381" t="s">
        <v>624</v>
      </c>
      <c r="B80" s="381" t="s">
        <v>50</v>
      </c>
      <c r="C80" s="381" t="s">
        <v>55</v>
      </c>
      <c r="D80" s="381" t="s">
        <v>56</v>
      </c>
      <c r="E80" s="381" t="s">
        <v>58</v>
      </c>
      <c r="F80" s="381" t="s">
        <v>626</v>
      </c>
      <c r="G80" s="381" t="s">
        <v>6</v>
      </c>
      <c r="H80" s="382">
        <v>80427.759099999996</v>
      </c>
      <c r="I80" s="382">
        <v>140748.57860000001</v>
      </c>
      <c r="J80" s="382">
        <v>111174.89840000001</v>
      </c>
      <c r="K80" s="382">
        <v>194556.07209999999</v>
      </c>
      <c r="L80" s="382">
        <v>141108.34349999999</v>
      </c>
      <c r="M80" s="382">
        <v>246939.6012</v>
      </c>
      <c r="N80" s="382">
        <v>184479.454</v>
      </c>
      <c r="O80" s="382">
        <v>322839.04460000002</v>
      </c>
      <c r="P80" s="382">
        <v>229917.45439999999</v>
      </c>
      <c r="Q80" s="382">
        <v>402355.54519999999</v>
      </c>
      <c r="R80" s="382">
        <v>258883.96170000001</v>
      </c>
      <c r="S80" s="382">
        <v>453046.93300000002</v>
      </c>
      <c r="T80" s="382">
        <v>287445.848</v>
      </c>
      <c r="U80" s="382">
        <v>503030.23389999999</v>
      </c>
    </row>
    <row r="81" spans="1:21" ht="21.95" customHeight="1" x14ac:dyDescent="0.25">
      <c r="A81" s="381" t="s">
        <v>624</v>
      </c>
      <c r="B81" s="381" t="s">
        <v>50</v>
      </c>
      <c r="C81" s="381" t="s">
        <v>55</v>
      </c>
      <c r="D81" s="381" t="s">
        <v>56</v>
      </c>
      <c r="E81" s="381" t="s">
        <v>58</v>
      </c>
      <c r="F81" s="381" t="s">
        <v>627</v>
      </c>
      <c r="G81" s="381" t="s">
        <v>4</v>
      </c>
      <c r="H81" s="382">
        <v>89662.605899999995</v>
      </c>
      <c r="I81" s="382">
        <v>143460.1716</v>
      </c>
      <c r="J81" s="382">
        <v>125527.6482</v>
      </c>
      <c r="K81" s="382">
        <v>200844.2402</v>
      </c>
      <c r="L81" s="382">
        <v>161392.6906</v>
      </c>
      <c r="M81" s="382">
        <v>258228.3088</v>
      </c>
      <c r="N81" s="382">
        <v>215190.25409999999</v>
      </c>
      <c r="O81" s="382">
        <v>344304.4117</v>
      </c>
      <c r="P81" s="382">
        <v>268987.81760000001</v>
      </c>
      <c r="Q81" s="382">
        <v>430380.51459999999</v>
      </c>
      <c r="R81" s="382">
        <v>304852.86</v>
      </c>
      <c r="S81" s="382">
        <v>487764.5833</v>
      </c>
      <c r="T81" s="382">
        <v>340717.90230000002</v>
      </c>
      <c r="U81" s="382">
        <v>545148.65190000006</v>
      </c>
    </row>
    <row r="82" spans="1:21" ht="22.5" customHeight="1" x14ac:dyDescent="0.25">
      <c r="A82" s="381" t="s">
        <v>624</v>
      </c>
      <c r="B82" s="381" t="s">
        <v>50</v>
      </c>
      <c r="C82" s="381" t="s">
        <v>59</v>
      </c>
      <c r="D82" s="381" t="s">
        <v>60</v>
      </c>
      <c r="E82" s="381" t="s">
        <v>597</v>
      </c>
      <c r="F82" s="381" t="s">
        <v>624</v>
      </c>
      <c r="G82" s="381" t="s">
        <v>11</v>
      </c>
      <c r="H82" s="382">
        <v>86430.516000000003</v>
      </c>
      <c r="I82" s="382">
        <v>151253.40299999999</v>
      </c>
      <c r="J82" s="382">
        <v>113005.3366</v>
      </c>
      <c r="K82" s="382">
        <v>197759.33910000001</v>
      </c>
      <c r="L82" s="382">
        <v>137019.03049999999</v>
      </c>
      <c r="M82" s="382">
        <v>239783.30350000001</v>
      </c>
      <c r="N82" s="382">
        <v>167296.47889999999</v>
      </c>
      <c r="O82" s="382">
        <v>292768.83799999999</v>
      </c>
      <c r="P82" s="382">
        <v>196771.58609999999</v>
      </c>
      <c r="Q82" s="382">
        <v>344350.2757</v>
      </c>
      <c r="R82" s="382">
        <v>214856.182</v>
      </c>
      <c r="S82" s="382">
        <v>375998.31849999999</v>
      </c>
      <c r="T82" s="382">
        <v>230953.60399999999</v>
      </c>
      <c r="U82" s="382">
        <v>404168.80699999997</v>
      </c>
    </row>
    <row r="83" spans="1:21" ht="21.95" customHeight="1" x14ac:dyDescent="0.25">
      <c r="A83" s="381" t="s">
        <v>624</v>
      </c>
      <c r="B83" s="381" t="s">
        <v>50</v>
      </c>
      <c r="C83" s="381" t="s">
        <v>59</v>
      </c>
      <c r="D83" s="381" t="s">
        <v>60</v>
      </c>
      <c r="E83" s="381" t="s">
        <v>597</v>
      </c>
      <c r="F83" s="381" t="s">
        <v>625</v>
      </c>
      <c r="G83" s="381" t="s">
        <v>5</v>
      </c>
      <c r="H83" s="382">
        <v>79466.905299999999</v>
      </c>
      <c r="I83" s="382">
        <v>139067.08429999999</v>
      </c>
      <c r="J83" s="382">
        <v>103959.19160000001</v>
      </c>
      <c r="K83" s="382">
        <v>181928.5852</v>
      </c>
      <c r="L83" s="382">
        <v>126278.91620000001</v>
      </c>
      <c r="M83" s="382">
        <v>220988.10339999999</v>
      </c>
      <c r="N83" s="382">
        <v>154775.07740000001</v>
      </c>
      <c r="O83" s="382">
        <v>270856.38530000002</v>
      </c>
      <c r="P83" s="382">
        <v>183511.98360000001</v>
      </c>
      <c r="Q83" s="382">
        <v>321145.97129999998</v>
      </c>
      <c r="R83" s="382">
        <v>201958.34280000001</v>
      </c>
      <c r="S83" s="382">
        <v>353427.1</v>
      </c>
      <c r="T83" s="382">
        <v>219197.44769999999</v>
      </c>
      <c r="U83" s="382">
        <v>383595.53350000002</v>
      </c>
    </row>
    <row r="84" spans="1:21" ht="21.95" customHeight="1" x14ac:dyDescent="0.25">
      <c r="A84" s="381" t="s">
        <v>624</v>
      </c>
      <c r="B84" s="381" t="s">
        <v>50</v>
      </c>
      <c r="C84" s="381" t="s">
        <v>59</v>
      </c>
      <c r="D84" s="381" t="s">
        <v>60</v>
      </c>
      <c r="E84" s="381" t="s">
        <v>597</v>
      </c>
      <c r="F84" s="381" t="s">
        <v>626</v>
      </c>
      <c r="G84" s="381" t="s">
        <v>6</v>
      </c>
      <c r="H84" s="382">
        <v>69043.414900000003</v>
      </c>
      <c r="I84" s="382">
        <v>120825.9759</v>
      </c>
      <c r="J84" s="382">
        <v>95434.933099999995</v>
      </c>
      <c r="K84" s="382">
        <v>167011.13279999999</v>
      </c>
      <c r="L84" s="382">
        <v>121125.96679999999</v>
      </c>
      <c r="M84" s="382">
        <v>211970.44200000001</v>
      </c>
      <c r="N84" s="382">
        <v>158346.19870000001</v>
      </c>
      <c r="O84" s="382">
        <v>277105.84759999998</v>
      </c>
      <c r="P84" s="382">
        <v>197345.753</v>
      </c>
      <c r="Q84" s="382">
        <v>345355.06770000001</v>
      </c>
      <c r="R84" s="382">
        <v>222204.37940000001</v>
      </c>
      <c r="S84" s="382">
        <v>388857.66399999999</v>
      </c>
      <c r="T84" s="382">
        <v>246714.67980000001</v>
      </c>
      <c r="U84" s="382">
        <v>431750.68959999998</v>
      </c>
    </row>
    <row r="85" spans="1:21" ht="21.95" customHeight="1" x14ac:dyDescent="0.25">
      <c r="A85" s="381" t="s">
        <v>624</v>
      </c>
      <c r="B85" s="381" t="s">
        <v>50</v>
      </c>
      <c r="C85" s="381" t="s">
        <v>59</v>
      </c>
      <c r="D85" s="381" t="s">
        <v>60</v>
      </c>
      <c r="E85" s="381" t="s">
        <v>597</v>
      </c>
      <c r="F85" s="381" t="s">
        <v>627</v>
      </c>
      <c r="G85" s="381" t="s">
        <v>4</v>
      </c>
      <c r="H85" s="382">
        <v>77018.249800000005</v>
      </c>
      <c r="I85" s="382">
        <v>123229.2015</v>
      </c>
      <c r="J85" s="382">
        <v>107825.5497</v>
      </c>
      <c r="K85" s="382">
        <v>172520.88209999999</v>
      </c>
      <c r="L85" s="382">
        <v>138632.84959999999</v>
      </c>
      <c r="M85" s="382">
        <v>221812.56280000001</v>
      </c>
      <c r="N85" s="382">
        <v>184843.79949999999</v>
      </c>
      <c r="O85" s="382">
        <v>295750.08360000001</v>
      </c>
      <c r="P85" s="382">
        <v>231054.7493</v>
      </c>
      <c r="Q85" s="382">
        <v>369687.60450000002</v>
      </c>
      <c r="R85" s="382">
        <v>261862.04930000001</v>
      </c>
      <c r="S85" s="382">
        <v>418979.28519999998</v>
      </c>
      <c r="T85" s="382">
        <v>292669.3492</v>
      </c>
      <c r="U85" s="382">
        <v>468270.9657</v>
      </c>
    </row>
    <row r="86" spans="1:21" ht="22.5" customHeight="1" x14ac:dyDescent="0.25">
      <c r="A86" s="381" t="s">
        <v>624</v>
      </c>
      <c r="B86" s="381" t="s">
        <v>50</v>
      </c>
      <c r="C86" s="381" t="s">
        <v>59</v>
      </c>
      <c r="D86" s="381" t="s">
        <v>60</v>
      </c>
      <c r="E86" s="381" t="s">
        <v>598</v>
      </c>
      <c r="F86" s="381" t="s">
        <v>624</v>
      </c>
      <c r="G86" s="381" t="s">
        <v>11</v>
      </c>
      <c r="H86" s="382">
        <v>84398.89</v>
      </c>
      <c r="I86" s="382">
        <v>147698.05739999999</v>
      </c>
      <c r="J86" s="382">
        <v>110478.13430000001</v>
      </c>
      <c r="K86" s="382">
        <v>193336.73499999999</v>
      </c>
      <c r="L86" s="382">
        <v>134073.6263</v>
      </c>
      <c r="M86" s="382">
        <v>234628.8461</v>
      </c>
      <c r="N86" s="382">
        <v>163915.92370000001</v>
      </c>
      <c r="O86" s="382">
        <v>286852.8665</v>
      </c>
      <c r="P86" s="382">
        <v>192870.0681</v>
      </c>
      <c r="Q86" s="382">
        <v>337522.61920000002</v>
      </c>
      <c r="R86" s="382">
        <v>210619.02710000001</v>
      </c>
      <c r="S86" s="382">
        <v>368583.29729999998</v>
      </c>
      <c r="T86" s="382">
        <v>226426.12109999999</v>
      </c>
      <c r="U86" s="382">
        <v>396245.712</v>
      </c>
    </row>
    <row r="87" spans="1:21" ht="21.95" customHeight="1" x14ac:dyDescent="0.25">
      <c r="A87" s="381" t="s">
        <v>624</v>
      </c>
      <c r="B87" s="381" t="s">
        <v>50</v>
      </c>
      <c r="C87" s="381" t="s">
        <v>59</v>
      </c>
      <c r="D87" s="381" t="s">
        <v>60</v>
      </c>
      <c r="E87" s="381" t="s">
        <v>598</v>
      </c>
      <c r="F87" s="381" t="s">
        <v>625</v>
      </c>
      <c r="G87" s="381" t="s">
        <v>5</v>
      </c>
      <c r="H87" s="382">
        <v>77364.939799999993</v>
      </c>
      <c r="I87" s="382">
        <v>135388.64480000001</v>
      </c>
      <c r="J87" s="382">
        <v>101340.61410000001</v>
      </c>
      <c r="K87" s="382">
        <v>177346.0747</v>
      </c>
      <c r="L87" s="382">
        <v>123225.0261</v>
      </c>
      <c r="M87" s="382">
        <v>215643.79569999999</v>
      </c>
      <c r="N87" s="382">
        <v>151268.0435</v>
      </c>
      <c r="O87" s="382">
        <v>264719.07610000001</v>
      </c>
      <c r="P87" s="382">
        <v>179476.53030000001</v>
      </c>
      <c r="Q87" s="382">
        <v>314083.92810000002</v>
      </c>
      <c r="R87" s="382">
        <v>197590.9068</v>
      </c>
      <c r="S87" s="382">
        <v>345784.08689999999</v>
      </c>
      <c r="T87" s="382">
        <v>214551.21599999999</v>
      </c>
      <c r="U87" s="382">
        <v>375464.62780000002</v>
      </c>
    </row>
    <row r="88" spans="1:21" ht="21.95" customHeight="1" x14ac:dyDescent="0.25">
      <c r="A88" s="381" t="s">
        <v>624</v>
      </c>
      <c r="B88" s="381" t="s">
        <v>50</v>
      </c>
      <c r="C88" s="381" t="s">
        <v>59</v>
      </c>
      <c r="D88" s="381" t="s">
        <v>60</v>
      </c>
      <c r="E88" s="381" t="s">
        <v>598</v>
      </c>
      <c r="F88" s="381" t="s">
        <v>626</v>
      </c>
      <c r="G88" s="381" t="s">
        <v>6</v>
      </c>
      <c r="H88" s="382">
        <v>66960.513399999996</v>
      </c>
      <c r="I88" s="382">
        <v>117180.89840000001</v>
      </c>
      <c r="J88" s="382">
        <v>92506.488700000002</v>
      </c>
      <c r="K88" s="382">
        <v>161886.35519999999</v>
      </c>
      <c r="L88" s="382">
        <v>117344.90399999999</v>
      </c>
      <c r="M88" s="382">
        <v>205353.58199999999</v>
      </c>
      <c r="N88" s="382">
        <v>153272.91200000001</v>
      </c>
      <c r="O88" s="382">
        <v>268227.59590000001</v>
      </c>
      <c r="P88" s="382">
        <v>190998.21539999999</v>
      </c>
      <c r="Q88" s="382">
        <v>334246.87699999998</v>
      </c>
      <c r="R88" s="382">
        <v>214995.81529999999</v>
      </c>
      <c r="S88" s="382">
        <v>376242.67660000001</v>
      </c>
      <c r="T88" s="382">
        <v>238641.57060000001</v>
      </c>
      <c r="U88" s="382">
        <v>417622.74849999999</v>
      </c>
    </row>
    <row r="89" spans="1:21" ht="21.95" customHeight="1" x14ac:dyDescent="0.25">
      <c r="A89" s="381" t="s">
        <v>624</v>
      </c>
      <c r="B89" s="381" t="s">
        <v>50</v>
      </c>
      <c r="C89" s="381" t="s">
        <v>59</v>
      </c>
      <c r="D89" s="381" t="s">
        <v>60</v>
      </c>
      <c r="E89" s="381" t="s">
        <v>598</v>
      </c>
      <c r="F89" s="381" t="s">
        <v>627</v>
      </c>
      <c r="G89" s="381" t="s">
        <v>4</v>
      </c>
      <c r="H89" s="382">
        <v>75371.115000000005</v>
      </c>
      <c r="I89" s="382">
        <v>120593.78599999999</v>
      </c>
      <c r="J89" s="382">
        <v>105519.56110000001</v>
      </c>
      <c r="K89" s="382">
        <v>168831.3003</v>
      </c>
      <c r="L89" s="382">
        <v>135668.00709999999</v>
      </c>
      <c r="M89" s="382">
        <v>217068.81460000001</v>
      </c>
      <c r="N89" s="382">
        <v>180890.67619999999</v>
      </c>
      <c r="O89" s="382">
        <v>289425.08620000002</v>
      </c>
      <c r="P89" s="382">
        <v>226113.34520000001</v>
      </c>
      <c r="Q89" s="382">
        <v>361781.3578</v>
      </c>
      <c r="R89" s="382">
        <v>256261.79130000001</v>
      </c>
      <c r="S89" s="382">
        <v>410018.87209999998</v>
      </c>
      <c r="T89" s="382">
        <v>286410.23729999998</v>
      </c>
      <c r="U89" s="382">
        <v>458256.38640000002</v>
      </c>
    </row>
    <row r="90" spans="1:21" ht="22.5" customHeight="1" x14ac:dyDescent="0.25">
      <c r="A90" s="381" t="s">
        <v>624</v>
      </c>
      <c r="B90" s="381" t="s">
        <v>50</v>
      </c>
      <c r="C90" s="381" t="s">
        <v>59</v>
      </c>
      <c r="D90" s="381" t="s">
        <v>60</v>
      </c>
      <c r="E90" s="381" t="s">
        <v>636</v>
      </c>
      <c r="F90" s="381" t="s">
        <v>624</v>
      </c>
      <c r="G90" s="381" t="s">
        <v>11</v>
      </c>
      <c r="H90" s="382">
        <v>83767.176099999997</v>
      </c>
      <c r="I90" s="382">
        <v>146592.5583</v>
      </c>
      <c r="J90" s="382">
        <v>109525.0644</v>
      </c>
      <c r="K90" s="382">
        <v>191668.8627</v>
      </c>
      <c r="L90" s="382">
        <v>132801.00820000001</v>
      </c>
      <c r="M90" s="382">
        <v>232401.76430000001</v>
      </c>
      <c r="N90" s="382">
        <v>162149.67370000001</v>
      </c>
      <c r="O90" s="382">
        <v>283761.92910000001</v>
      </c>
      <c r="P90" s="382">
        <v>190719.12839999999</v>
      </c>
      <c r="Q90" s="382">
        <v>333758.47470000002</v>
      </c>
      <c r="R90" s="382">
        <v>208247.8132</v>
      </c>
      <c r="S90" s="382">
        <v>364433.67300000001</v>
      </c>
      <c r="T90" s="382">
        <v>223850.53709999999</v>
      </c>
      <c r="U90" s="382">
        <v>391738.43979999999</v>
      </c>
    </row>
    <row r="91" spans="1:21" ht="21.95" customHeight="1" x14ac:dyDescent="0.25">
      <c r="A91" s="381" t="s">
        <v>624</v>
      </c>
      <c r="B91" s="381" t="s">
        <v>50</v>
      </c>
      <c r="C91" s="381" t="s">
        <v>59</v>
      </c>
      <c r="D91" s="381" t="s">
        <v>60</v>
      </c>
      <c r="E91" s="381" t="s">
        <v>636</v>
      </c>
      <c r="F91" s="381" t="s">
        <v>625</v>
      </c>
      <c r="G91" s="381" t="s">
        <v>5</v>
      </c>
      <c r="H91" s="382">
        <v>77014.584099999993</v>
      </c>
      <c r="I91" s="382">
        <v>134775.52230000001</v>
      </c>
      <c r="J91" s="382">
        <v>100753.04519999999</v>
      </c>
      <c r="K91" s="382">
        <v>176317.82920000001</v>
      </c>
      <c r="L91" s="382">
        <v>122386.35219999999</v>
      </c>
      <c r="M91" s="382">
        <v>214176.11629999999</v>
      </c>
      <c r="N91" s="382">
        <v>150007.709</v>
      </c>
      <c r="O91" s="382">
        <v>262513.49080000003</v>
      </c>
      <c r="P91" s="382">
        <v>177861.33240000001</v>
      </c>
      <c r="Q91" s="382">
        <v>311257.33179999999</v>
      </c>
      <c r="R91" s="382">
        <v>195740.818</v>
      </c>
      <c r="S91" s="382">
        <v>342546.43150000001</v>
      </c>
      <c r="T91" s="382">
        <v>212450.62830000001</v>
      </c>
      <c r="U91" s="382">
        <v>371788.59940000001</v>
      </c>
    </row>
    <row r="92" spans="1:21" ht="21.95" customHeight="1" x14ac:dyDescent="0.25">
      <c r="A92" s="381" t="s">
        <v>624</v>
      </c>
      <c r="B92" s="381" t="s">
        <v>50</v>
      </c>
      <c r="C92" s="381" t="s">
        <v>59</v>
      </c>
      <c r="D92" s="381" t="s">
        <v>60</v>
      </c>
      <c r="E92" s="381" t="s">
        <v>636</v>
      </c>
      <c r="F92" s="381" t="s">
        <v>626</v>
      </c>
      <c r="G92" s="381" t="s">
        <v>6</v>
      </c>
      <c r="H92" s="382">
        <v>66908.850900000005</v>
      </c>
      <c r="I92" s="382">
        <v>117090.48910000001</v>
      </c>
      <c r="J92" s="382">
        <v>92483.690499999997</v>
      </c>
      <c r="K92" s="382">
        <v>161846.4584</v>
      </c>
      <c r="L92" s="382">
        <v>117379.27250000001</v>
      </c>
      <c r="M92" s="382">
        <v>205413.72690000001</v>
      </c>
      <c r="N92" s="382">
        <v>153446.215</v>
      </c>
      <c r="O92" s="382">
        <v>268530.8763</v>
      </c>
      <c r="P92" s="382">
        <v>191238.5613</v>
      </c>
      <c r="Q92" s="382">
        <v>334667.48229999997</v>
      </c>
      <c r="R92" s="382">
        <v>215326.96040000001</v>
      </c>
      <c r="S92" s="382">
        <v>376822.18070000003</v>
      </c>
      <c r="T92" s="382">
        <v>239077.5888</v>
      </c>
      <c r="U92" s="382">
        <v>418385.78039999999</v>
      </c>
    </row>
    <row r="93" spans="1:21" ht="21.95" customHeight="1" x14ac:dyDescent="0.25">
      <c r="A93" s="381" t="s">
        <v>624</v>
      </c>
      <c r="B93" s="381" t="s">
        <v>50</v>
      </c>
      <c r="C93" s="381" t="s">
        <v>59</v>
      </c>
      <c r="D93" s="381" t="s">
        <v>60</v>
      </c>
      <c r="E93" s="381" t="s">
        <v>636</v>
      </c>
      <c r="F93" s="381" t="s">
        <v>627</v>
      </c>
      <c r="G93" s="381" t="s">
        <v>4</v>
      </c>
      <c r="H93" s="382">
        <v>74647.433000000005</v>
      </c>
      <c r="I93" s="382">
        <v>119435.89449999999</v>
      </c>
      <c r="J93" s="382">
        <v>104506.40609999999</v>
      </c>
      <c r="K93" s="382">
        <v>167210.25229999999</v>
      </c>
      <c r="L93" s="382">
        <v>134365.37940000001</v>
      </c>
      <c r="M93" s="382">
        <v>214984.6102</v>
      </c>
      <c r="N93" s="382">
        <v>179153.83910000001</v>
      </c>
      <c r="O93" s="382">
        <v>286646.14689999999</v>
      </c>
      <c r="P93" s="382">
        <v>223942.29889999999</v>
      </c>
      <c r="Q93" s="382">
        <v>358307.68349999998</v>
      </c>
      <c r="R93" s="382">
        <v>253801.2721</v>
      </c>
      <c r="S93" s="382">
        <v>406082.04139999999</v>
      </c>
      <c r="T93" s="382">
        <v>283660.2452</v>
      </c>
      <c r="U93" s="382">
        <v>453856.39919999999</v>
      </c>
    </row>
    <row r="94" spans="1:21" ht="22.5" customHeight="1" x14ac:dyDescent="0.25">
      <c r="A94" s="381" t="s">
        <v>624</v>
      </c>
      <c r="B94" s="381" t="s">
        <v>50</v>
      </c>
      <c r="C94" s="381" t="s">
        <v>59</v>
      </c>
      <c r="D94" s="381" t="s">
        <v>60</v>
      </c>
      <c r="E94" s="381" t="s">
        <v>599</v>
      </c>
      <c r="F94" s="381" t="s">
        <v>624</v>
      </c>
      <c r="G94" s="381" t="s">
        <v>11</v>
      </c>
      <c r="H94" s="382">
        <v>88837.785699999993</v>
      </c>
      <c r="I94" s="382">
        <v>155466.12520000001</v>
      </c>
      <c r="J94" s="382">
        <v>116278.58259999999</v>
      </c>
      <c r="K94" s="382">
        <v>203487.51939999999</v>
      </c>
      <c r="L94" s="382">
        <v>141103.65700000001</v>
      </c>
      <c r="M94" s="382">
        <v>246931.39970000001</v>
      </c>
      <c r="N94" s="382">
        <v>172493.92370000001</v>
      </c>
      <c r="O94" s="382">
        <v>301864.36629999999</v>
      </c>
      <c r="P94" s="382">
        <v>202957.48740000001</v>
      </c>
      <c r="Q94" s="382">
        <v>355175.60279999999</v>
      </c>
      <c r="R94" s="382">
        <v>221632.9639</v>
      </c>
      <c r="S94" s="382">
        <v>387857.68680000002</v>
      </c>
      <c r="T94" s="382">
        <v>238264.554</v>
      </c>
      <c r="U94" s="382">
        <v>416962.9694</v>
      </c>
    </row>
    <row r="95" spans="1:21" ht="21.95" customHeight="1" x14ac:dyDescent="0.25">
      <c r="A95" s="381" t="s">
        <v>624</v>
      </c>
      <c r="B95" s="381" t="s">
        <v>50</v>
      </c>
      <c r="C95" s="381" t="s">
        <v>59</v>
      </c>
      <c r="D95" s="381" t="s">
        <v>60</v>
      </c>
      <c r="E95" s="381" t="s">
        <v>599</v>
      </c>
      <c r="F95" s="381" t="s">
        <v>625</v>
      </c>
      <c r="G95" s="381" t="s">
        <v>5</v>
      </c>
      <c r="H95" s="382">
        <v>81452.138399999996</v>
      </c>
      <c r="I95" s="382">
        <v>142541.24230000001</v>
      </c>
      <c r="J95" s="382">
        <v>106684.1868</v>
      </c>
      <c r="K95" s="382">
        <v>186697.32689999999</v>
      </c>
      <c r="L95" s="382">
        <v>129712.62729999999</v>
      </c>
      <c r="M95" s="382">
        <v>226997.09770000001</v>
      </c>
      <c r="N95" s="382">
        <v>159213.65</v>
      </c>
      <c r="O95" s="382">
        <v>278623.88740000001</v>
      </c>
      <c r="P95" s="382">
        <v>188894.27340000001</v>
      </c>
      <c r="Q95" s="382">
        <v>330564.97830000002</v>
      </c>
      <c r="R95" s="382">
        <v>207953.43830000001</v>
      </c>
      <c r="S95" s="382">
        <v>363918.51689999999</v>
      </c>
      <c r="T95" s="382">
        <v>225795.90410000001</v>
      </c>
      <c r="U95" s="382">
        <v>395142.8321</v>
      </c>
    </row>
    <row r="96" spans="1:21" ht="21.95" customHeight="1" x14ac:dyDescent="0.25">
      <c r="A96" s="381" t="s">
        <v>624</v>
      </c>
      <c r="B96" s="381" t="s">
        <v>50</v>
      </c>
      <c r="C96" s="381" t="s">
        <v>59</v>
      </c>
      <c r="D96" s="381" t="s">
        <v>60</v>
      </c>
      <c r="E96" s="381" t="s">
        <v>599</v>
      </c>
      <c r="F96" s="381" t="s">
        <v>626</v>
      </c>
      <c r="G96" s="381" t="s">
        <v>6</v>
      </c>
      <c r="H96" s="382">
        <v>70518.117499999993</v>
      </c>
      <c r="I96" s="382">
        <v>123406.7055</v>
      </c>
      <c r="J96" s="382">
        <v>97425.222999999998</v>
      </c>
      <c r="K96" s="382">
        <v>170494.14019999999</v>
      </c>
      <c r="L96" s="382">
        <v>123589.39049999999</v>
      </c>
      <c r="M96" s="382">
        <v>216281.43350000001</v>
      </c>
      <c r="N96" s="382">
        <v>161439.54620000001</v>
      </c>
      <c r="O96" s="382">
        <v>282519.2058</v>
      </c>
      <c r="P96" s="382">
        <v>201176.86189999999</v>
      </c>
      <c r="Q96" s="382">
        <v>352059.50839999999</v>
      </c>
      <c r="R96" s="382">
        <v>226458.17319999999</v>
      </c>
      <c r="S96" s="382">
        <v>396301.80310000002</v>
      </c>
      <c r="T96" s="382">
        <v>251370.04790000001</v>
      </c>
      <c r="U96" s="382">
        <v>439897.58370000002</v>
      </c>
    </row>
    <row r="97" spans="1:21" ht="21.95" customHeight="1" x14ac:dyDescent="0.25">
      <c r="A97" s="381" t="s">
        <v>624</v>
      </c>
      <c r="B97" s="381" t="s">
        <v>50</v>
      </c>
      <c r="C97" s="381" t="s">
        <v>59</v>
      </c>
      <c r="D97" s="381" t="s">
        <v>60</v>
      </c>
      <c r="E97" s="381" t="s">
        <v>599</v>
      </c>
      <c r="F97" s="381" t="s">
        <v>627</v>
      </c>
      <c r="G97" s="381" t="s">
        <v>4</v>
      </c>
      <c r="H97" s="382">
        <v>79322.472599999994</v>
      </c>
      <c r="I97" s="382">
        <v>126915.95819999999</v>
      </c>
      <c r="J97" s="382">
        <v>111051.4617</v>
      </c>
      <c r="K97" s="382">
        <v>177682.3414</v>
      </c>
      <c r="L97" s="382">
        <v>142780.45069999999</v>
      </c>
      <c r="M97" s="382">
        <v>228448.72459999999</v>
      </c>
      <c r="N97" s="382">
        <v>190373.93429999999</v>
      </c>
      <c r="O97" s="382">
        <v>304598.29950000002</v>
      </c>
      <c r="P97" s="382">
        <v>237967.4179</v>
      </c>
      <c r="Q97" s="382">
        <v>380747.87430000002</v>
      </c>
      <c r="R97" s="382">
        <v>269696.40700000001</v>
      </c>
      <c r="S97" s="382">
        <v>431514.25760000001</v>
      </c>
      <c r="T97" s="382">
        <v>301425.39600000001</v>
      </c>
      <c r="U97" s="382">
        <v>482280.6409</v>
      </c>
    </row>
    <row r="98" spans="1:21" ht="22.5" customHeight="1" x14ac:dyDescent="0.25">
      <c r="A98" s="381" t="s">
        <v>624</v>
      </c>
      <c r="B98" s="381" t="s">
        <v>50</v>
      </c>
      <c r="C98" s="381" t="s">
        <v>59</v>
      </c>
      <c r="D98" s="381" t="s">
        <v>60</v>
      </c>
      <c r="E98" s="381" t="s">
        <v>600</v>
      </c>
      <c r="F98" s="381" t="s">
        <v>624</v>
      </c>
      <c r="G98" s="381" t="s">
        <v>11</v>
      </c>
      <c r="H98" s="382">
        <v>94625.467999999993</v>
      </c>
      <c r="I98" s="382">
        <v>165594.56909999999</v>
      </c>
      <c r="J98" s="382">
        <v>124054.1819</v>
      </c>
      <c r="K98" s="382">
        <v>217094.81839999999</v>
      </c>
      <c r="L98" s="382">
        <v>150723.39230000001</v>
      </c>
      <c r="M98" s="382">
        <v>263765.93650000001</v>
      </c>
      <c r="N98" s="382">
        <v>184587.54689999999</v>
      </c>
      <c r="O98" s="382">
        <v>323028.2071</v>
      </c>
      <c r="P98" s="382">
        <v>217302.30850000001</v>
      </c>
      <c r="Q98" s="382">
        <v>380279.03999999998</v>
      </c>
      <c r="R98" s="382">
        <v>237333.1949</v>
      </c>
      <c r="S98" s="382">
        <v>415333.09110000002</v>
      </c>
      <c r="T98" s="382">
        <v>255184.8651</v>
      </c>
      <c r="U98" s="382">
        <v>446573.51390000002</v>
      </c>
    </row>
    <row r="99" spans="1:21" ht="21.95" customHeight="1" x14ac:dyDescent="0.25">
      <c r="A99" s="381" t="s">
        <v>624</v>
      </c>
      <c r="B99" s="381" t="s">
        <v>50</v>
      </c>
      <c r="C99" s="381" t="s">
        <v>59</v>
      </c>
      <c r="D99" s="381" t="s">
        <v>60</v>
      </c>
      <c r="E99" s="381" t="s">
        <v>600</v>
      </c>
      <c r="F99" s="381" t="s">
        <v>625</v>
      </c>
      <c r="G99" s="381" t="s">
        <v>5</v>
      </c>
      <c r="H99" s="382">
        <v>86395.746700000003</v>
      </c>
      <c r="I99" s="382">
        <v>151192.55669999999</v>
      </c>
      <c r="J99" s="382">
        <v>113363.2838</v>
      </c>
      <c r="K99" s="382">
        <v>198385.74650000001</v>
      </c>
      <c r="L99" s="382">
        <v>138030.53049999999</v>
      </c>
      <c r="M99" s="382">
        <v>241553.4284</v>
      </c>
      <c r="N99" s="382">
        <v>169789.5275</v>
      </c>
      <c r="O99" s="382">
        <v>297131.67320000002</v>
      </c>
      <c r="P99" s="382">
        <v>201631.86989999999</v>
      </c>
      <c r="Q99" s="382">
        <v>352855.77240000002</v>
      </c>
      <c r="R99" s="382">
        <v>222090.2948</v>
      </c>
      <c r="S99" s="382">
        <v>388658.0159</v>
      </c>
      <c r="T99" s="382">
        <v>241291.22649999999</v>
      </c>
      <c r="U99" s="382">
        <v>422259.64630000002</v>
      </c>
    </row>
    <row r="100" spans="1:21" ht="21.95" customHeight="1" x14ac:dyDescent="0.25">
      <c r="A100" s="381" t="s">
        <v>624</v>
      </c>
      <c r="B100" s="381" t="s">
        <v>50</v>
      </c>
      <c r="C100" s="381" t="s">
        <v>59</v>
      </c>
      <c r="D100" s="381" t="s">
        <v>60</v>
      </c>
      <c r="E100" s="381" t="s">
        <v>600</v>
      </c>
      <c r="F100" s="381" t="s">
        <v>626</v>
      </c>
      <c r="G100" s="381" t="s">
        <v>6</v>
      </c>
      <c r="H100" s="382">
        <v>74399.002500000002</v>
      </c>
      <c r="I100" s="382">
        <v>130198.25440000001</v>
      </c>
      <c r="J100" s="382">
        <v>102709.87450000001</v>
      </c>
      <c r="K100" s="382">
        <v>179742.28030000001</v>
      </c>
      <c r="L100" s="382">
        <v>130192.90119999999</v>
      </c>
      <c r="M100" s="382">
        <v>227837.57709999999</v>
      </c>
      <c r="N100" s="382">
        <v>169861.79180000001</v>
      </c>
      <c r="O100" s="382">
        <v>297258.13569999998</v>
      </c>
      <c r="P100" s="382">
        <v>211633.51809999999</v>
      </c>
      <c r="Q100" s="382">
        <v>370358.65659999999</v>
      </c>
      <c r="R100" s="382">
        <v>238132.79070000001</v>
      </c>
      <c r="S100" s="382">
        <v>416732.38370000001</v>
      </c>
      <c r="T100" s="382">
        <v>264220.40529999998</v>
      </c>
      <c r="U100" s="382">
        <v>462385.70929999999</v>
      </c>
    </row>
    <row r="101" spans="1:21" ht="21.95" customHeight="1" x14ac:dyDescent="0.25">
      <c r="A101" s="381" t="s">
        <v>624</v>
      </c>
      <c r="B101" s="381" t="s">
        <v>50</v>
      </c>
      <c r="C101" s="381" t="s">
        <v>59</v>
      </c>
      <c r="D101" s="381" t="s">
        <v>60</v>
      </c>
      <c r="E101" s="381" t="s">
        <v>600</v>
      </c>
      <c r="F101" s="381" t="s">
        <v>627</v>
      </c>
      <c r="G101" s="381" t="s">
        <v>4</v>
      </c>
      <c r="H101" s="382">
        <v>84743.394100000005</v>
      </c>
      <c r="I101" s="382">
        <v>135589.4326</v>
      </c>
      <c r="J101" s="382">
        <v>118640.75169999999</v>
      </c>
      <c r="K101" s="382">
        <v>189825.20559999999</v>
      </c>
      <c r="L101" s="382">
        <v>152538.10939999999</v>
      </c>
      <c r="M101" s="382">
        <v>244060.9786</v>
      </c>
      <c r="N101" s="382">
        <v>203384.1458</v>
      </c>
      <c r="O101" s="382">
        <v>325414.63809999998</v>
      </c>
      <c r="P101" s="382">
        <v>254230.18229999999</v>
      </c>
      <c r="Q101" s="382">
        <v>406768.2977</v>
      </c>
      <c r="R101" s="382">
        <v>288127.53989999997</v>
      </c>
      <c r="S101" s="382">
        <v>461004.07069999998</v>
      </c>
      <c r="T101" s="382">
        <v>322024.89750000002</v>
      </c>
      <c r="U101" s="382">
        <v>515239.84370000003</v>
      </c>
    </row>
    <row r="102" spans="1:21" ht="22.5" customHeight="1" x14ac:dyDescent="0.25">
      <c r="A102" s="381" t="s">
        <v>624</v>
      </c>
      <c r="B102" s="381" t="s">
        <v>50</v>
      </c>
      <c r="C102" s="381" t="s">
        <v>59</v>
      </c>
      <c r="D102" s="381" t="s">
        <v>60</v>
      </c>
      <c r="E102" s="381" t="s">
        <v>601</v>
      </c>
      <c r="F102" s="381" t="s">
        <v>624</v>
      </c>
      <c r="G102" s="381" t="s">
        <v>11</v>
      </c>
      <c r="H102" s="382">
        <v>88752.429900000003</v>
      </c>
      <c r="I102" s="382">
        <v>155316.75229999999</v>
      </c>
      <c r="J102" s="382">
        <v>116209.57490000001</v>
      </c>
      <c r="K102" s="382">
        <v>203366.75599999999</v>
      </c>
      <c r="L102" s="382">
        <v>141059.19289999999</v>
      </c>
      <c r="M102" s="382">
        <v>246853.5877</v>
      </c>
      <c r="N102" s="382">
        <v>172510.80530000001</v>
      </c>
      <c r="O102" s="382">
        <v>301893.90919999999</v>
      </c>
      <c r="P102" s="382">
        <v>203001.9706</v>
      </c>
      <c r="Q102" s="382">
        <v>355253.4485</v>
      </c>
      <c r="R102" s="382">
        <v>221689.10380000001</v>
      </c>
      <c r="S102" s="382">
        <v>387955.93160000001</v>
      </c>
      <c r="T102" s="382">
        <v>238333.85079999999</v>
      </c>
      <c r="U102" s="382">
        <v>417084.23879999999</v>
      </c>
    </row>
    <row r="103" spans="1:21" ht="21.95" customHeight="1" x14ac:dyDescent="0.25">
      <c r="A103" s="381" t="s">
        <v>624</v>
      </c>
      <c r="B103" s="381" t="s">
        <v>50</v>
      </c>
      <c r="C103" s="381" t="s">
        <v>59</v>
      </c>
      <c r="D103" s="381" t="s">
        <v>60</v>
      </c>
      <c r="E103" s="381" t="s">
        <v>601</v>
      </c>
      <c r="F103" s="381" t="s">
        <v>625</v>
      </c>
      <c r="G103" s="381" t="s">
        <v>5</v>
      </c>
      <c r="H103" s="382">
        <v>81296.443100000004</v>
      </c>
      <c r="I103" s="382">
        <v>142268.77549999999</v>
      </c>
      <c r="J103" s="382">
        <v>106523.804</v>
      </c>
      <c r="K103" s="382">
        <v>186416.65710000001</v>
      </c>
      <c r="L103" s="382">
        <v>129559.6773</v>
      </c>
      <c r="M103" s="382">
        <v>226729.43539999999</v>
      </c>
      <c r="N103" s="382">
        <v>159104.05290000001</v>
      </c>
      <c r="O103" s="382">
        <v>278432.09259999997</v>
      </c>
      <c r="P103" s="382">
        <v>188804.82130000001</v>
      </c>
      <c r="Q103" s="382">
        <v>330408.43729999999</v>
      </c>
      <c r="R103" s="382">
        <v>207879.2971</v>
      </c>
      <c r="S103" s="382">
        <v>363788.76980000001</v>
      </c>
      <c r="T103" s="382">
        <v>225746.45189999999</v>
      </c>
      <c r="U103" s="382">
        <v>395056.29080000002</v>
      </c>
    </row>
    <row r="104" spans="1:21" ht="21.95" customHeight="1" x14ac:dyDescent="0.25">
      <c r="A104" s="381" t="s">
        <v>624</v>
      </c>
      <c r="B104" s="381" t="s">
        <v>50</v>
      </c>
      <c r="C104" s="381" t="s">
        <v>59</v>
      </c>
      <c r="D104" s="381" t="s">
        <v>60</v>
      </c>
      <c r="E104" s="381" t="s">
        <v>601</v>
      </c>
      <c r="F104" s="381" t="s">
        <v>626</v>
      </c>
      <c r="G104" s="381" t="s">
        <v>6</v>
      </c>
      <c r="H104" s="382">
        <v>70298.164199999999</v>
      </c>
      <c r="I104" s="382">
        <v>123021.7873</v>
      </c>
      <c r="J104" s="382">
        <v>97104.906099999993</v>
      </c>
      <c r="K104" s="382">
        <v>169933.5857</v>
      </c>
      <c r="L104" s="382">
        <v>123161.6345</v>
      </c>
      <c r="M104" s="382">
        <v>215532.8603</v>
      </c>
      <c r="N104" s="382">
        <v>160837.3351</v>
      </c>
      <c r="O104" s="382">
        <v>281465.33649999998</v>
      </c>
      <c r="P104" s="382">
        <v>200418.16889999999</v>
      </c>
      <c r="Q104" s="382">
        <v>350731.79560000001</v>
      </c>
      <c r="R104" s="382">
        <v>225583.6329</v>
      </c>
      <c r="S104" s="382">
        <v>394771.35759999999</v>
      </c>
      <c r="T104" s="382">
        <v>250376.14170000001</v>
      </c>
      <c r="U104" s="382">
        <v>438158.24800000002</v>
      </c>
    </row>
    <row r="105" spans="1:21" ht="21.95" customHeight="1" x14ac:dyDescent="0.25">
      <c r="A105" s="381" t="s">
        <v>624</v>
      </c>
      <c r="B105" s="381" t="s">
        <v>50</v>
      </c>
      <c r="C105" s="381" t="s">
        <v>59</v>
      </c>
      <c r="D105" s="381" t="s">
        <v>60</v>
      </c>
      <c r="E105" s="381" t="s">
        <v>601</v>
      </c>
      <c r="F105" s="381" t="s">
        <v>627</v>
      </c>
      <c r="G105" s="381" t="s">
        <v>4</v>
      </c>
      <c r="H105" s="382">
        <v>79300.275399999999</v>
      </c>
      <c r="I105" s="382">
        <v>126880.44259999999</v>
      </c>
      <c r="J105" s="382">
        <v>111020.38559999999</v>
      </c>
      <c r="K105" s="382">
        <v>177632.61960000001</v>
      </c>
      <c r="L105" s="382">
        <v>142740.4958</v>
      </c>
      <c r="M105" s="382">
        <v>228384.7966</v>
      </c>
      <c r="N105" s="382">
        <v>190320.66099999999</v>
      </c>
      <c r="O105" s="382">
        <v>304513.06209999998</v>
      </c>
      <c r="P105" s="382">
        <v>237900.82629999999</v>
      </c>
      <c r="Q105" s="382">
        <v>380641.32760000002</v>
      </c>
      <c r="R105" s="382">
        <v>269620.9363</v>
      </c>
      <c r="S105" s="382">
        <v>431393.50469999999</v>
      </c>
      <c r="T105" s="382">
        <v>301341.0466</v>
      </c>
      <c r="U105" s="382">
        <v>482145.68170000002</v>
      </c>
    </row>
    <row r="106" spans="1:21" ht="22.5" customHeight="1" x14ac:dyDescent="0.25">
      <c r="A106" s="381" t="s">
        <v>624</v>
      </c>
      <c r="B106" s="381" t="s">
        <v>50</v>
      </c>
      <c r="C106" s="381" t="s">
        <v>61</v>
      </c>
      <c r="D106" s="381" t="s">
        <v>62</v>
      </c>
      <c r="E106" s="381" t="s">
        <v>637</v>
      </c>
      <c r="F106" s="381" t="s">
        <v>624</v>
      </c>
      <c r="G106" s="381" t="s">
        <v>11</v>
      </c>
      <c r="H106" s="382">
        <v>97886.3027</v>
      </c>
      <c r="I106" s="382">
        <v>171301.02970000001</v>
      </c>
      <c r="J106" s="382">
        <v>128017.512</v>
      </c>
      <c r="K106" s="382">
        <v>224030.6459</v>
      </c>
      <c r="L106" s="382">
        <v>155252.6672</v>
      </c>
      <c r="M106" s="382">
        <v>271692.16769999999</v>
      </c>
      <c r="N106" s="382">
        <v>189616.18580000001</v>
      </c>
      <c r="O106" s="382">
        <v>331828.32500000001</v>
      </c>
      <c r="P106" s="382">
        <v>223043.38930000001</v>
      </c>
      <c r="Q106" s="382">
        <v>390325.93119999999</v>
      </c>
      <c r="R106" s="382">
        <v>243548.59039999999</v>
      </c>
      <c r="S106" s="382">
        <v>426210.0331</v>
      </c>
      <c r="T106" s="382">
        <v>261802.86120000001</v>
      </c>
      <c r="U106" s="382">
        <v>458155.00699999998</v>
      </c>
    </row>
    <row r="107" spans="1:21" ht="21.95" customHeight="1" x14ac:dyDescent="0.25">
      <c r="A107" s="381" t="s">
        <v>624</v>
      </c>
      <c r="B107" s="381" t="s">
        <v>50</v>
      </c>
      <c r="C107" s="381" t="s">
        <v>61</v>
      </c>
      <c r="D107" s="381" t="s">
        <v>62</v>
      </c>
      <c r="E107" s="381" t="s">
        <v>637</v>
      </c>
      <c r="F107" s="381" t="s">
        <v>625</v>
      </c>
      <c r="G107" s="381" t="s">
        <v>5</v>
      </c>
      <c r="H107" s="382">
        <v>89937.939100000003</v>
      </c>
      <c r="I107" s="382">
        <v>157391.3933</v>
      </c>
      <c r="J107" s="382">
        <v>117692.1142</v>
      </c>
      <c r="K107" s="382">
        <v>205961.1998</v>
      </c>
      <c r="L107" s="382">
        <v>142993.74909999999</v>
      </c>
      <c r="M107" s="382">
        <v>250239.06090000001</v>
      </c>
      <c r="N107" s="382">
        <v>175324.08110000001</v>
      </c>
      <c r="O107" s="382">
        <v>306817.14199999999</v>
      </c>
      <c r="P107" s="382">
        <v>207908.69159999999</v>
      </c>
      <c r="Q107" s="382">
        <v>363840.21029999998</v>
      </c>
      <c r="R107" s="382">
        <v>228826.81460000001</v>
      </c>
      <c r="S107" s="382">
        <v>400446.92540000001</v>
      </c>
      <c r="T107" s="382">
        <v>248384.21830000001</v>
      </c>
      <c r="U107" s="382">
        <v>434672.38209999999</v>
      </c>
    </row>
    <row r="108" spans="1:21" ht="21.95" customHeight="1" x14ac:dyDescent="0.25">
      <c r="A108" s="381" t="s">
        <v>624</v>
      </c>
      <c r="B108" s="381" t="s">
        <v>50</v>
      </c>
      <c r="C108" s="381" t="s">
        <v>61</v>
      </c>
      <c r="D108" s="381" t="s">
        <v>62</v>
      </c>
      <c r="E108" s="381" t="s">
        <v>637</v>
      </c>
      <c r="F108" s="381" t="s">
        <v>626</v>
      </c>
      <c r="G108" s="381" t="s">
        <v>6</v>
      </c>
      <c r="H108" s="382">
        <v>78073.243400000007</v>
      </c>
      <c r="I108" s="382">
        <v>136628.17600000001</v>
      </c>
      <c r="J108" s="382">
        <v>107903.3409</v>
      </c>
      <c r="K108" s="382">
        <v>188830.84650000001</v>
      </c>
      <c r="L108" s="382">
        <v>136933.89550000001</v>
      </c>
      <c r="M108" s="382">
        <v>239634.31719999999</v>
      </c>
      <c r="N108" s="382">
        <v>178977.26259999999</v>
      </c>
      <c r="O108" s="382">
        <v>313210.2095</v>
      </c>
      <c r="P108" s="382">
        <v>223051.5735</v>
      </c>
      <c r="Q108" s="382">
        <v>390340.2536</v>
      </c>
      <c r="R108" s="382">
        <v>251132.00659999999</v>
      </c>
      <c r="S108" s="382">
        <v>439481.01150000002</v>
      </c>
      <c r="T108" s="382">
        <v>278814.8554</v>
      </c>
      <c r="U108" s="382">
        <v>487925.99709999998</v>
      </c>
    </row>
    <row r="109" spans="1:21" ht="21.95" customHeight="1" x14ac:dyDescent="0.25">
      <c r="A109" s="381" t="s">
        <v>624</v>
      </c>
      <c r="B109" s="381" t="s">
        <v>50</v>
      </c>
      <c r="C109" s="381" t="s">
        <v>61</v>
      </c>
      <c r="D109" s="381" t="s">
        <v>62</v>
      </c>
      <c r="E109" s="381" t="s">
        <v>637</v>
      </c>
      <c r="F109" s="381" t="s">
        <v>627</v>
      </c>
      <c r="G109" s="381" t="s">
        <v>4</v>
      </c>
      <c r="H109" s="382">
        <v>87269.594100000002</v>
      </c>
      <c r="I109" s="382">
        <v>139631.35260000001</v>
      </c>
      <c r="J109" s="382">
        <v>122177.43180000001</v>
      </c>
      <c r="K109" s="382">
        <v>195483.89369999999</v>
      </c>
      <c r="L109" s="382">
        <v>157085.26939999999</v>
      </c>
      <c r="M109" s="382">
        <v>251336.43479999999</v>
      </c>
      <c r="N109" s="382">
        <v>209447.02590000001</v>
      </c>
      <c r="O109" s="382">
        <v>335115.2463</v>
      </c>
      <c r="P109" s="382">
        <v>261808.78229999999</v>
      </c>
      <c r="Q109" s="382">
        <v>418894.05790000001</v>
      </c>
      <c r="R109" s="382">
        <v>296716.62</v>
      </c>
      <c r="S109" s="382">
        <v>474746.59899999999</v>
      </c>
      <c r="T109" s="382">
        <v>331624.45750000002</v>
      </c>
      <c r="U109" s="382">
        <v>530599.14</v>
      </c>
    </row>
    <row r="110" spans="1:21" ht="22.5" customHeight="1" x14ac:dyDescent="0.25">
      <c r="A110" s="381" t="s">
        <v>624</v>
      </c>
      <c r="B110" s="381" t="s">
        <v>50</v>
      </c>
      <c r="C110" s="381" t="s">
        <v>61</v>
      </c>
      <c r="D110" s="381" t="s">
        <v>62</v>
      </c>
      <c r="E110" s="381" t="s">
        <v>602</v>
      </c>
      <c r="F110" s="381" t="s">
        <v>624</v>
      </c>
      <c r="G110" s="381" t="s">
        <v>11</v>
      </c>
      <c r="H110" s="382">
        <v>101096.00049999999</v>
      </c>
      <c r="I110" s="382">
        <v>176918.00090000001</v>
      </c>
      <c r="J110" s="382">
        <v>132381.84640000001</v>
      </c>
      <c r="K110" s="382">
        <v>231668.2311</v>
      </c>
      <c r="L110" s="382">
        <v>160698.84390000001</v>
      </c>
      <c r="M110" s="382">
        <v>281222.9768</v>
      </c>
      <c r="N110" s="382">
        <v>196546.12239999999</v>
      </c>
      <c r="O110" s="382">
        <v>343955.71419999999</v>
      </c>
      <c r="P110" s="382">
        <v>231291.26980000001</v>
      </c>
      <c r="Q110" s="382">
        <v>404759.72210000001</v>
      </c>
      <c r="R110" s="382">
        <v>252584.31299999999</v>
      </c>
      <c r="S110" s="382">
        <v>442022.5477</v>
      </c>
      <c r="T110" s="382">
        <v>271550.8089</v>
      </c>
      <c r="U110" s="382">
        <v>475213.91570000001</v>
      </c>
    </row>
    <row r="111" spans="1:21" ht="21.95" customHeight="1" x14ac:dyDescent="0.25">
      <c r="A111" s="381" t="s">
        <v>624</v>
      </c>
      <c r="B111" s="381" t="s">
        <v>50</v>
      </c>
      <c r="C111" s="381" t="s">
        <v>61</v>
      </c>
      <c r="D111" s="381" t="s">
        <v>62</v>
      </c>
      <c r="E111" s="381" t="s">
        <v>602</v>
      </c>
      <c r="F111" s="381" t="s">
        <v>625</v>
      </c>
      <c r="G111" s="381" t="s">
        <v>5</v>
      </c>
      <c r="H111" s="382">
        <v>92584.920499999993</v>
      </c>
      <c r="I111" s="382">
        <v>162023.611</v>
      </c>
      <c r="J111" s="382">
        <v>121325.4466</v>
      </c>
      <c r="K111" s="382">
        <v>212319.53159999999</v>
      </c>
      <c r="L111" s="382">
        <v>147572.03719999999</v>
      </c>
      <c r="M111" s="382">
        <v>258251.06510000001</v>
      </c>
      <c r="N111" s="382">
        <v>181242.1868</v>
      </c>
      <c r="O111" s="382">
        <v>317173.82689999999</v>
      </c>
      <c r="P111" s="382">
        <v>215085.08859999999</v>
      </c>
      <c r="Q111" s="382">
        <v>376398.90509999997</v>
      </c>
      <c r="R111" s="382">
        <v>236820.28700000001</v>
      </c>
      <c r="S111" s="382">
        <v>414435.50219999999</v>
      </c>
      <c r="T111" s="382">
        <v>257182.17319999999</v>
      </c>
      <c r="U111" s="382">
        <v>450068.80310000002</v>
      </c>
    </row>
    <row r="112" spans="1:21" ht="21.95" customHeight="1" x14ac:dyDescent="0.25">
      <c r="A112" s="381" t="s">
        <v>624</v>
      </c>
      <c r="B112" s="381" t="s">
        <v>50</v>
      </c>
      <c r="C112" s="381" t="s">
        <v>61</v>
      </c>
      <c r="D112" s="381" t="s">
        <v>62</v>
      </c>
      <c r="E112" s="381" t="s">
        <v>602</v>
      </c>
      <c r="F112" s="381" t="s">
        <v>626</v>
      </c>
      <c r="G112" s="381" t="s">
        <v>6</v>
      </c>
      <c r="H112" s="382">
        <v>80039.516600000003</v>
      </c>
      <c r="I112" s="382">
        <v>140069.1539</v>
      </c>
      <c r="J112" s="382">
        <v>110557.06479999999</v>
      </c>
      <c r="K112" s="382">
        <v>193474.8633</v>
      </c>
      <c r="L112" s="382">
        <v>140218.46539999999</v>
      </c>
      <c r="M112" s="382">
        <v>245382.31450000001</v>
      </c>
      <c r="N112" s="382">
        <v>183101.73199999999</v>
      </c>
      <c r="O112" s="382">
        <v>320428.03110000002</v>
      </c>
      <c r="P112" s="382">
        <v>228159.72640000001</v>
      </c>
      <c r="Q112" s="382">
        <v>399279.52110000001</v>
      </c>
      <c r="R112" s="382">
        <v>256803.7401</v>
      </c>
      <c r="S112" s="382">
        <v>449406.5453</v>
      </c>
      <c r="T112" s="382">
        <v>285022.0221</v>
      </c>
      <c r="U112" s="382">
        <v>498788.53869999998</v>
      </c>
    </row>
    <row r="113" spans="1:21" ht="21.95" customHeight="1" x14ac:dyDescent="0.25">
      <c r="A113" s="381" t="s">
        <v>624</v>
      </c>
      <c r="B113" s="381" t="s">
        <v>50</v>
      </c>
      <c r="C113" s="381" t="s">
        <v>61</v>
      </c>
      <c r="D113" s="381" t="s">
        <v>62</v>
      </c>
      <c r="E113" s="381" t="s">
        <v>602</v>
      </c>
      <c r="F113" s="381" t="s">
        <v>627</v>
      </c>
      <c r="G113" s="381" t="s">
        <v>4</v>
      </c>
      <c r="H113" s="382">
        <v>90341.895799999998</v>
      </c>
      <c r="I113" s="382">
        <v>144547.03539999999</v>
      </c>
      <c r="J113" s="382">
        <v>126478.6541</v>
      </c>
      <c r="K113" s="382">
        <v>202365.84959999999</v>
      </c>
      <c r="L113" s="382">
        <v>162615.41250000001</v>
      </c>
      <c r="M113" s="382">
        <v>260184.66390000001</v>
      </c>
      <c r="N113" s="382">
        <v>216820.54990000001</v>
      </c>
      <c r="O113" s="382">
        <v>346912.88500000001</v>
      </c>
      <c r="P113" s="382">
        <v>271025.6874</v>
      </c>
      <c r="Q113" s="382">
        <v>433641.10629999998</v>
      </c>
      <c r="R113" s="382">
        <v>307162.44579999999</v>
      </c>
      <c r="S113" s="382">
        <v>491459.92050000001</v>
      </c>
      <c r="T113" s="382">
        <v>343299.20409999997</v>
      </c>
      <c r="U113" s="382">
        <v>549278.73459999997</v>
      </c>
    </row>
    <row r="114" spans="1:21" ht="22.5" customHeight="1" x14ac:dyDescent="0.25">
      <c r="A114" s="381" t="s">
        <v>624</v>
      </c>
      <c r="B114" s="381" t="s">
        <v>50</v>
      </c>
      <c r="C114" s="381" t="s">
        <v>63</v>
      </c>
      <c r="D114" s="381" t="s">
        <v>64</v>
      </c>
      <c r="E114" s="381" t="s">
        <v>603</v>
      </c>
      <c r="F114" s="381" t="s">
        <v>624</v>
      </c>
      <c r="G114" s="381" t="s">
        <v>11</v>
      </c>
      <c r="H114" s="382">
        <v>90066.991500000004</v>
      </c>
      <c r="I114" s="382">
        <v>157617.23509999999</v>
      </c>
      <c r="J114" s="382">
        <v>117714.7066</v>
      </c>
      <c r="K114" s="382">
        <v>206000.73639999999</v>
      </c>
      <c r="L114" s="382">
        <v>142687.52340000001</v>
      </c>
      <c r="M114" s="382">
        <v>249703.16589999999</v>
      </c>
      <c r="N114" s="382">
        <v>174142.00219999999</v>
      </c>
      <c r="O114" s="382">
        <v>304748.50390000001</v>
      </c>
      <c r="P114" s="382">
        <v>204797.0442</v>
      </c>
      <c r="Q114" s="382">
        <v>358394.8272</v>
      </c>
      <c r="R114" s="382">
        <v>223611.198</v>
      </c>
      <c r="S114" s="382">
        <v>391319.59639999998</v>
      </c>
      <c r="T114" s="382">
        <v>240355.06039999999</v>
      </c>
      <c r="U114" s="382">
        <v>420621.35560000001</v>
      </c>
    </row>
    <row r="115" spans="1:21" ht="21.95" customHeight="1" x14ac:dyDescent="0.25">
      <c r="A115" s="381" t="s">
        <v>624</v>
      </c>
      <c r="B115" s="381" t="s">
        <v>50</v>
      </c>
      <c r="C115" s="381" t="s">
        <v>63</v>
      </c>
      <c r="D115" s="381" t="s">
        <v>64</v>
      </c>
      <c r="E115" s="381" t="s">
        <v>603</v>
      </c>
      <c r="F115" s="381" t="s">
        <v>625</v>
      </c>
      <c r="G115" s="381" t="s">
        <v>5</v>
      </c>
      <c r="H115" s="382">
        <v>82892.362500000003</v>
      </c>
      <c r="I115" s="382">
        <v>145061.63440000001</v>
      </c>
      <c r="J115" s="382">
        <v>108394.43610000001</v>
      </c>
      <c r="K115" s="382">
        <v>189690.26319999999</v>
      </c>
      <c r="L115" s="382">
        <v>131621.95129999999</v>
      </c>
      <c r="M115" s="382">
        <v>230338.4149</v>
      </c>
      <c r="N115" s="382">
        <v>161241.16459999999</v>
      </c>
      <c r="O115" s="382">
        <v>282172.03810000001</v>
      </c>
      <c r="P115" s="382">
        <v>191135.63579999999</v>
      </c>
      <c r="Q115" s="382">
        <v>334487.3628</v>
      </c>
      <c r="R115" s="382">
        <v>210322.51560000001</v>
      </c>
      <c r="S115" s="382">
        <v>368064.40220000001</v>
      </c>
      <c r="T115" s="382">
        <v>228242.65719999999</v>
      </c>
      <c r="U115" s="382">
        <v>399424.65019999997</v>
      </c>
    </row>
    <row r="116" spans="1:21" ht="21.95" customHeight="1" x14ac:dyDescent="0.25">
      <c r="A116" s="381" t="s">
        <v>624</v>
      </c>
      <c r="B116" s="381" t="s">
        <v>50</v>
      </c>
      <c r="C116" s="381" t="s">
        <v>63</v>
      </c>
      <c r="D116" s="381" t="s">
        <v>64</v>
      </c>
      <c r="E116" s="381" t="s">
        <v>603</v>
      </c>
      <c r="F116" s="381" t="s">
        <v>626</v>
      </c>
      <c r="G116" s="381" t="s">
        <v>6</v>
      </c>
      <c r="H116" s="382">
        <v>72109.454199999993</v>
      </c>
      <c r="I116" s="382">
        <v>126191.5448</v>
      </c>
      <c r="J116" s="382">
        <v>99690.241299999994</v>
      </c>
      <c r="K116" s="382">
        <v>174457.9221</v>
      </c>
      <c r="L116" s="382">
        <v>126549.3172</v>
      </c>
      <c r="M116" s="382">
        <v>221461.30489999999</v>
      </c>
      <c r="N116" s="382">
        <v>165481.7236</v>
      </c>
      <c r="O116" s="382">
        <v>289593.01630000002</v>
      </c>
      <c r="P116" s="382">
        <v>206247.37150000001</v>
      </c>
      <c r="Q116" s="382">
        <v>360932.90010000003</v>
      </c>
      <c r="R116" s="382">
        <v>232248.8155</v>
      </c>
      <c r="S116" s="382">
        <v>406435.42729999998</v>
      </c>
      <c r="T116" s="382">
        <v>257891.37830000001</v>
      </c>
      <c r="U116" s="382">
        <v>451309.91190000001</v>
      </c>
    </row>
    <row r="117" spans="1:21" ht="21.95" customHeight="1" x14ac:dyDescent="0.25">
      <c r="A117" s="381" t="s">
        <v>624</v>
      </c>
      <c r="B117" s="381" t="s">
        <v>50</v>
      </c>
      <c r="C117" s="381" t="s">
        <v>63</v>
      </c>
      <c r="D117" s="381" t="s">
        <v>64</v>
      </c>
      <c r="E117" s="381" t="s">
        <v>603</v>
      </c>
      <c r="F117" s="381" t="s">
        <v>627</v>
      </c>
      <c r="G117" s="381" t="s">
        <v>4</v>
      </c>
      <c r="H117" s="382">
        <v>80201.535499999998</v>
      </c>
      <c r="I117" s="382">
        <v>128322.45879999999</v>
      </c>
      <c r="J117" s="382">
        <v>112282.14969999999</v>
      </c>
      <c r="K117" s="382">
        <v>179651.44219999999</v>
      </c>
      <c r="L117" s="382">
        <v>144362.76389999999</v>
      </c>
      <c r="M117" s="382">
        <v>230980.42569999999</v>
      </c>
      <c r="N117" s="382">
        <v>192483.68520000001</v>
      </c>
      <c r="O117" s="382">
        <v>307973.90090000001</v>
      </c>
      <c r="P117" s="382">
        <v>240604.60649999999</v>
      </c>
      <c r="Q117" s="382">
        <v>384967.3762</v>
      </c>
      <c r="R117" s="382">
        <v>272685.22070000001</v>
      </c>
      <c r="S117" s="382">
        <v>436296.35969999997</v>
      </c>
      <c r="T117" s="382">
        <v>304765.83490000002</v>
      </c>
      <c r="U117" s="382">
        <v>487625.3432</v>
      </c>
    </row>
    <row r="118" spans="1:21" ht="22.5" customHeight="1" x14ac:dyDescent="0.25">
      <c r="A118" s="381" t="s">
        <v>624</v>
      </c>
      <c r="B118" s="381" t="s">
        <v>50</v>
      </c>
      <c r="C118" s="381" t="s">
        <v>63</v>
      </c>
      <c r="D118" s="381" t="s">
        <v>64</v>
      </c>
      <c r="E118" s="381" t="s">
        <v>604</v>
      </c>
      <c r="F118" s="381" t="s">
        <v>624</v>
      </c>
      <c r="G118" s="381" t="s">
        <v>11</v>
      </c>
      <c r="H118" s="382">
        <v>86575.659899999999</v>
      </c>
      <c r="I118" s="382">
        <v>151507.40479999999</v>
      </c>
      <c r="J118" s="382">
        <v>113343.85460000001</v>
      </c>
      <c r="K118" s="382">
        <v>198351.74549999999</v>
      </c>
      <c r="L118" s="382">
        <v>137566.40960000001</v>
      </c>
      <c r="M118" s="382">
        <v>240741.2169</v>
      </c>
      <c r="N118" s="382">
        <v>168213.36439999999</v>
      </c>
      <c r="O118" s="382">
        <v>294373.38780000003</v>
      </c>
      <c r="P118" s="382">
        <v>197936.01930000001</v>
      </c>
      <c r="Q118" s="382">
        <v>346388.03389999998</v>
      </c>
      <c r="R118" s="382">
        <v>216154.06539999999</v>
      </c>
      <c r="S118" s="382">
        <v>378269.61450000003</v>
      </c>
      <c r="T118" s="382">
        <v>232379.986</v>
      </c>
      <c r="U118" s="382">
        <v>406664.9754</v>
      </c>
    </row>
    <row r="119" spans="1:21" ht="21.95" customHeight="1" x14ac:dyDescent="0.25">
      <c r="A119" s="381" t="s">
        <v>624</v>
      </c>
      <c r="B119" s="381" t="s">
        <v>50</v>
      </c>
      <c r="C119" s="381" t="s">
        <v>63</v>
      </c>
      <c r="D119" s="381" t="s">
        <v>64</v>
      </c>
      <c r="E119" s="381" t="s">
        <v>604</v>
      </c>
      <c r="F119" s="381" t="s">
        <v>625</v>
      </c>
      <c r="G119" s="381" t="s">
        <v>5</v>
      </c>
      <c r="H119" s="382">
        <v>79330.691399999996</v>
      </c>
      <c r="I119" s="382">
        <v>138828.7101</v>
      </c>
      <c r="J119" s="382">
        <v>103932.20909999999</v>
      </c>
      <c r="K119" s="382">
        <v>181881.3659</v>
      </c>
      <c r="L119" s="382">
        <v>126392.3518</v>
      </c>
      <c r="M119" s="382">
        <v>221186.61550000001</v>
      </c>
      <c r="N119" s="382">
        <v>155186.04810000001</v>
      </c>
      <c r="O119" s="382">
        <v>271575.58439999999</v>
      </c>
      <c r="P119" s="382">
        <v>184140.6758</v>
      </c>
      <c r="Q119" s="382">
        <v>322246.1827</v>
      </c>
      <c r="R119" s="382">
        <v>202735.10200000001</v>
      </c>
      <c r="S119" s="382">
        <v>354786.42839999998</v>
      </c>
      <c r="T119" s="382">
        <v>220148.8339</v>
      </c>
      <c r="U119" s="382">
        <v>385260.45929999999</v>
      </c>
    </row>
    <row r="120" spans="1:21" ht="21.95" customHeight="1" x14ac:dyDescent="0.25">
      <c r="A120" s="381" t="s">
        <v>624</v>
      </c>
      <c r="B120" s="381" t="s">
        <v>50</v>
      </c>
      <c r="C120" s="381" t="s">
        <v>63</v>
      </c>
      <c r="D120" s="381" t="s">
        <v>64</v>
      </c>
      <c r="E120" s="381" t="s">
        <v>604</v>
      </c>
      <c r="F120" s="381" t="s">
        <v>626</v>
      </c>
      <c r="G120" s="381" t="s">
        <v>6</v>
      </c>
      <c r="H120" s="382">
        <v>68629.338799999998</v>
      </c>
      <c r="I120" s="382">
        <v>120101.3429</v>
      </c>
      <c r="J120" s="382">
        <v>94805.697400000005</v>
      </c>
      <c r="K120" s="382">
        <v>165909.9705</v>
      </c>
      <c r="L120" s="382">
        <v>120253.2692</v>
      </c>
      <c r="M120" s="382">
        <v>210443.2212</v>
      </c>
      <c r="N120" s="382">
        <v>157055.12349999999</v>
      </c>
      <c r="O120" s="382">
        <v>274846.46620000002</v>
      </c>
      <c r="P120" s="382">
        <v>195708.19219999999</v>
      </c>
      <c r="Q120" s="382">
        <v>342489.33630000002</v>
      </c>
      <c r="R120" s="382">
        <v>220289.72409999999</v>
      </c>
      <c r="S120" s="382">
        <v>385507.0172</v>
      </c>
      <c r="T120" s="382">
        <v>244508.85620000001</v>
      </c>
      <c r="U120" s="382">
        <v>427890.49829999998</v>
      </c>
    </row>
    <row r="121" spans="1:21" ht="21.95" customHeight="1" x14ac:dyDescent="0.25">
      <c r="A121" s="381" t="s">
        <v>624</v>
      </c>
      <c r="B121" s="381" t="s">
        <v>50</v>
      </c>
      <c r="C121" s="381" t="s">
        <v>63</v>
      </c>
      <c r="D121" s="381" t="s">
        <v>64</v>
      </c>
      <c r="E121" s="381" t="s">
        <v>604</v>
      </c>
      <c r="F121" s="381" t="s">
        <v>627</v>
      </c>
      <c r="G121" s="381" t="s">
        <v>4</v>
      </c>
      <c r="H121" s="382">
        <v>77335.695200000002</v>
      </c>
      <c r="I121" s="382">
        <v>123737.1142</v>
      </c>
      <c r="J121" s="382">
        <v>108269.9734</v>
      </c>
      <c r="K121" s="382">
        <v>173231.95989999999</v>
      </c>
      <c r="L121" s="382">
        <v>139204.25150000001</v>
      </c>
      <c r="M121" s="382">
        <v>222726.80559999999</v>
      </c>
      <c r="N121" s="382">
        <v>185605.6686</v>
      </c>
      <c r="O121" s="382">
        <v>296969.07419999997</v>
      </c>
      <c r="P121" s="382">
        <v>232007.0857</v>
      </c>
      <c r="Q121" s="382">
        <v>371211.34269999998</v>
      </c>
      <c r="R121" s="382">
        <v>262941.3639</v>
      </c>
      <c r="S121" s="382">
        <v>420706.18839999998</v>
      </c>
      <c r="T121" s="382">
        <v>293875.64189999999</v>
      </c>
      <c r="U121" s="382">
        <v>470201.03409999999</v>
      </c>
    </row>
    <row r="122" spans="1:21" ht="22.5" customHeight="1" x14ac:dyDescent="0.25">
      <c r="A122" s="381" t="s">
        <v>624</v>
      </c>
      <c r="B122" s="381" t="s">
        <v>50</v>
      </c>
      <c r="C122" s="381" t="s">
        <v>63</v>
      </c>
      <c r="D122" s="381" t="s">
        <v>64</v>
      </c>
      <c r="E122" s="381" t="s">
        <v>605</v>
      </c>
      <c r="F122" s="381" t="s">
        <v>624</v>
      </c>
      <c r="G122" s="381" t="s">
        <v>11</v>
      </c>
      <c r="H122" s="382">
        <v>89409.712199999994</v>
      </c>
      <c r="I122" s="382">
        <v>156466.99619999999</v>
      </c>
      <c r="J122" s="382">
        <v>116962.14260000001</v>
      </c>
      <c r="K122" s="382">
        <v>204683.74950000001</v>
      </c>
      <c r="L122" s="382">
        <v>141873.36040000001</v>
      </c>
      <c r="M122" s="382">
        <v>248278.3806</v>
      </c>
      <c r="N122" s="382">
        <v>173326.4062</v>
      </c>
      <c r="O122" s="382">
        <v>303321.21100000001</v>
      </c>
      <c r="P122" s="382">
        <v>203899.51029999999</v>
      </c>
      <c r="Q122" s="382">
        <v>356824.14299999998</v>
      </c>
      <c r="R122" s="382">
        <v>222650.15410000001</v>
      </c>
      <c r="S122" s="382">
        <v>389637.7696</v>
      </c>
      <c r="T122" s="382">
        <v>239344.459</v>
      </c>
      <c r="U122" s="382">
        <v>418852.80320000002</v>
      </c>
    </row>
    <row r="123" spans="1:21" ht="21.95" customHeight="1" x14ac:dyDescent="0.25">
      <c r="A123" s="381" t="s">
        <v>624</v>
      </c>
      <c r="B123" s="381" t="s">
        <v>50</v>
      </c>
      <c r="C123" s="381" t="s">
        <v>63</v>
      </c>
      <c r="D123" s="381" t="s">
        <v>64</v>
      </c>
      <c r="E123" s="381" t="s">
        <v>605</v>
      </c>
      <c r="F123" s="381" t="s">
        <v>625</v>
      </c>
      <c r="G123" s="381" t="s">
        <v>5</v>
      </c>
      <c r="H123" s="382">
        <v>82094.404299999995</v>
      </c>
      <c r="I123" s="382">
        <v>143665.20740000001</v>
      </c>
      <c r="J123" s="382">
        <v>107459.122</v>
      </c>
      <c r="K123" s="382">
        <v>188053.46340000001</v>
      </c>
      <c r="L123" s="382">
        <v>130590.81660000001</v>
      </c>
      <c r="M123" s="382">
        <v>228533.9289</v>
      </c>
      <c r="N123" s="382">
        <v>160172.61129999999</v>
      </c>
      <c r="O123" s="382">
        <v>280302.0698</v>
      </c>
      <c r="P123" s="382">
        <v>189970.23149999999</v>
      </c>
      <c r="Q123" s="382">
        <v>332447.90519999998</v>
      </c>
      <c r="R123" s="382">
        <v>209100.90950000001</v>
      </c>
      <c r="S123" s="382">
        <v>365926.59159999999</v>
      </c>
      <c r="T123" s="382">
        <v>226994.55799999999</v>
      </c>
      <c r="U123" s="382">
        <v>397240.47649999999</v>
      </c>
    </row>
    <row r="124" spans="1:21" ht="21.95" customHeight="1" x14ac:dyDescent="0.25">
      <c r="A124" s="381" t="s">
        <v>624</v>
      </c>
      <c r="B124" s="381" t="s">
        <v>50</v>
      </c>
      <c r="C124" s="381" t="s">
        <v>63</v>
      </c>
      <c r="D124" s="381" t="s">
        <v>64</v>
      </c>
      <c r="E124" s="381" t="s">
        <v>605</v>
      </c>
      <c r="F124" s="381" t="s">
        <v>626</v>
      </c>
      <c r="G124" s="381" t="s">
        <v>6</v>
      </c>
      <c r="H124" s="382">
        <v>71203.810500000007</v>
      </c>
      <c r="I124" s="382">
        <v>124606.6685</v>
      </c>
      <c r="J124" s="382">
        <v>98397.575599999996</v>
      </c>
      <c r="K124" s="382">
        <v>172195.7573</v>
      </c>
      <c r="L124" s="382">
        <v>124855.4783</v>
      </c>
      <c r="M124" s="382">
        <v>218497.087</v>
      </c>
      <c r="N124" s="382">
        <v>163159.53270000001</v>
      </c>
      <c r="O124" s="382">
        <v>285529.18229999999</v>
      </c>
      <c r="P124" s="382">
        <v>203332.77439999999</v>
      </c>
      <c r="Q124" s="382">
        <v>355832.35519999999</v>
      </c>
      <c r="R124" s="382">
        <v>228916.22899999999</v>
      </c>
      <c r="S124" s="382">
        <v>400603.4007</v>
      </c>
      <c r="T124" s="382">
        <v>254133.76519999999</v>
      </c>
      <c r="U124" s="382">
        <v>444734.08919999999</v>
      </c>
    </row>
    <row r="125" spans="1:21" ht="21.95" customHeight="1" x14ac:dyDescent="0.25">
      <c r="A125" s="381" t="s">
        <v>624</v>
      </c>
      <c r="B125" s="381" t="s">
        <v>50</v>
      </c>
      <c r="C125" s="381" t="s">
        <v>63</v>
      </c>
      <c r="D125" s="381" t="s">
        <v>64</v>
      </c>
      <c r="E125" s="381" t="s">
        <v>605</v>
      </c>
      <c r="F125" s="381" t="s">
        <v>627</v>
      </c>
      <c r="G125" s="381" t="s">
        <v>4</v>
      </c>
      <c r="H125" s="382">
        <v>79750.906700000007</v>
      </c>
      <c r="I125" s="382">
        <v>127601.4526</v>
      </c>
      <c r="J125" s="382">
        <v>111651.2694</v>
      </c>
      <c r="K125" s="382">
        <v>178642.0336</v>
      </c>
      <c r="L125" s="382">
        <v>143551.63200000001</v>
      </c>
      <c r="M125" s="382">
        <v>229682.61470000001</v>
      </c>
      <c r="N125" s="382">
        <v>191402.17600000001</v>
      </c>
      <c r="O125" s="382">
        <v>306243.48619999998</v>
      </c>
      <c r="P125" s="382">
        <v>239252.72</v>
      </c>
      <c r="Q125" s="382">
        <v>382804.35769999999</v>
      </c>
      <c r="R125" s="382">
        <v>271153.08260000002</v>
      </c>
      <c r="S125" s="382">
        <v>433844.9387</v>
      </c>
      <c r="T125" s="382">
        <v>303053.44530000002</v>
      </c>
      <c r="U125" s="382">
        <v>484885.51980000001</v>
      </c>
    </row>
    <row r="126" spans="1:21" ht="22.5" customHeight="1" x14ac:dyDescent="0.25">
      <c r="A126" s="381" t="s">
        <v>624</v>
      </c>
      <c r="B126" s="381" t="s">
        <v>50</v>
      </c>
      <c r="C126" s="381" t="s">
        <v>63</v>
      </c>
      <c r="D126" s="381" t="s">
        <v>64</v>
      </c>
      <c r="E126" s="381" t="s">
        <v>606</v>
      </c>
      <c r="F126" s="381" t="s">
        <v>624</v>
      </c>
      <c r="G126" s="381" t="s">
        <v>11</v>
      </c>
      <c r="H126" s="382">
        <v>86976.871499999994</v>
      </c>
      <c r="I126" s="382">
        <v>152209.5252</v>
      </c>
      <c r="J126" s="382">
        <v>113889.3956</v>
      </c>
      <c r="K126" s="382">
        <v>199306.44219999999</v>
      </c>
      <c r="L126" s="382">
        <v>138247.1807</v>
      </c>
      <c r="M126" s="382">
        <v>241932.56630000001</v>
      </c>
      <c r="N126" s="382">
        <v>169079.60519999999</v>
      </c>
      <c r="O126" s="382">
        <v>295889.30920000002</v>
      </c>
      <c r="P126" s="382">
        <v>198967.00279999999</v>
      </c>
      <c r="Q126" s="382">
        <v>348192.255</v>
      </c>
      <c r="R126" s="382">
        <v>217283.52910000001</v>
      </c>
      <c r="S126" s="382">
        <v>380246.17580000003</v>
      </c>
      <c r="T126" s="382">
        <v>233598.47760000001</v>
      </c>
      <c r="U126" s="382">
        <v>408797.3358</v>
      </c>
    </row>
    <row r="127" spans="1:21" ht="21.95" customHeight="1" x14ac:dyDescent="0.25">
      <c r="A127" s="381" t="s">
        <v>624</v>
      </c>
      <c r="B127" s="381" t="s">
        <v>50</v>
      </c>
      <c r="C127" s="381" t="s">
        <v>63</v>
      </c>
      <c r="D127" s="381" t="s">
        <v>64</v>
      </c>
      <c r="E127" s="381" t="s">
        <v>606</v>
      </c>
      <c r="F127" s="381" t="s">
        <v>625</v>
      </c>
      <c r="G127" s="381" t="s">
        <v>5</v>
      </c>
      <c r="H127" s="382">
        <v>79661.563599999994</v>
      </c>
      <c r="I127" s="382">
        <v>139407.73639999999</v>
      </c>
      <c r="J127" s="382">
        <v>104386.3749</v>
      </c>
      <c r="K127" s="382">
        <v>182676.15609999999</v>
      </c>
      <c r="L127" s="382">
        <v>126964.637</v>
      </c>
      <c r="M127" s="382">
        <v>222188.1146</v>
      </c>
      <c r="N127" s="382">
        <v>155925.81030000001</v>
      </c>
      <c r="O127" s="382">
        <v>272870.16800000001</v>
      </c>
      <c r="P127" s="382">
        <v>185037.72409999999</v>
      </c>
      <c r="Q127" s="382">
        <v>323816.0172</v>
      </c>
      <c r="R127" s="382">
        <v>203734.28450000001</v>
      </c>
      <c r="S127" s="382">
        <v>356534.99780000001</v>
      </c>
      <c r="T127" s="382">
        <v>221248.57670000001</v>
      </c>
      <c r="U127" s="382">
        <v>387185.00900000002</v>
      </c>
    </row>
    <row r="128" spans="1:21" ht="21.95" customHeight="1" x14ac:dyDescent="0.25">
      <c r="A128" s="381" t="s">
        <v>624</v>
      </c>
      <c r="B128" s="381" t="s">
        <v>50</v>
      </c>
      <c r="C128" s="381" t="s">
        <v>63</v>
      </c>
      <c r="D128" s="381" t="s">
        <v>64</v>
      </c>
      <c r="E128" s="381" t="s">
        <v>606</v>
      </c>
      <c r="F128" s="381" t="s">
        <v>626</v>
      </c>
      <c r="G128" s="381" t="s">
        <v>6</v>
      </c>
      <c r="H128" s="382">
        <v>68875.122600000002</v>
      </c>
      <c r="I128" s="382">
        <v>120531.4644</v>
      </c>
      <c r="J128" s="382">
        <v>95137.412400000001</v>
      </c>
      <c r="K128" s="382">
        <v>166490.47169999999</v>
      </c>
      <c r="L128" s="382">
        <v>120663.83990000001</v>
      </c>
      <c r="M128" s="382">
        <v>211161.71969999999</v>
      </c>
      <c r="N128" s="382">
        <v>157570.68150000001</v>
      </c>
      <c r="O128" s="382">
        <v>275748.69260000001</v>
      </c>
      <c r="P128" s="382">
        <v>196346.71040000001</v>
      </c>
      <c r="Q128" s="382">
        <v>343606.74310000002</v>
      </c>
      <c r="R128" s="382">
        <v>220998.68969999999</v>
      </c>
      <c r="S128" s="382">
        <v>386747.7071</v>
      </c>
      <c r="T128" s="382">
        <v>245284.75080000001</v>
      </c>
      <c r="U128" s="382">
        <v>429248.31390000001</v>
      </c>
    </row>
    <row r="129" spans="1:21" ht="21.95" customHeight="1" x14ac:dyDescent="0.25">
      <c r="A129" s="381" t="s">
        <v>624</v>
      </c>
      <c r="B129" s="381" t="s">
        <v>50</v>
      </c>
      <c r="C129" s="381" t="s">
        <v>63</v>
      </c>
      <c r="D129" s="381" t="s">
        <v>64</v>
      </c>
      <c r="E129" s="381" t="s">
        <v>606</v>
      </c>
      <c r="F129" s="381" t="s">
        <v>627</v>
      </c>
      <c r="G129" s="381" t="s">
        <v>4</v>
      </c>
      <c r="H129" s="382">
        <v>77719.732399999994</v>
      </c>
      <c r="I129" s="382">
        <v>124351.57369999999</v>
      </c>
      <c r="J129" s="382">
        <v>108807.6254</v>
      </c>
      <c r="K129" s="382">
        <v>174092.20310000001</v>
      </c>
      <c r="L129" s="382">
        <v>139895.5183</v>
      </c>
      <c r="M129" s="382">
        <v>223832.83259999999</v>
      </c>
      <c r="N129" s="382">
        <v>186527.35769999999</v>
      </c>
      <c r="O129" s="382">
        <v>298443.77679999999</v>
      </c>
      <c r="P129" s="382">
        <v>233159.19709999999</v>
      </c>
      <c r="Q129" s="382">
        <v>373054.72090000001</v>
      </c>
      <c r="R129" s="382">
        <v>264247.09009999997</v>
      </c>
      <c r="S129" s="382">
        <v>422795.3505</v>
      </c>
      <c r="T129" s="382">
        <v>295334.98300000001</v>
      </c>
      <c r="U129" s="382">
        <v>472535.98</v>
      </c>
    </row>
    <row r="130" spans="1:21" ht="22.5" customHeight="1" x14ac:dyDescent="0.25">
      <c r="A130" s="381" t="s">
        <v>638</v>
      </c>
      <c r="B130" s="381" t="s">
        <v>343</v>
      </c>
      <c r="C130" s="381" t="s">
        <v>344</v>
      </c>
      <c r="D130" s="381" t="s">
        <v>345</v>
      </c>
      <c r="E130" s="381" t="s">
        <v>346</v>
      </c>
      <c r="F130" s="381" t="s">
        <v>624</v>
      </c>
      <c r="G130" s="381" t="s">
        <v>11</v>
      </c>
      <c r="H130" s="382">
        <v>108538.4286</v>
      </c>
      <c r="I130" s="382">
        <v>189942.25020000001</v>
      </c>
      <c r="J130" s="382">
        <v>141842.81570000001</v>
      </c>
      <c r="K130" s="382">
        <v>248224.92739999999</v>
      </c>
      <c r="L130" s="382">
        <v>171921.9289</v>
      </c>
      <c r="M130" s="382">
        <v>300863.37560000003</v>
      </c>
      <c r="N130" s="382">
        <v>209798.39989999999</v>
      </c>
      <c r="O130" s="382">
        <v>367147.1998</v>
      </c>
      <c r="P130" s="382">
        <v>246722.40659999999</v>
      </c>
      <c r="Q130" s="382">
        <v>431764.21169999999</v>
      </c>
      <c r="R130" s="382">
        <v>269385.73359999998</v>
      </c>
      <c r="S130" s="382">
        <v>471425.03370000003</v>
      </c>
      <c r="T130" s="382">
        <v>289554.3284</v>
      </c>
      <c r="U130" s="382">
        <v>506720.0747</v>
      </c>
    </row>
    <row r="131" spans="1:21" ht="21.95" customHeight="1" x14ac:dyDescent="0.25">
      <c r="A131" s="381" t="s">
        <v>638</v>
      </c>
      <c r="B131" s="381" t="s">
        <v>343</v>
      </c>
      <c r="C131" s="381" t="s">
        <v>344</v>
      </c>
      <c r="D131" s="381" t="s">
        <v>345</v>
      </c>
      <c r="E131" s="381" t="s">
        <v>346</v>
      </c>
      <c r="F131" s="381" t="s">
        <v>625</v>
      </c>
      <c r="G131" s="381" t="s">
        <v>5</v>
      </c>
      <c r="H131" s="382">
        <v>99916.815100000007</v>
      </c>
      <c r="I131" s="382">
        <v>174854.42629999999</v>
      </c>
      <c r="J131" s="382">
        <v>130642.82610000001</v>
      </c>
      <c r="K131" s="382">
        <v>228624.94570000001</v>
      </c>
      <c r="L131" s="382">
        <v>158624.644</v>
      </c>
      <c r="M131" s="382">
        <v>277593.12699999998</v>
      </c>
      <c r="N131" s="382">
        <v>194295.71160000001</v>
      </c>
      <c r="O131" s="382">
        <v>340017.49530000001</v>
      </c>
      <c r="P131" s="382">
        <v>230305.75529999999</v>
      </c>
      <c r="Q131" s="382">
        <v>403035.07179999998</v>
      </c>
      <c r="R131" s="382">
        <v>253416.97959999999</v>
      </c>
      <c r="S131" s="382">
        <v>443479.7144</v>
      </c>
      <c r="T131" s="382">
        <v>274999.08679999999</v>
      </c>
      <c r="U131" s="382">
        <v>481248.40179999999</v>
      </c>
    </row>
    <row r="132" spans="1:21" ht="21.95" customHeight="1" x14ac:dyDescent="0.25">
      <c r="A132" s="381" t="s">
        <v>638</v>
      </c>
      <c r="B132" s="381" t="s">
        <v>343</v>
      </c>
      <c r="C132" s="381" t="s">
        <v>344</v>
      </c>
      <c r="D132" s="381" t="s">
        <v>345</v>
      </c>
      <c r="E132" s="381" t="s">
        <v>346</v>
      </c>
      <c r="F132" s="381" t="s">
        <v>626</v>
      </c>
      <c r="G132" s="381" t="s">
        <v>6</v>
      </c>
      <c r="H132" s="382">
        <v>86946.073300000004</v>
      </c>
      <c r="I132" s="382">
        <v>152155.62830000001</v>
      </c>
      <c r="J132" s="382">
        <v>120206.78630000001</v>
      </c>
      <c r="K132" s="382">
        <v>210361.87609999999</v>
      </c>
      <c r="L132" s="382">
        <v>152600.2329</v>
      </c>
      <c r="M132" s="382">
        <v>267050.40759999998</v>
      </c>
      <c r="N132" s="382">
        <v>199560.67449999999</v>
      </c>
      <c r="O132" s="382">
        <v>349231.18040000001</v>
      </c>
      <c r="P132" s="382">
        <v>248724.0871</v>
      </c>
      <c r="Q132" s="382">
        <v>435267.15230000002</v>
      </c>
      <c r="R132" s="382">
        <v>280086.9339</v>
      </c>
      <c r="S132" s="382">
        <v>490152.13449999999</v>
      </c>
      <c r="T132" s="382">
        <v>311018.52</v>
      </c>
      <c r="U132" s="382">
        <v>544282.41</v>
      </c>
    </row>
    <row r="133" spans="1:21" ht="21.95" customHeight="1" x14ac:dyDescent="0.25">
      <c r="A133" s="381" t="s">
        <v>638</v>
      </c>
      <c r="B133" s="381" t="s">
        <v>343</v>
      </c>
      <c r="C133" s="381" t="s">
        <v>344</v>
      </c>
      <c r="D133" s="381" t="s">
        <v>345</v>
      </c>
      <c r="E133" s="381" t="s">
        <v>346</v>
      </c>
      <c r="F133" s="381" t="s">
        <v>627</v>
      </c>
      <c r="G133" s="381" t="s">
        <v>4</v>
      </c>
      <c r="H133" s="382">
        <v>96632.670199999993</v>
      </c>
      <c r="I133" s="382">
        <v>154612.27470000001</v>
      </c>
      <c r="J133" s="382">
        <v>135285.7383</v>
      </c>
      <c r="K133" s="382">
        <v>216457.18460000001</v>
      </c>
      <c r="L133" s="382">
        <v>173938.80650000001</v>
      </c>
      <c r="M133" s="382">
        <v>278302.09450000001</v>
      </c>
      <c r="N133" s="382">
        <v>231918.40849999999</v>
      </c>
      <c r="O133" s="382">
        <v>371069.45929999999</v>
      </c>
      <c r="P133" s="382">
        <v>289898.01069999998</v>
      </c>
      <c r="Q133" s="382">
        <v>463836.82400000002</v>
      </c>
      <c r="R133" s="382">
        <v>328551.07880000002</v>
      </c>
      <c r="S133" s="382">
        <v>525681.73400000005</v>
      </c>
      <c r="T133" s="382">
        <v>367204.14689999999</v>
      </c>
      <c r="U133" s="382">
        <v>587526.64379999996</v>
      </c>
    </row>
    <row r="134" spans="1:21" ht="22.5" customHeight="1" x14ac:dyDescent="0.25">
      <c r="A134" s="381" t="s">
        <v>638</v>
      </c>
      <c r="B134" s="381" t="s">
        <v>343</v>
      </c>
      <c r="C134" s="381" t="s">
        <v>344</v>
      </c>
      <c r="D134" s="381" t="s">
        <v>345</v>
      </c>
      <c r="E134" s="381" t="s">
        <v>347</v>
      </c>
      <c r="F134" s="381" t="s">
        <v>624</v>
      </c>
      <c r="G134" s="381" t="s">
        <v>11</v>
      </c>
      <c r="H134" s="382">
        <v>110226.15459999999</v>
      </c>
      <c r="I134" s="382">
        <v>192895.77050000001</v>
      </c>
      <c r="J134" s="382">
        <v>143902.40539999999</v>
      </c>
      <c r="K134" s="382">
        <v>251829.20939999999</v>
      </c>
      <c r="L134" s="382">
        <v>174283.8075</v>
      </c>
      <c r="M134" s="382">
        <v>304996.66320000001</v>
      </c>
      <c r="N134" s="382">
        <v>212436.45329999999</v>
      </c>
      <c r="O134" s="382">
        <v>371763.79320000001</v>
      </c>
      <c r="P134" s="382">
        <v>249740.21299999999</v>
      </c>
      <c r="Q134" s="382">
        <v>437045.37280000001</v>
      </c>
      <c r="R134" s="382">
        <v>272654.76439999999</v>
      </c>
      <c r="S134" s="382">
        <v>477145.83750000002</v>
      </c>
      <c r="T134" s="382">
        <v>293037.3763</v>
      </c>
      <c r="U134" s="382">
        <v>512815.40860000002</v>
      </c>
    </row>
    <row r="135" spans="1:21" ht="21.95" customHeight="1" x14ac:dyDescent="0.25">
      <c r="A135" s="381" t="s">
        <v>638</v>
      </c>
      <c r="B135" s="381" t="s">
        <v>343</v>
      </c>
      <c r="C135" s="381" t="s">
        <v>344</v>
      </c>
      <c r="D135" s="381" t="s">
        <v>345</v>
      </c>
      <c r="E135" s="381" t="s">
        <v>347</v>
      </c>
      <c r="F135" s="381" t="s">
        <v>625</v>
      </c>
      <c r="G135" s="381" t="s">
        <v>5</v>
      </c>
      <c r="H135" s="382">
        <v>101735.1721</v>
      </c>
      <c r="I135" s="382">
        <v>178036.55129999999</v>
      </c>
      <c r="J135" s="382">
        <v>132872.11350000001</v>
      </c>
      <c r="K135" s="382">
        <v>232526.1986</v>
      </c>
      <c r="L135" s="382">
        <v>161187.99770000001</v>
      </c>
      <c r="M135" s="382">
        <v>282078.99589999998</v>
      </c>
      <c r="N135" s="382">
        <v>197168.65539999999</v>
      </c>
      <c r="O135" s="382">
        <v>345045.147</v>
      </c>
      <c r="P135" s="382">
        <v>233572.3</v>
      </c>
      <c r="Q135" s="382">
        <v>408751.52510000003</v>
      </c>
      <c r="R135" s="382">
        <v>256927.96239999999</v>
      </c>
      <c r="S135" s="382">
        <v>449623.93420000002</v>
      </c>
      <c r="T135" s="382">
        <v>278702.66970000003</v>
      </c>
      <c r="U135" s="382">
        <v>487729.67190000002</v>
      </c>
    </row>
    <row r="136" spans="1:21" ht="21.95" customHeight="1" x14ac:dyDescent="0.25">
      <c r="A136" s="381" t="s">
        <v>638</v>
      </c>
      <c r="B136" s="381" t="s">
        <v>343</v>
      </c>
      <c r="C136" s="381" t="s">
        <v>344</v>
      </c>
      <c r="D136" s="381" t="s">
        <v>345</v>
      </c>
      <c r="E136" s="381" t="s">
        <v>347</v>
      </c>
      <c r="F136" s="381" t="s">
        <v>626</v>
      </c>
      <c r="G136" s="381" t="s">
        <v>6</v>
      </c>
      <c r="H136" s="382">
        <v>88818.300199999998</v>
      </c>
      <c r="I136" s="382">
        <v>155432.02540000001</v>
      </c>
      <c r="J136" s="382">
        <v>122850.8999</v>
      </c>
      <c r="K136" s="382">
        <v>214989.0747</v>
      </c>
      <c r="L136" s="382">
        <v>156029.37349999999</v>
      </c>
      <c r="M136" s="382">
        <v>273051.40350000001</v>
      </c>
      <c r="N136" s="382">
        <v>204192.04870000001</v>
      </c>
      <c r="O136" s="382">
        <v>357336.08510000003</v>
      </c>
      <c r="P136" s="382">
        <v>254524.3162</v>
      </c>
      <c r="Q136" s="382">
        <v>445417.55339999998</v>
      </c>
      <c r="R136" s="382">
        <v>286687.80540000001</v>
      </c>
      <c r="S136" s="382">
        <v>501703.65950000001</v>
      </c>
      <c r="T136" s="382">
        <v>318426.56809999997</v>
      </c>
      <c r="U136" s="382">
        <v>557246.49410000001</v>
      </c>
    </row>
    <row r="137" spans="1:21" ht="21.95" customHeight="1" x14ac:dyDescent="0.25">
      <c r="A137" s="381" t="s">
        <v>638</v>
      </c>
      <c r="B137" s="381" t="s">
        <v>343</v>
      </c>
      <c r="C137" s="381" t="s">
        <v>344</v>
      </c>
      <c r="D137" s="381" t="s">
        <v>345</v>
      </c>
      <c r="E137" s="381" t="s">
        <v>347</v>
      </c>
      <c r="F137" s="381" t="s">
        <v>627</v>
      </c>
      <c r="G137" s="381" t="s">
        <v>4</v>
      </c>
      <c r="H137" s="382">
        <v>97950.626000000004</v>
      </c>
      <c r="I137" s="382">
        <v>156721.00399999999</v>
      </c>
      <c r="J137" s="382">
        <v>137130.87650000001</v>
      </c>
      <c r="K137" s="382">
        <v>219409.40549999999</v>
      </c>
      <c r="L137" s="382">
        <v>176311.1269</v>
      </c>
      <c r="M137" s="382">
        <v>282097.80719999998</v>
      </c>
      <c r="N137" s="382">
        <v>235081.5024</v>
      </c>
      <c r="O137" s="382">
        <v>376130.4094</v>
      </c>
      <c r="P137" s="382">
        <v>293851.87800000003</v>
      </c>
      <c r="Q137" s="382">
        <v>470163.01189999998</v>
      </c>
      <c r="R137" s="382">
        <v>333032.12849999999</v>
      </c>
      <c r="S137" s="382">
        <v>532851.41350000002</v>
      </c>
      <c r="T137" s="382">
        <v>372212.37880000001</v>
      </c>
      <c r="U137" s="382">
        <v>595539.81499999994</v>
      </c>
    </row>
    <row r="138" spans="1:21" ht="22.5" customHeight="1" x14ac:dyDescent="0.25">
      <c r="A138" s="381" t="s">
        <v>638</v>
      </c>
      <c r="B138" s="381" t="s">
        <v>343</v>
      </c>
      <c r="C138" s="381" t="s">
        <v>344</v>
      </c>
      <c r="D138" s="381" t="s">
        <v>345</v>
      </c>
      <c r="E138" s="381" t="s">
        <v>348</v>
      </c>
      <c r="F138" s="381" t="s">
        <v>624</v>
      </c>
      <c r="G138" s="381" t="s">
        <v>11</v>
      </c>
      <c r="H138" s="382">
        <v>113237.10030000001</v>
      </c>
      <c r="I138" s="382">
        <v>198164.92550000001</v>
      </c>
      <c r="J138" s="382">
        <v>148137.6508</v>
      </c>
      <c r="K138" s="382">
        <v>259240.88889999999</v>
      </c>
      <c r="L138" s="382">
        <v>179693.84469999999</v>
      </c>
      <c r="M138" s="382">
        <v>314464.22820000001</v>
      </c>
      <c r="N138" s="382">
        <v>219540.78279999999</v>
      </c>
      <c r="O138" s="382">
        <v>384196.36989999999</v>
      </c>
      <c r="P138" s="382">
        <v>258268.8259</v>
      </c>
      <c r="Q138" s="382">
        <v>451970.44540000003</v>
      </c>
      <c r="R138" s="382">
        <v>282020.25780000002</v>
      </c>
      <c r="S138" s="382">
        <v>493535.45110000001</v>
      </c>
      <c r="T138" s="382">
        <v>303167.28379999998</v>
      </c>
      <c r="U138" s="382">
        <v>530542.74659999995</v>
      </c>
    </row>
    <row r="139" spans="1:21" ht="21.95" customHeight="1" x14ac:dyDescent="0.25">
      <c r="A139" s="381" t="s">
        <v>638</v>
      </c>
      <c r="B139" s="381" t="s">
        <v>343</v>
      </c>
      <c r="C139" s="381" t="s">
        <v>344</v>
      </c>
      <c r="D139" s="381" t="s">
        <v>345</v>
      </c>
      <c r="E139" s="381" t="s">
        <v>348</v>
      </c>
      <c r="F139" s="381" t="s">
        <v>625</v>
      </c>
      <c r="G139" s="381" t="s">
        <v>5</v>
      </c>
      <c r="H139" s="382">
        <v>103962.3348</v>
      </c>
      <c r="I139" s="382">
        <v>181934.08590000001</v>
      </c>
      <c r="J139" s="382">
        <v>136089.17800000001</v>
      </c>
      <c r="K139" s="382">
        <v>238156.06159999999</v>
      </c>
      <c r="L139" s="382">
        <v>165389.19070000001</v>
      </c>
      <c r="M139" s="382">
        <v>289431.08370000002</v>
      </c>
      <c r="N139" s="382">
        <v>202863.6496</v>
      </c>
      <c r="O139" s="382">
        <v>355011.38689999998</v>
      </c>
      <c r="P139" s="382">
        <v>240608.4901</v>
      </c>
      <c r="Q139" s="382">
        <v>421064.85769999999</v>
      </c>
      <c r="R139" s="382">
        <v>264841.75099999999</v>
      </c>
      <c r="S139" s="382">
        <v>463473.06430000003</v>
      </c>
      <c r="T139" s="382">
        <v>287509.37339999998</v>
      </c>
      <c r="U139" s="382">
        <v>503141.40330000001</v>
      </c>
    </row>
    <row r="140" spans="1:21" ht="21.95" customHeight="1" x14ac:dyDescent="0.25">
      <c r="A140" s="381" t="s">
        <v>638</v>
      </c>
      <c r="B140" s="381" t="s">
        <v>343</v>
      </c>
      <c r="C140" s="381" t="s">
        <v>344</v>
      </c>
      <c r="D140" s="381" t="s">
        <v>345</v>
      </c>
      <c r="E140" s="381" t="s">
        <v>348</v>
      </c>
      <c r="F140" s="381" t="s">
        <v>626</v>
      </c>
      <c r="G140" s="381" t="s">
        <v>6</v>
      </c>
      <c r="H140" s="382">
        <v>90159.825299999997</v>
      </c>
      <c r="I140" s="382">
        <v>157779.6942</v>
      </c>
      <c r="J140" s="382">
        <v>124591.0607</v>
      </c>
      <c r="K140" s="382">
        <v>218034.35620000001</v>
      </c>
      <c r="L140" s="382">
        <v>158089.32769999999</v>
      </c>
      <c r="M140" s="382">
        <v>276656.3235</v>
      </c>
      <c r="N140" s="382">
        <v>206583.53589999999</v>
      </c>
      <c r="O140" s="382">
        <v>361521.18780000001</v>
      </c>
      <c r="P140" s="382">
        <v>257447.6066</v>
      </c>
      <c r="Q140" s="382">
        <v>450533.31140000001</v>
      </c>
      <c r="R140" s="382">
        <v>289837.19829999999</v>
      </c>
      <c r="S140" s="382">
        <v>507215.09700000001</v>
      </c>
      <c r="T140" s="382">
        <v>321762.8579</v>
      </c>
      <c r="U140" s="382">
        <v>563085.00139999995</v>
      </c>
    </row>
    <row r="141" spans="1:21" ht="21.95" customHeight="1" x14ac:dyDescent="0.25">
      <c r="A141" s="381" t="s">
        <v>638</v>
      </c>
      <c r="B141" s="381" t="s">
        <v>343</v>
      </c>
      <c r="C141" s="381" t="s">
        <v>344</v>
      </c>
      <c r="D141" s="381" t="s">
        <v>345</v>
      </c>
      <c r="E141" s="381" t="s">
        <v>348</v>
      </c>
      <c r="F141" s="381" t="s">
        <v>627</v>
      </c>
      <c r="G141" s="381" t="s">
        <v>4</v>
      </c>
      <c r="H141" s="382">
        <v>101011.1982</v>
      </c>
      <c r="I141" s="382">
        <v>161617.91949999999</v>
      </c>
      <c r="J141" s="382">
        <v>141415.67739999999</v>
      </c>
      <c r="K141" s="382">
        <v>226265.08730000001</v>
      </c>
      <c r="L141" s="382">
        <v>181820.15669999999</v>
      </c>
      <c r="M141" s="382">
        <v>290912.25510000001</v>
      </c>
      <c r="N141" s="382">
        <v>242426.8757</v>
      </c>
      <c r="O141" s="382">
        <v>387883.00679999997</v>
      </c>
      <c r="P141" s="382">
        <v>303033.59450000001</v>
      </c>
      <c r="Q141" s="382">
        <v>484853.7586</v>
      </c>
      <c r="R141" s="382">
        <v>343438.07380000001</v>
      </c>
      <c r="S141" s="382">
        <v>549500.92630000005</v>
      </c>
      <c r="T141" s="382">
        <v>383842.55310000002</v>
      </c>
      <c r="U141" s="382">
        <v>614148.09409999999</v>
      </c>
    </row>
    <row r="142" spans="1:21" ht="22.5" customHeight="1" x14ac:dyDescent="0.25">
      <c r="A142" s="381" t="s">
        <v>638</v>
      </c>
      <c r="B142" s="381" t="s">
        <v>343</v>
      </c>
      <c r="C142" s="381" t="s">
        <v>344</v>
      </c>
      <c r="D142" s="381" t="s">
        <v>345</v>
      </c>
      <c r="E142" s="381" t="s">
        <v>349</v>
      </c>
      <c r="F142" s="381" t="s">
        <v>624</v>
      </c>
      <c r="G142" s="381" t="s">
        <v>11</v>
      </c>
      <c r="H142" s="382">
        <v>112834.0346</v>
      </c>
      <c r="I142" s="382">
        <v>197459.5606</v>
      </c>
      <c r="J142" s="382">
        <v>147448.42790000001</v>
      </c>
      <c r="K142" s="382">
        <v>258034.7488</v>
      </c>
      <c r="L142" s="382">
        <v>178708.82699999999</v>
      </c>
      <c r="M142" s="382">
        <v>312740.4473</v>
      </c>
      <c r="N142" s="382">
        <v>218067.0281</v>
      </c>
      <c r="O142" s="382">
        <v>381617.2991</v>
      </c>
      <c r="P142" s="382">
        <v>256441.61749999999</v>
      </c>
      <c r="Q142" s="382">
        <v>448772.83069999999</v>
      </c>
      <c r="R142" s="382">
        <v>279996.29060000001</v>
      </c>
      <c r="S142" s="382">
        <v>489993.5085</v>
      </c>
      <c r="T142" s="382">
        <v>300957.5857</v>
      </c>
      <c r="U142" s="382">
        <v>526675.77489999996</v>
      </c>
    </row>
    <row r="143" spans="1:21" ht="21.95" customHeight="1" x14ac:dyDescent="0.25">
      <c r="A143" s="381" t="s">
        <v>638</v>
      </c>
      <c r="B143" s="381" t="s">
        <v>343</v>
      </c>
      <c r="C143" s="381" t="s">
        <v>344</v>
      </c>
      <c r="D143" s="381" t="s">
        <v>345</v>
      </c>
      <c r="E143" s="381" t="s">
        <v>349</v>
      </c>
      <c r="F143" s="381" t="s">
        <v>625</v>
      </c>
      <c r="G143" s="381" t="s">
        <v>5</v>
      </c>
      <c r="H143" s="382">
        <v>103885.84510000001</v>
      </c>
      <c r="I143" s="382">
        <v>181800.22889999999</v>
      </c>
      <c r="J143" s="382">
        <v>135824.1967</v>
      </c>
      <c r="K143" s="382">
        <v>237692.34419999999</v>
      </c>
      <c r="L143" s="382">
        <v>164907.85759999999</v>
      </c>
      <c r="M143" s="382">
        <v>288588.75079999998</v>
      </c>
      <c r="N143" s="382">
        <v>201977.11739999999</v>
      </c>
      <c r="O143" s="382">
        <v>353459.95539999998</v>
      </c>
      <c r="P143" s="382">
        <v>239403.12390000001</v>
      </c>
      <c r="Q143" s="382">
        <v>418955.4669</v>
      </c>
      <c r="R143" s="382">
        <v>263422.66029999999</v>
      </c>
      <c r="S143" s="382">
        <v>460989.65539999999</v>
      </c>
      <c r="T143" s="382">
        <v>285851.0097</v>
      </c>
      <c r="U143" s="382">
        <v>500239.26689999999</v>
      </c>
    </row>
    <row r="144" spans="1:21" ht="21.95" customHeight="1" x14ac:dyDescent="0.25">
      <c r="A144" s="381" t="s">
        <v>638</v>
      </c>
      <c r="B144" s="381" t="s">
        <v>343</v>
      </c>
      <c r="C144" s="381" t="s">
        <v>344</v>
      </c>
      <c r="D144" s="381" t="s">
        <v>345</v>
      </c>
      <c r="E144" s="381" t="s">
        <v>349</v>
      </c>
      <c r="F144" s="381" t="s">
        <v>626</v>
      </c>
      <c r="G144" s="381" t="s">
        <v>6</v>
      </c>
      <c r="H144" s="382">
        <v>90415.897500000006</v>
      </c>
      <c r="I144" s="382">
        <v>158227.82060000001</v>
      </c>
      <c r="J144" s="382">
        <v>125007.05100000001</v>
      </c>
      <c r="K144" s="382">
        <v>218762.33919999999</v>
      </c>
      <c r="L144" s="382">
        <v>158698.0871</v>
      </c>
      <c r="M144" s="382">
        <v>277721.65230000002</v>
      </c>
      <c r="N144" s="382">
        <v>207543.18090000001</v>
      </c>
      <c r="O144" s="382">
        <v>363200.56650000002</v>
      </c>
      <c r="P144" s="382">
        <v>258674.69140000001</v>
      </c>
      <c r="Q144" s="382">
        <v>452680.70980000001</v>
      </c>
      <c r="R144" s="382">
        <v>291296.08990000002</v>
      </c>
      <c r="S144" s="382">
        <v>509768.15740000003</v>
      </c>
      <c r="T144" s="382">
        <v>323469.8921</v>
      </c>
      <c r="U144" s="382">
        <v>566072.31110000005</v>
      </c>
    </row>
    <row r="145" spans="1:21" ht="21.95" customHeight="1" x14ac:dyDescent="0.25">
      <c r="A145" s="381" t="s">
        <v>638</v>
      </c>
      <c r="B145" s="381" t="s">
        <v>343</v>
      </c>
      <c r="C145" s="381" t="s">
        <v>344</v>
      </c>
      <c r="D145" s="381" t="s">
        <v>345</v>
      </c>
      <c r="E145" s="381" t="s">
        <v>349</v>
      </c>
      <c r="F145" s="381" t="s">
        <v>627</v>
      </c>
      <c r="G145" s="381" t="s">
        <v>4</v>
      </c>
      <c r="H145" s="382">
        <v>100446.8717</v>
      </c>
      <c r="I145" s="382">
        <v>160714.99720000001</v>
      </c>
      <c r="J145" s="382">
        <v>140625.62040000001</v>
      </c>
      <c r="K145" s="382">
        <v>225000.99600000001</v>
      </c>
      <c r="L145" s="382">
        <v>180804.36910000001</v>
      </c>
      <c r="M145" s="382">
        <v>289286.99489999999</v>
      </c>
      <c r="N145" s="382">
        <v>241072.4921</v>
      </c>
      <c r="O145" s="382">
        <v>385715.99300000002</v>
      </c>
      <c r="P145" s="382">
        <v>301340.6151</v>
      </c>
      <c r="Q145" s="382">
        <v>482144.9914</v>
      </c>
      <c r="R145" s="382">
        <v>341519.36379999999</v>
      </c>
      <c r="S145" s="382">
        <v>546430.99029999995</v>
      </c>
      <c r="T145" s="382">
        <v>381698.11249999999</v>
      </c>
      <c r="U145" s="382">
        <v>610716.98899999994</v>
      </c>
    </row>
    <row r="146" spans="1:21" ht="22.5" customHeight="1" x14ac:dyDescent="0.25">
      <c r="A146" s="381" t="s">
        <v>638</v>
      </c>
      <c r="B146" s="381" t="s">
        <v>343</v>
      </c>
      <c r="C146" s="381" t="s">
        <v>350</v>
      </c>
      <c r="D146" s="381" t="s">
        <v>351</v>
      </c>
      <c r="E146" s="381" t="s">
        <v>352</v>
      </c>
      <c r="F146" s="381" t="s">
        <v>624</v>
      </c>
      <c r="G146" s="381" t="s">
        <v>11</v>
      </c>
      <c r="H146" s="382">
        <v>84727.024699999994</v>
      </c>
      <c r="I146" s="382">
        <v>148272.29329999999</v>
      </c>
      <c r="J146" s="382">
        <v>110971.36410000001</v>
      </c>
      <c r="K146" s="382">
        <v>194199.8873</v>
      </c>
      <c r="L146" s="382">
        <v>134730.769</v>
      </c>
      <c r="M146" s="382">
        <v>235778.84580000001</v>
      </c>
      <c r="N146" s="382">
        <v>164825.55859999999</v>
      </c>
      <c r="O146" s="382">
        <v>288444.72759999998</v>
      </c>
      <c r="P146" s="382">
        <v>193977.08970000001</v>
      </c>
      <c r="Q146" s="382">
        <v>339459.9069</v>
      </c>
      <c r="R146" s="382">
        <v>211839.19949999999</v>
      </c>
      <c r="S146" s="382">
        <v>370718.5993</v>
      </c>
      <c r="T146" s="382">
        <v>227751.2035</v>
      </c>
      <c r="U146" s="382">
        <v>398564.60609999998</v>
      </c>
    </row>
    <row r="147" spans="1:21" ht="21.95" customHeight="1" x14ac:dyDescent="0.25">
      <c r="A147" s="381" t="s">
        <v>638</v>
      </c>
      <c r="B147" s="381" t="s">
        <v>343</v>
      </c>
      <c r="C147" s="381" t="s">
        <v>350</v>
      </c>
      <c r="D147" s="381" t="s">
        <v>351</v>
      </c>
      <c r="E147" s="381" t="s">
        <v>352</v>
      </c>
      <c r="F147" s="381" t="s">
        <v>625</v>
      </c>
      <c r="G147" s="381" t="s">
        <v>5</v>
      </c>
      <c r="H147" s="382">
        <v>77550.242499999993</v>
      </c>
      <c r="I147" s="382">
        <v>135712.92439999999</v>
      </c>
      <c r="J147" s="382">
        <v>101648.2965</v>
      </c>
      <c r="K147" s="382">
        <v>177884.519</v>
      </c>
      <c r="L147" s="382">
        <v>123661.876</v>
      </c>
      <c r="M147" s="382">
        <v>216408.283</v>
      </c>
      <c r="N147" s="382">
        <v>151920.8492</v>
      </c>
      <c r="O147" s="382">
        <v>265861.48619999998</v>
      </c>
      <c r="P147" s="382">
        <v>180311.58129999999</v>
      </c>
      <c r="Q147" s="382">
        <v>315545.26740000001</v>
      </c>
      <c r="R147" s="382">
        <v>198546.52900000001</v>
      </c>
      <c r="S147" s="382">
        <v>347456.42570000002</v>
      </c>
      <c r="T147" s="382">
        <v>215635.16519999999</v>
      </c>
      <c r="U147" s="382">
        <v>377361.53909999999</v>
      </c>
    </row>
    <row r="148" spans="1:21" ht="21.95" customHeight="1" x14ac:dyDescent="0.25">
      <c r="A148" s="381" t="s">
        <v>638</v>
      </c>
      <c r="B148" s="381" t="s">
        <v>343</v>
      </c>
      <c r="C148" s="381" t="s">
        <v>350</v>
      </c>
      <c r="D148" s="381" t="s">
        <v>351</v>
      </c>
      <c r="E148" s="381" t="s">
        <v>352</v>
      </c>
      <c r="F148" s="381" t="s">
        <v>626</v>
      </c>
      <c r="G148" s="381" t="s">
        <v>6</v>
      </c>
      <c r="H148" s="382">
        <v>66993.865099999995</v>
      </c>
      <c r="I148" s="382">
        <v>117239.26390000001</v>
      </c>
      <c r="J148" s="382">
        <v>92528.037500000006</v>
      </c>
      <c r="K148" s="382">
        <v>161924.0655</v>
      </c>
      <c r="L148" s="382">
        <v>117340.28200000001</v>
      </c>
      <c r="M148" s="382">
        <v>205345.49359999999</v>
      </c>
      <c r="N148" s="382">
        <v>153202.03460000001</v>
      </c>
      <c r="O148" s="382">
        <v>268103.56050000002</v>
      </c>
      <c r="P148" s="382">
        <v>190897.57870000001</v>
      </c>
      <c r="Q148" s="382">
        <v>334070.76280000003</v>
      </c>
      <c r="R148" s="382">
        <v>214851.93410000001</v>
      </c>
      <c r="S148" s="382">
        <v>375990.8848</v>
      </c>
      <c r="T148" s="382">
        <v>238447.30040000001</v>
      </c>
      <c r="U148" s="382">
        <v>417282.7757</v>
      </c>
    </row>
    <row r="149" spans="1:21" ht="21.95" customHeight="1" x14ac:dyDescent="0.25">
      <c r="A149" s="381" t="s">
        <v>638</v>
      </c>
      <c r="B149" s="381" t="s">
        <v>343</v>
      </c>
      <c r="C149" s="381" t="s">
        <v>350</v>
      </c>
      <c r="D149" s="381" t="s">
        <v>351</v>
      </c>
      <c r="E149" s="381" t="s">
        <v>352</v>
      </c>
      <c r="F149" s="381" t="s">
        <v>627</v>
      </c>
      <c r="G149" s="381" t="s">
        <v>4</v>
      </c>
      <c r="H149" s="382">
        <v>75744.708799999993</v>
      </c>
      <c r="I149" s="382">
        <v>121191.5359</v>
      </c>
      <c r="J149" s="382">
        <v>106042.5923</v>
      </c>
      <c r="K149" s="382">
        <v>169668.1502</v>
      </c>
      <c r="L149" s="382">
        <v>136340.47579999999</v>
      </c>
      <c r="M149" s="382">
        <v>218144.76449999999</v>
      </c>
      <c r="N149" s="382">
        <v>181787.30110000001</v>
      </c>
      <c r="O149" s="382">
        <v>290859.68609999999</v>
      </c>
      <c r="P149" s="382">
        <v>227234.1263</v>
      </c>
      <c r="Q149" s="382">
        <v>363574.60759999999</v>
      </c>
      <c r="R149" s="382">
        <v>257532.0099</v>
      </c>
      <c r="S149" s="382">
        <v>412051.2219</v>
      </c>
      <c r="T149" s="382">
        <v>287829.8934</v>
      </c>
      <c r="U149" s="382">
        <v>460527.83620000002</v>
      </c>
    </row>
    <row r="150" spans="1:21" ht="22.5" customHeight="1" x14ac:dyDescent="0.25">
      <c r="A150" s="381" t="s">
        <v>638</v>
      </c>
      <c r="B150" s="381" t="s">
        <v>343</v>
      </c>
      <c r="C150" s="381" t="s">
        <v>350</v>
      </c>
      <c r="D150" s="381" t="s">
        <v>351</v>
      </c>
      <c r="E150" s="381" t="s">
        <v>353</v>
      </c>
      <c r="F150" s="381" t="s">
        <v>624</v>
      </c>
      <c r="G150" s="381" t="s">
        <v>11</v>
      </c>
      <c r="H150" s="382">
        <v>87808.959600000002</v>
      </c>
      <c r="I150" s="382">
        <v>153665.67929999999</v>
      </c>
      <c r="J150" s="382">
        <v>114785.5454</v>
      </c>
      <c r="K150" s="382">
        <v>200874.70439999999</v>
      </c>
      <c r="L150" s="382">
        <v>139157.22270000001</v>
      </c>
      <c r="M150" s="382">
        <v>243525.1398</v>
      </c>
      <c r="N150" s="382">
        <v>169870.28219999999</v>
      </c>
      <c r="O150" s="382">
        <v>297272.99400000001</v>
      </c>
      <c r="P150" s="382">
        <v>199786.09640000001</v>
      </c>
      <c r="Q150" s="382">
        <v>349625.66869999998</v>
      </c>
      <c r="R150" s="382">
        <v>218143.82459999999</v>
      </c>
      <c r="S150" s="382">
        <v>381751.69309999997</v>
      </c>
      <c r="T150" s="382">
        <v>234482.9259</v>
      </c>
      <c r="U150" s="382">
        <v>410345.12030000001</v>
      </c>
    </row>
    <row r="151" spans="1:21" ht="21.95" customHeight="1" x14ac:dyDescent="0.25">
      <c r="A151" s="381" t="s">
        <v>638</v>
      </c>
      <c r="B151" s="381" t="s">
        <v>343</v>
      </c>
      <c r="C151" s="381" t="s">
        <v>350</v>
      </c>
      <c r="D151" s="381" t="s">
        <v>351</v>
      </c>
      <c r="E151" s="381" t="s">
        <v>353</v>
      </c>
      <c r="F151" s="381" t="s">
        <v>625</v>
      </c>
      <c r="G151" s="381" t="s">
        <v>5</v>
      </c>
      <c r="H151" s="382">
        <v>80774.291800000006</v>
      </c>
      <c r="I151" s="382">
        <v>141355.01060000001</v>
      </c>
      <c r="J151" s="382">
        <v>105647.0928</v>
      </c>
      <c r="K151" s="382">
        <v>184882.4123</v>
      </c>
      <c r="L151" s="382">
        <v>128307.51549999999</v>
      </c>
      <c r="M151" s="382">
        <v>224538.15210000001</v>
      </c>
      <c r="N151" s="382">
        <v>157221.11139999999</v>
      </c>
      <c r="O151" s="382">
        <v>275136.94500000001</v>
      </c>
      <c r="P151" s="382">
        <v>186391.19200000001</v>
      </c>
      <c r="Q151" s="382">
        <v>326184.58590000001</v>
      </c>
      <c r="R151" s="382">
        <v>205114.375</v>
      </c>
      <c r="S151" s="382">
        <v>358950.15620000003</v>
      </c>
      <c r="T151" s="382">
        <v>222606.80900000001</v>
      </c>
      <c r="U151" s="382">
        <v>389561.91560000001</v>
      </c>
    </row>
    <row r="152" spans="1:21" ht="21.95" customHeight="1" x14ac:dyDescent="0.25">
      <c r="A152" s="381" t="s">
        <v>638</v>
      </c>
      <c r="B152" s="381" t="s">
        <v>343</v>
      </c>
      <c r="C152" s="381" t="s">
        <v>350</v>
      </c>
      <c r="D152" s="381" t="s">
        <v>351</v>
      </c>
      <c r="E152" s="381" t="s">
        <v>353</v>
      </c>
      <c r="F152" s="381" t="s">
        <v>626</v>
      </c>
      <c r="G152" s="381" t="s">
        <v>6</v>
      </c>
      <c r="H152" s="382">
        <v>70223.183399999994</v>
      </c>
      <c r="I152" s="382">
        <v>122890.5711</v>
      </c>
      <c r="J152" s="382">
        <v>97074.1005</v>
      </c>
      <c r="K152" s="382">
        <v>169879.6758</v>
      </c>
      <c r="L152" s="382">
        <v>123217.38529999999</v>
      </c>
      <c r="M152" s="382">
        <v>215630.42430000001</v>
      </c>
      <c r="N152" s="382">
        <v>161102.5618</v>
      </c>
      <c r="O152" s="382">
        <v>281929.48320000002</v>
      </c>
      <c r="P152" s="382">
        <v>200785.21720000001</v>
      </c>
      <c r="Q152" s="382">
        <v>351374.13010000001</v>
      </c>
      <c r="R152" s="382">
        <v>226087.60079999999</v>
      </c>
      <c r="S152" s="382">
        <v>395653.30129999999</v>
      </c>
      <c r="T152" s="382">
        <v>251038.10389999999</v>
      </c>
      <c r="U152" s="382">
        <v>439316.68170000002</v>
      </c>
    </row>
    <row r="153" spans="1:21" ht="21.95" customHeight="1" x14ac:dyDescent="0.25">
      <c r="A153" s="381" t="s">
        <v>638</v>
      </c>
      <c r="B153" s="381" t="s">
        <v>343</v>
      </c>
      <c r="C153" s="381" t="s">
        <v>350</v>
      </c>
      <c r="D153" s="381" t="s">
        <v>351</v>
      </c>
      <c r="E153" s="381" t="s">
        <v>353</v>
      </c>
      <c r="F153" s="381" t="s">
        <v>627</v>
      </c>
      <c r="G153" s="381" t="s">
        <v>4</v>
      </c>
      <c r="H153" s="382">
        <v>78218.676900000006</v>
      </c>
      <c r="I153" s="382">
        <v>125149.8849</v>
      </c>
      <c r="J153" s="382">
        <v>109506.1476</v>
      </c>
      <c r="K153" s="382">
        <v>175209.8388</v>
      </c>
      <c r="L153" s="382">
        <v>140793.61840000001</v>
      </c>
      <c r="M153" s="382">
        <v>225269.79269999999</v>
      </c>
      <c r="N153" s="382">
        <v>187724.82440000001</v>
      </c>
      <c r="O153" s="382">
        <v>300359.72350000002</v>
      </c>
      <c r="P153" s="382">
        <v>234656.03049999999</v>
      </c>
      <c r="Q153" s="382">
        <v>375449.6544</v>
      </c>
      <c r="R153" s="382">
        <v>265943.5012</v>
      </c>
      <c r="S153" s="382">
        <v>425509.60840000003</v>
      </c>
      <c r="T153" s="382">
        <v>297230.97200000001</v>
      </c>
      <c r="U153" s="382">
        <v>475569.5624</v>
      </c>
    </row>
    <row r="154" spans="1:21" ht="22.5" customHeight="1" x14ac:dyDescent="0.25">
      <c r="A154" s="381" t="s">
        <v>638</v>
      </c>
      <c r="B154" s="381" t="s">
        <v>343</v>
      </c>
      <c r="C154" s="381" t="s">
        <v>350</v>
      </c>
      <c r="D154" s="381" t="s">
        <v>351</v>
      </c>
      <c r="E154" s="381" t="s">
        <v>354</v>
      </c>
      <c r="F154" s="381" t="s">
        <v>624</v>
      </c>
      <c r="G154" s="381" t="s">
        <v>11</v>
      </c>
      <c r="H154" s="382">
        <v>82456.710900000005</v>
      </c>
      <c r="I154" s="382">
        <v>144299.24419999999</v>
      </c>
      <c r="J154" s="382">
        <v>108025.5027</v>
      </c>
      <c r="K154" s="382">
        <v>189044.62969999999</v>
      </c>
      <c r="L154" s="382">
        <v>131179.62839999999</v>
      </c>
      <c r="M154" s="382">
        <v>229564.3498</v>
      </c>
      <c r="N154" s="382">
        <v>160527.3211</v>
      </c>
      <c r="O154" s="382">
        <v>280922.81189999997</v>
      </c>
      <c r="P154" s="382">
        <v>188934.58119999999</v>
      </c>
      <c r="Q154" s="382">
        <v>330635.5172</v>
      </c>
      <c r="R154" s="382">
        <v>206337.25090000001</v>
      </c>
      <c r="S154" s="382">
        <v>361090.18900000001</v>
      </c>
      <c r="T154" s="382">
        <v>221841.7683</v>
      </c>
      <c r="U154" s="382">
        <v>388223.0944</v>
      </c>
    </row>
    <row r="155" spans="1:21" ht="21.95" customHeight="1" x14ac:dyDescent="0.25">
      <c r="A155" s="381" t="s">
        <v>638</v>
      </c>
      <c r="B155" s="381" t="s">
        <v>343</v>
      </c>
      <c r="C155" s="381" t="s">
        <v>350</v>
      </c>
      <c r="D155" s="381" t="s">
        <v>351</v>
      </c>
      <c r="E155" s="381" t="s">
        <v>354</v>
      </c>
      <c r="F155" s="381" t="s">
        <v>625</v>
      </c>
      <c r="G155" s="381" t="s">
        <v>5</v>
      </c>
      <c r="H155" s="382">
        <v>75422.043000000005</v>
      </c>
      <c r="I155" s="382">
        <v>131988.5753</v>
      </c>
      <c r="J155" s="382">
        <v>98887.050099999993</v>
      </c>
      <c r="K155" s="382">
        <v>173052.33780000001</v>
      </c>
      <c r="L155" s="382">
        <v>120329.9212</v>
      </c>
      <c r="M155" s="382">
        <v>210577.3622</v>
      </c>
      <c r="N155" s="382">
        <v>147878.15030000001</v>
      </c>
      <c r="O155" s="382">
        <v>258786.76300000001</v>
      </c>
      <c r="P155" s="382">
        <v>175539.67679999999</v>
      </c>
      <c r="Q155" s="382">
        <v>307194.43440000003</v>
      </c>
      <c r="R155" s="382">
        <v>193307.80119999999</v>
      </c>
      <c r="S155" s="382">
        <v>338288.65210000001</v>
      </c>
      <c r="T155" s="382">
        <v>209965.6514</v>
      </c>
      <c r="U155" s="382">
        <v>367439.8898</v>
      </c>
    </row>
    <row r="156" spans="1:21" ht="21.95" customHeight="1" x14ac:dyDescent="0.25">
      <c r="A156" s="381" t="s">
        <v>638</v>
      </c>
      <c r="B156" s="381" t="s">
        <v>343</v>
      </c>
      <c r="C156" s="381" t="s">
        <v>350</v>
      </c>
      <c r="D156" s="381" t="s">
        <v>351</v>
      </c>
      <c r="E156" s="381" t="s">
        <v>354</v>
      </c>
      <c r="F156" s="381" t="s">
        <v>626</v>
      </c>
      <c r="G156" s="381" t="s">
        <v>6</v>
      </c>
      <c r="H156" s="382">
        <v>65100.070399999997</v>
      </c>
      <c r="I156" s="382">
        <v>113925.1232</v>
      </c>
      <c r="J156" s="382">
        <v>89901.742199999993</v>
      </c>
      <c r="K156" s="382">
        <v>157328.04879999999</v>
      </c>
      <c r="L156" s="382">
        <v>113995.7818</v>
      </c>
      <c r="M156" s="382">
        <v>199492.61809999999</v>
      </c>
      <c r="N156" s="382">
        <v>148807.09039999999</v>
      </c>
      <c r="O156" s="382">
        <v>260412.40830000001</v>
      </c>
      <c r="P156" s="382">
        <v>185415.878</v>
      </c>
      <c r="Q156" s="382">
        <v>324477.78659999999</v>
      </c>
      <c r="R156" s="382">
        <v>208669.01629999999</v>
      </c>
      <c r="S156" s="382">
        <v>365170.77850000001</v>
      </c>
      <c r="T156" s="382">
        <v>231570.27420000001</v>
      </c>
      <c r="U156" s="382">
        <v>405247.97989999998</v>
      </c>
    </row>
    <row r="157" spans="1:21" ht="21.95" customHeight="1" x14ac:dyDescent="0.25">
      <c r="A157" s="381" t="s">
        <v>638</v>
      </c>
      <c r="B157" s="381" t="s">
        <v>343</v>
      </c>
      <c r="C157" s="381" t="s">
        <v>350</v>
      </c>
      <c r="D157" s="381" t="s">
        <v>351</v>
      </c>
      <c r="E157" s="381" t="s">
        <v>354</v>
      </c>
      <c r="F157" s="381" t="s">
        <v>627</v>
      </c>
      <c r="G157" s="381" t="s">
        <v>4</v>
      </c>
      <c r="H157" s="382">
        <v>73750.093900000007</v>
      </c>
      <c r="I157" s="382">
        <v>118000.152</v>
      </c>
      <c r="J157" s="382">
        <v>103250.1315</v>
      </c>
      <c r="K157" s="382">
        <v>165200.21280000001</v>
      </c>
      <c r="L157" s="382">
        <v>132750.16899999999</v>
      </c>
      <c r="M157" s="382">
        <v>212400.27359999999</v>
      </c>
      <c r="N157" s="382">
        <v>177000.22529999999</v>
      </c>
      <c r="O157" s="382">
        <v>283200.36479999998</v>
      </c>
      <c r="P157" s="382">
        <v>221250.28159999999</v>
      </c>
      <c r="Q157" s="382">
        <v>354000.4559</v>
      </c>
      <c r="R157" s="382">
        <v>250750.3192</v>
      </c>
      <c r="S157" s="382">
        <v>401200.51679999998</v>
      </c>
      <c r="T157" s="382">
        <v>280250.35680000001</v>
      </c>
      <c r="U157" s="382">
        <v>448400.57760000002</v>
      </c>
    </row>
    <row r="158" spans="1:21" ht="22.5" customHeight="1" x14ac:dyDescent="0.25">
      <c r="A158" s="381" t="s">
        <v>638</v>
      </c>
      <c r="B158" s="381" t="s">
        <v>343</v>
      </c>
      <c r="C158" s="381" t="s">
        <v>350</v>
      </c>
      <c r="D158" s="381" t="s">
        <v>351</v>
      </c>
      <c r="E158" s="381" t="s">
        <v>595</v>
      </c>
      <c r="F158" s="381" t="s">
        <v>624</v>
      </c>
      <c r="G158" s="381" t="s">
        <v>11</v>
      </c>
      <c r="H158" s="382">
        <v>86187.734800000006</v>
      </c>
      <c r="I158" s="382">
        <v>150828.53580000001</v>
      </c>
      <c r="J158" s="382">
        <v>112581.11109999999</v>
      </c>
      <c r="K158" s="382">
        <v>197016.94450000001</v>
      </c>
      <c r="L158" s="382">
        <v>136406.34779999999</v>
      </c>
      <c r="M158" s="382">
        <v>238711.10870000001</v>
      </c>
      <c r="N158" s="382">
        <v>166369.9572</v>
      </c>
      <c r="O158" s="382">
        <v>291147.42509999999</v>
      </c>
      <c r="P158" s="382">
        <v>195620.07509999999</v>
      </c>
      <c r="Q158" s="382">
        <v>342335.13140000001</v>
      </c>
      <c r="R158" s="382">
        <v>213579.8628</v>
      </c>
      <c r="S158" s="382">
        <v>373764.7598</v>
      </c>
      <c r="T158" s="382">
        <v>229559.2176</v>
      </c>
      <c r="U158" s="382">
        <v>401728.63079999998</v>
      </c>
    </row>
    <row r="159" spans="1:21" ht="21.95" customHeight="1" x14ac:dyDescent="0.25">
      <c r="A159" s="381" t="s">
        <v>638</v>
      </c>
      <c r="B159" s="381" t="s">
        <v>343</v>
      </c>
      <c r="C159" s="381" t="s">
        <v>350</v>
      </c>
      <c r="D159" s="381" t="s">
        <v>351</v>
      </c>
      <c r="E159" s="381" t="s">
        <v>595</v>
      </c>
      <c r="F159" s="381" t="s">
        <v>625</v>
      </c>
      <c r="G159" s="381" t="s">
        <v>5</v>
      </c>
      <c r="H159" s="382">
        <v>79437.296000000002</v>
      </c>
      <c r="I159" s="382">
        <v>139015.26809999999</v>
      </c>
      <c r="J159" s="382">
        <v>103811.88920000001</v>
      </c>
      <c r="K159" s="382">
        <v>181670.80609999999</v>
      </c>
      <c r="L159" s="382">
        <v>125995.0128</v>
      </c>
      <c r="M159" s="382">
        <v>220491.27239999999</v>
      </c>
      <c r="N159" s="382">
        <v>154231.86420000001</v>
      </c>
      <c r="O159" s="382">
        <v>269905.76240000001</v>
      </c>
      <c r="P159" s="382">
        <v>182766.3792</v>
      </c>
      <c r="Q159" s="382">
        <v>319841.16360000003</v>
      </c>
      <c r="R159" s="382">
        <v>201076.85569999999</v>
      </c>
      <c r="S159" s="382">
        <v>351884.4975</v>
      </c>
      <c r="T159" s="382">
        <v>218162.94399999999</v>
      </c>
      <c r="U159" s="382">
        <v>381785.152</v>
      </c>
    </row>
    <row r="160" spans="1:21" ht="21.95" customHeight="1" x14ac:dyDescent="0.25">
      <c r="A160" s="381" t="s">
        <v>638</v>
      </c>
      <c r="B160" s="381" t="s">
        <v>343</v>
      </c>
      <c r="C160" s="381" t="s">
        <v>350</v>
      </c>
      <c r="D160" s="381" t="s">
        <v>351</v>
      </c>
      <c r="E160" s="381" t="s">
        <v>595</v>
      </c>
      <c r="F160" s="381" t="s">
        <v>626</v>
      </c>
      <c r="G160" s="381" t="s">
        <v>6</v>
      </c>
      <c r="H160" s="382">
        <v>69230.014899999995</v>
      </c>
      <c r="I160" s="382">
        <v>121152.52619999999</v>
      </c>
      <c r="J160" s="382">
        <v>95733.699200000003</v>
      </c>
      <c r="K160" s="382">
        <v>167533.97349999999</v>
      </c>
      <c r="L160" s="382">
        <v>121558.34239999999</v>
      </c>
      <c r="M160" s="382">
        <v>212727.0992</v>
      </c>
      <c r="N160" s="382">
        <v>159019.28390000001</v>
      </c>
      <c r="O160" s="382">
        <v>278283.74680000002</v>
      </c>
      <c r="P160" s="382">
        <v>198205.07879999999</v>
      </c>
      <c r="Q160" s="382">
        <v>346858.88789999997</v>
      </c>
      <c r="R160" s="382">
        <v>223222.7966</v>
      </c>
      <c r="S160" s="382">
        <v>390639.89399999997</v>
      </c>
      <c r="T160" s="382">
        <v>247902.85140000001</v>
      </c>
      <c r="U160" s="382">
        <v>433829.98989999999</v>
      </c>
    </row>
    <row r="161" spans="1:21" ht="21.95" customHeight="1" x14ac:dyDescent="0.25">
      <c r="A161" s="381" t="s">
        <v>638</v>
      </c>
      <c r="B161" s="381" t="s">
        <v>343</v>
      </c>
      <c r="C161" s="381" t="s">
        <v>350</v>
      </c>
      <c r="D161" s="381" t="s">
        <v>351</v>
      </c>
      <c r="E161" s="381" t="s">
        <v>595</v>
      </c>
      <c r="F161" s="381" t="s">
        <v>627</v>
      </c>
      <c r="G161" s="381" t="s">
        <v>4</v>
      </c>
      <c r="H161" s="382">
        <v>76666.850999999995</v>
      </c>
      <c r="I161" s="382">
        <v>122666.96339999999</v>
      </c>
      <c r="J161" s="382">
        <v>107333.5914</v>
      </c>
      <c r="K161" s="382">
        <v>171733.74890000001</v>
      </c>
      <c r="L161" s="382">
        <v>138000.33180000001</v>
      </c>
      <c r="M161" s="382">
        <v>220800.53419999999</v>
      </c>
      <c r="N161" s="382">
        <v>184000.4424</v>
      </c>
      <c r="O161" s="382">
        <v>294400.71220000001</v>
      </c>
      <c r="P161" s="382">
        <v>230000.55300000001</v>
      </c>
      <c r="Q161" s="382">
        <v>368000.89020000002</v>
      </c>
      <c r="R161" s="382">
        <v>260667.2934</v>
      </c>
      <c r="S161" s="382">
        <v>417067.67570000002</v>
      </c>
      <c r="T161" s="382">
        <v>291334.03379999998</v>
      </c>
      <c r="U161" s="382">
        <v>466134.46100000001</v>
      </c>
    </row>
    <row r="162" spans="1:21" ht="22.5" customHeight="1" x14ac:dyDescent="0.25">
      <c r="A162" s="381" t="s">
        <v>638</v>
      </c>
      <c r="B162" s="381" t="s">
        <v>343</v>
      </c>
      <c r="C162" s="381" t="s">
        <v>350</v>
      </c>
      <c r="D162" s="381" t="s">
        <v>351</v>
      </c>
      <c r="E162" s="381" t="s">
        <v>355</v>
      </c>
      <c r="F162" s="381" t="s">
        <v>624</v>
      </c>
      <c r="G162" s="381" t="s">
        <v>11</v>
      </c>
      <c r="H162" s="382">
        <v>81808.621100000004</v>
      </c>
      <c r="I162" s="382">
        <v>143165.08689999999</v>
      </c>
      <c r="J162" s="382">
        <v>107050.16590000001</v>
      </c>
      <c r="K162" s="382">
        <v>187337.79019999999</v>
      </c>
      <c r="L162" s="382">
        <v>129879.2236</v>
      </c>
      <c r="M162" s="382">
        <v>227288.64129999999</v>
      </c>
      <c r="N162" s="382">
        <v>158725.71429999999</v>
      </c>
      <c r="O162" s="382">
        <v>277770.0001</v>
      </c>
      <c r="P162" s="382">
        <v>186741.56049999999</v>
      </c>
      <c r="Q162" s="382">
        <v>326797.73100000003</v>
      </c>
      <c r="R162" s="382">
        <v>203919.93650000001</v>
      </c>
      <c r="S162" s="382">
        <v>356859.88870000001</v>
      </c>
      <c r="T162" s="382">
        <v>219216.4498</v>
      </c>
      <c r="U162" s="382">
        <v>383628.78710000002</v>
      </c>
    </row>
    <row r="163" spans="1:21" ht="21.95" customHeight="1" x14ac:dyDescent="0.25">
      <c r="A163" s="381" t="s">
        <v>638</v>
      </c>
      <c r="B163" s="381" t="s">
        <v>343</v>
      </c>
      <c r="C163" s="381" t="s">
        <v>350</v>
      </c>
      <c r="D163" s="381" t="s">
        <v>351</v>
      </c>
      <c r="E163" s="381" t="s">
        <v>355</v>
      </c>
      <c r="F163" s="381" t="s">
        <v>625</v>
      </c>
      <c r="G163" s="381" t="s">
        <v>5</v>
      </c>
      <c r="H163" s="382">
        <v>75058.182400000005</v>
      </c>
      <c r="I163" s="382">
        <v>131351.8192</v>
      </c>
      <c r="J163" s="382">
        <v>98280.943799999994</v>
      </c>
      <c r="K163" s="382">
        <v>171991.65179999999</v>
      </c>
      <c r="L163" s="382">
        <v>119467.8887</v>
      </c>
      <c r="M163" s="382">
        <v>209068.8052</v>
      </c>
      <c r="N163" s="382">
        <v>146587.6214</v>
      </c>
      <c r="O163" s="382">
        <v>256528.33739999999</v>
      </c>
      <c r="P163" s="382">
        <v>173887.86470000001</v>
      </c>
      <c r="Q163" s="382">
        <v>304303.76319999999</v>
      </c>
      <c r="R163" s="382">
        <v>191416.92939999999</v>
      </c>
      <c r="S163" s="382">
        <v>334979.62650000001</v>
      </c>
      <c r="T163" s="382">
        <v>207820.17619999999</v>
      </c>
      <c r="U163" s="382">
        <v>363685.30829999998</v>
      </c>
    </row>
    <row r="164" spans="1:21" ht="21.95" customHeight="1" x14ac:dyDescent="0.25">
      <c r="A164" s="381" t="s">
        <v>638</v>
      </c>
      <c r="B164" s="381" t="s">
        <v>343</v>
      </c>
      <c r="C164" s="381" t="s">
        <v>350</v>
      </c>
      <c r="D164" s="381" t="s">
        <v>351</v>
      </c>
      <c r="E164" s="381" t="s">
        <v>355</v>
      </c>
      <c r="F164" s="381" t="s">
        <v>626</v>
      </c>
      <c r="G164" s="381" t="s">
        <v>6</v>
      </c>
      <c r="H164" s="382">
        <v>65038.375999999997</v>
      </c>
      <c r="I164" s="382">
        <v>113817.15790000001</v>
      </c>
      <c r="J164" s="382">
        <v>89865.404599999994</v>
      </c>
      <c r="K164" s="382">
        <v>157264.45809999999</v>
      </c>
      <c r="L164" s="382">
        <v>114013.39230000001</v>
      </c>
      <c r="M164" s="382">
        <v>199523.43650000001</v>
      </c>
      <c r="N164" s="382">
        <v>148959.35029999999</v>
      </c>
      <c r="O164" s="382">
        <v>260678.86309999999</v>
      </c>
      <c r="P164" s="382">
        <v>185630.16190000001</v>
      </c>
      <c r="Q164" s="382">
        <v>324852.78330000001</v>
      </c>
      <c r="R164" s="382">
        <v>208971.22399999999</v>
      </c>
      <c r="S164" s="382">
        <v>365699.6421</v>
      </c>
      <c r="T164" s="382">
        <v>231974.62330000001</v>
      </c>
      <c r="U164" s="382">
        <v>405955.5907</v>
      </c>
    </row>
    <row r="165" spans="1:21" ht="21.95" customHeight="1" x14ac:dyDescent="0.25">
      <c r="A165" s="381" t="s">
        <v>638</v>
      </c>
      <c r="B165" s="381" t="s">
        <v>343</v>
      </c>
      <c r="C165" s="381" t="s">
        <v>350</v>
      </c>
      <c r="D165" s="381" t="s">
        <v>351</v>
      </c>
      <c r="E165" s="381" t="s">
        <v>355</v>
      </c>
      <c r="F165" s="381" t="s">
        <v>627</v>
      </c>
      <c r="G165" s="381" t="s">
        <v>4</v>
      </c>
      <c r="H165" s="382">
        <v>73010.736799999999</v>
      </c>
      <c r="I165" s="382">
        <v>116817.18060000001</v>
      </c>
      <c r="J165" s="382">
        <v>102215.0315</v>
      </c>
      <c r="K165" s="382">
        <v>163544.05290000001</v>
      </c>
      <c r="L165" s="382">
        <v>131419.32629999999</v>
      </c>
      <c r="M165" s="382">
        <v>210270.92509999999</v>
      </c>
      <c r="N165" s="382">
        <v>175225.7683</v>
      </c>
      <c r="O165" s="382">
        <v>280361.23340000003</v>
      </c>
      <c r="P165" s="382">
        <v>219032.21040000001</v>
      </c>
      <c r="Q165" s="382">
        <v>350451.54180000001</v>
      </c>
      <c r="R165" s="382">
        <v>248236.50510000001</v>
      </c>
      <c r="S165" s="382">
        <v>397178.4142</v>
      </c>
      <c r="T165" s="382">
        <v>277440.79989999998</v>
      </c>
      <c r="U165" s="382">
        <v>443905.28639999998</v>
      </c>
    </row>
    <row r="166" spans="1:21" ht="22.5" customHeight="1" x14ac:dyDescent="0.25">
      <c r="A166" s="381" t="s">
        <v>638</v>
      </c>
      <c r="B166" s="381" t="s">
        <v>343</v>
      </c>
      <c r="C166" s="381" t="s">
        <v>350</v>
      </c>
      <c r="D166" s="381" t="s">
        <v>351</v>
      </c>
      <c r="E166" s="381" t="s">
        <v>639</v>
      </c>
      <c r="F166" s="381" t="s">
        <v>624</v>
      </c>
      <c r="G166" s="381" t="s">
        <v>11</v>
      </c>
      <c r="H166" s="382">
        <v>80915.743499999997</v>
      </c>
      <c r="I166" s="382">
        <v>141602.55119999999</v>
      </c>
      <c r="J166" s="382">
        <v>106118.41220000001</v>
      </c>
      <c r="K166" s="382">
        <v>185707.2213</v>
      </c>
      <c r="L166" s="382">
        <v>128966.40150000001</v>
      </c>
      <c r="M166" s="382">
        <v>225691.20269999999</v>
      </c>
      <c r="N166" s="382">
        <v>158004.95929999999</v>
      </c>
      <c r="O166" s="382">
        <v>276508.67879999999</v>
      </c>
      <c r="P166" s="382">
        <v>186030.0779</v>
      </c>
      <c r="Q166" s="382">
        <v>325552.63630000001</v>
      </c>
      <c r="R166" s="382">
        <v>203184.93840000001</v>
      </c>
      <c r="S166" s="382">
        <v>355573.6421</v>
      </c>
      <c r="T166" s="382">
        <v>218475.90710000001</v>
      </c>
      <c r="U166" s="382">
        <v>382332.83730000001</v>
      </c>
    </row>
    <row r="167" spans="1:21" ht="21.95" customHeight="1" x14ac:dyDescent="0.25">
      <c r="A167" s="381" t="s">
        <v>638</v>
      </c>
      <c r="B167" s="381" t="s">
        <v>343</v>
      </c>
      <c r="C167" s="381" t="s">
        <v>350</v>
      </c>
      <c r="D167" s="381" t="s">
        <v>351</v>
      </c>
      <c r="E167" s="381" t="s">
        <v>639</v>
      </c>
      <c r="F167" s="381" t="s">
        <v>625</v>
      </c>
      <c r="G167" s="381" t="s">
        <v>5</v>
      </c>
      <c r="H167" s="382">
        <v>73810.018400000001</v>
      </c>
      <c r="I167" s="382">
        <v>129167.53230000001</v>
      </c>
      <c r="J167" s="382">
        <v>96887.652100000007</v>
      </c>
      <c r="K167" s="382">
        <v>169553.39110000001</v>
      </c>
      <c r="L167" s="382">
        <v>118007.1015</v>
      </c>
      <c r="M167" s="382">
        <v>206512.42749999999</v>
      </c>
      <c r="N167" s="382">
        <v>145228.0191</v>
      </c>
      <c r="O167" s="382">
        <v>254149.03349999999</v>
      </c>
      <c r="P167" s="382">
        <v>172499.87150000001</v>
      </c>
      <c r="Q167" s="382">
        <v>301874.77519999997</v>
      </c>
      <c r="R167" s="382">
        <v>190023.87820000001</v>
      </c>
      <c r="S167" s="382">
        <v>332541.78690000001</v>
      </c>
      <c r="T167" s="382">
        <v>206479.82939999999</v>
      </c>
      <c r="U167" s="382">
        <v>361339.70150000002</v>
      </c>
    </row>
    <row r="168" spans="1:21" ht="21.95" customHeight="1" x14ac:dyDescent="0.25">
      <c r="A168" s="381" t="s">
        <v>638</v>
      </c>
      <c r="B168" s="381" t="s">
        <v>343</v>
      </c>
      <c r="C168" s="381" t="s">
        <v>350</v>
      </c>
      <c r="D168" s="381" t="s">
        <v>351</v>
      </c>
      <c r="E168" s="381" t="s">
        <v>639</v>
      </c>
      <c r="F168" s="381" t="s">
        <v>626</v>
      </c>
      <c r="G168" s="381" t="s">
        <v>6</v>
      </c>
      <c r="H168" s="382">
        <v>63485.411200000002</v>
      </c>
      <c r="I168" s="382">
        <v>111099.4696</v>
      </c>
      <c r="J168" s="382">
        <v>87628.710600000006</v>
      </c>
      <c r="K168" s="382">
        <v>153350.24369999999</v>
      </c>
      <c r="L168" s="382">
        <v>111057.23020000001</v>
      </c>
      <c r="M168" s="382">
        <v>194350.15280000001</v>
      </c>
      <c r="N168" s="382">
        <v>144856.82689999999</v>
      </c>
      <c r="O168" s="382">
        <v>253499.44699999999</v>
      </c>
      <c r="P168" s="382">
        <v>180472.0588</v>
      </c>
      <c r="Q168" s="382">
        <v>315826.1029</v>
      </c>
      <c r="R168" s="382">
        <v>203051.18299999999</v>
      </c>
      <c r="S168" s="382">
        <v>355339.57020000002</v>
      </c>
      <c r="T168" s="382">
        <v>225274.87239999999</v>
      </c>
      <c r="U168" s="382">
        <v>394231.02679999999</v>
      </c>
    </row>
    <row r="169" spans="1:21" ht="21.95" customHeight="1" x14ac:dyDescent="0.25">
      <c r="A169" s="381" t="s">
        <v>638</v>
      </c>
      <c r="B169" s="381" t="s">
        <v>343</v>
      </c>
      <c r="C169" s="381" t="s">
        <v>350</v>
      </c>
      <c r="D169" s="381" t="s">
        <v>351</v>
      </c>
      <c r="E169" s="381" t="s">
        <v>639</v>
      </c>
      <c r="F169" s="381" t="s">
        <v>627</v>
      </c>
      <c r="G169" s="381" t="s">
        <v>4</v>
      </c>
      <c r="H169" s="382">
        <v>72513.109800000006</v>
      </c>
      <c r="I169" s="382">
        <v>116020.97749999999</v>
      </c>
      <c r="J169" s="382">
        <v>101518.3538</v>
      </c>
      <c r="K169" s="382">
        <v>162429.36850000001</v>
      </c>
      <c r="L169" s="382">
        <v>130523.5978</v>
      </c>
      <c r="M169" s="382">
        <v>208837.75949999999</v>
      </c>
      <c r="N169" s="382">
        <v>174031.46359999999</v>
      </c>
      <c r="O169" s="382">
        <v>278450.34600000002</v>
      </c>
      <c r="P169" s="382">
        <v>217539.32949999999</v>
      </c>
      <c r="Q169" s="382">
        <v>348062.9325</v>
      </c>
      <c r="R169" s="382">
        <v>246544.5735</v>
      </c>
      <c r="S169" s="382">
        <v>394471.3235</v>
      </c>
      <c r="T169" s="382">
        <v>275549.8174</v>
      </c>
      <c r="U169" s="382">
        <v>440879.7145</v>
      </c>
    </row>
    <row r="170" spans="1:21" ht="22.5" customHeight="1" x14ac:dyDescent="0.25">
      <c r="A170" s="381" t="s">
        <v>638</v>
      </c>
      <c r="B170" s="381" t="s">
        <v>343</v>
      </c>
      <c r="C170" s="381" t="s">
        <v>356</v>
      </c>
      <c r="D170" s="381" t="s">
        <v>357</v>
      </c>
      <c r="E170" s="381" t="s">
        <v>358</v>
      </c>
      <c r="F170" s="381" t="s">
        <v>624</v>
      </c>
      <c r="G170" s="381" t="s">
        <v>11</v>
      </c>
      <c r="H170" s="382">
        <v>89637.741899999994</v>
      </c>
      <c r="I170" s="382">
        <v>156866.0485</v>
      </c>
      <c r="J170" s="382">
        <v>117178.09510000001</v>
      </c>
      <c r="K170" s="382">
        <v>205061.66649999999</v>
      </c>
      <c r="L170" s="382">
        <v>142059.54490000001</v>
      </c>
      <c r="M170" s="382">
        <v>248604.2035</v>
      </c>
      <c r="N170" s="382">
        <v>173416.39619999999</v>
      </c>
      <c r="O170" s="382">
        <v>303478.69349999999</v>
      </c>
      <c r="P170" s="382">
        <v>203957.83249999999</v>
      </c>
      <c r="Q170" s="382">
        <v>356926.20699999999</v>
      </c>
      <c r="R170" s="382">
        <v>222699.23209999999</v>
      </c>
      <c r="S170" s="382">
        <v>389723.65610000002</v>
      </c>
      <c r="T170" s="382">
        <v>239379.94209999999</v>
      </c>
      <c r="U170" s="382">
        <v>418914.89850000001</v>
      </c>
    </row>
    <row r="171" spans="1:21" ht="21.95" customHeight="1" x14ac:dyDescent="0.25">
      <c r="A171" s="381" t="s">
        <v>638</v>
      </c>
      <c r="B171" s="381" t="s">
        <v>343</v>
      </c>
      <c r="C171" s="381" t="s">
        <v>356</v>
      </c>
      <c r="D171" s="381" t="s">
        <v>357</v>
      </c>
      <c r="E171" s="381" t="s">
        <v>358</v>
      </c>
      <c r="F171" s="381" t="s">
        <v>625</v>
      </c>
      <c r="G171" s="381" t="s">
        <v>5</v>
      </c>
      <c r="H171" s="382">
        <v>82453.064100000003</v>
      </c>
      <c r="I171" s="382">
        <v>144292.8622</v>
      </c>
      <c r="J171" s="382">
        <v>107844.77069999999</v>
      </c>
      <c r="K171" s="382">
        <v>188728.3487</v>
      </c>
      <c r="L171" s="382">
        <v>130978.4743</v>
      </c>
      <c r="M171" s="382">
        <v>229212.33</v>
      </c>
      <c r="N171" s="382">
        <v>160497.4896</v>
      </c>
      <c r="O171" s="382">
        <v>280870.60680000001</v>
      </c>
      <c r="P171" s="382">
        <v>190277.29</v>
      </c>
      <c r="Q171" s="382">
        <v>332985.25750000001</v>
      </c>
      <c r="R171" s="382">
        <v>209391.9374</v>
      </c>
      <c r="S171" s="382">
        <v>366435.89049999998</v>
      </c>
      <c r="T171" s="382">
        <v>227250.5742</v>
      </c>
      <c r="U171" s="382">
        <v>397688.5048</v>
      </c>
    </row>
    <row r="172" spans="1:21" ht="21.95" customHeight="1" x14ac:dyDescent="0.25">
      <c r="A172" s="381" t="s">
        <v>638</v>
      </c>
      <c r="B172" s="381" t="s">
        <v>343</v>
      </c>
      <c r="C172" s="381" t="s">
        <v>356</v>
      </c>
      <c r="D172" s="381" t="s">
        <v>357</v>
      </c>
      <c r="E172" s="381" t="s">
        <v>358</v>
      </c>
      <c r="F172" s="381" t="s">
        <v>626</v>
      </c>
      <c r="G172" s="381" t="s">
        <v>6</v>
      </c>
      <c r="H172" s="382">
        <v>71678.830400000006</v>
      </c>
      <c r="I172" s="382">
        <v>125437.9531</v>
      </c>
      <c r="J172" s="382">
        <v>99085.598899999997</v>
      </c>
      <c r="K172" s="382">
        <v>173399.79810000001</v>
      </c>
      <c r="L172" s="382">
        <v>125769.6455</v>
      </c>
      <c r="M172" s="382">
        <v>220096.87959999999</v>
      </c>
      <c r="N172" s="382">
        <v>164437.6085</v>
      </c>
      <c r="O172" s="382">
        <v>287765.8149</v>
      </c>
      <c r="P172" s="382">
        <v>204941.3806</v>
      </c>
      <c r="Q172" s="382">
        <v>358647.41590000002</v>
      </c>
      <c r="R172" s="382">
        <v>230766.59409999999</v>
      </c>
      <c r="S172" s="382">
        <v>403841.53960000002</v>
      </c>
      <c r="T172" s="382">
        <v>256232.42360000001</v>
      </c>
      <c r="U172" s="382">
        <v>448406.74129999999</v>
      </c>
    </row>
    <row r="173" spans="1:21" ht="21.95" customHeight="1" x14ac:dyDescent="0.25">
      <c r="A173" s="381" t="s">
        <v>638</v>
      </c>
      <c r="B173" s="381" t="s">
        <v>343</v>
      </c>
      <c r="C173" s="381" t="s">
        <v>356</v>
      </c>
      <c r="D173" s="381" t="s">
        <v>357</v>
      </c>
      <c r="E173" s="381" t="s">
        <v>358</v>
      </c>
      <c r="F173" s="381" t="s">
        <v>627</v>
      </c>
      <c r="G173" s="381" t="s">
        <v>4</v>
      </c>
      <c r="H173" s="382">
        <v>79850.165599999993</v>
      </c>
      <c r="I173" s="382">
        <v>127760.2668</v>
      </c>
      <c r="J173" s="382">
        <v>111790.23179999999</v>
      </c>
      <c r="K173" s="382">
        <v>178864.37359999999</v>
      </c>
      <c r="L173" s="382">
        <v>143730.29810000001</v>
      </c>
      <c r="M173" s="382">
        <v>229968.4803</v>
      </c>
      <c r="N173" s="382">
        <v>191640.39739999999</v>
      </c>
      <c r="O173" s="382">
        <v>306624.64039999997</v>
      </c>
      <c r="P173" s="382">
        <v>239550.49669999999</v>
      </c>
      <c r="Q173" s="382">
        <v>383280.80050000001</v>
      </c>
      <c r="R173" s="382">
        <v>271490.56300000002</v>
      </c>
      <c r="S173" s="382">
        <v>434384.90730000002</v>
      </c>
      <c r="T173" s="382">
        <v>303430.62920000002</v>
      </c>
      <c r="U173" s="382">
        <v>485489.01400000002</v>
      </c>
    </row>
    <row r="174" spans="1:21" ht="22.5" customHeight="1" x14ac:dyDescent="0.25">
      <c r="A174" s="381" t="s">
        <v>638</v>
      </c>
      <c r="B174" s="381" t="s">
        <v>343</v>
      </c>
      <c r="C174" s="381" t="s">
        <v>356</v>
      </c>
      <c r="D174" s="381" t="s">
        <v>357</v>
      </c>
      <c r="E174" s="381" t="s">
        <v>359</v>
      </c>
      <c r="F174" s="381" t="s">
        <v>624</v>
      </c>
      <c r="G174" s="381" t="s">
        <v>11</v>
      </c>
      <c r="H174" s="382">
        <v>89151.174400000004</v>
      </c>
      <c r="I174" s="382">
        <v>156014.55530000001</v>
      </c>
      <c r="J174" s="382">
        <v>116563.5465</v>
      </c>
      <c r="K174" s="382">
        <v>203986.2064</v>
      </c>
      <c r="L174" s="382">
        <v>141334.30979999999</v>
      </c>
      <c r="M174" s="382">
        <v>247335.04209999999</v>
      </c>
      <c r="N174" s="382">
        <v>172567.03709999999</v>
      </c>
      <c r="O174" s="382">
        <v>301992.3149</v>
      </c>
      <c r="P174" s="382">
        <v>202971.33230000001</v>
      </c>
      <c r="Q174" s="382">
        <v>355199.83140000002</v>
      </c>
      <c r="R174" s="382">
        <v>221625.90839999999</v>
      </c>
      <c r="S174" s="382">
        <v>387845.33960000001</v>
      </c>
      <c r="T174" s="382">
        <v>238230.74720000001</v>
      </c>
      <c r="U174" s="382">
        <v>416903.8075</v>
      </c>
    </row>
    <row r="175" spans="1:21" ht="21.95" customHeight="1" x14ac:dyDescent="0.25">
      <c r="A175" s="381" t="s">
        <v>638</v>
      </c>
      <c r="B175" s="381" t="s">
        <v>343</v>
      </c>
      <c r="C175" s="381" t="s">
        <v>356</v>
      </c>
      <c r="D175" s="381" t="s">
        <v>357</v>
      </c>
      <c r="E175" s="381" t="s">
        <v>359</v>
      </c>
      <c r="F175" s="381" t="s">
        <v>625</v>
      </c>
      <c r="G175" s="381" t="s">
        <v>5</v>
      </c>
      <c r="H175" s="382">
        <v>81966.496499999994</v>
      </c>
      <c r="I175" s="382">
        <v>143441.36900000001</v>
      </c>
      <c r="J175" s="382">
        <v>107230.22199999999</v>
      </c>
      <c r="K175" s="382">
        <v>187652.88860000001</v>
      </c>
      <c r="L175" s="382">
        <v>130253.2392</v>
      </c>
      <c r="M175" s="382">
        <v>227943.16870000001</v>
      </c>
      <c r="N175" s="382">
        <v>159648.13039999999</v>
      </c>
      <c r="O175" s="382">
        <v>279384.22820000001</v>
      </c>
      <c r="P175" s="382">
        <v>189290.78969999999</v>
      </c>
      <c r="Q175" s="382">
        <v>331258.88199999998</v>
      </c>
      <c r="R175" s="382">
        <v>208318.61369999999</v>
      </c>
      <c r="S175" s="382">
        <v>364557.57390000002</v>
      </c>
      <c r="T175" s="382">
        <v>226101.3792</v>
      </c>
      <c r="U175" s="382">
        <v>395677.41369999998</v>
      </c>
    </row>
    <row r="176" spans="1:21" ht="21.95" customHeight="1" x14ac:dyDescent="0.25">
      <c r="A176" s="381" t="s">
        <v>638</v>
      </c>
      <c r="B176" s="381" t="s">
        <v>343</v>
      </c>
      <c r="C176" s="381" t="s">
        <v>356</v>
      </c>
      <c r="D176" s="381" t="s">
        <v>357</v>
      </c>
      <c r="E176" s="381" t="s">
        <v>359</v>
      </c>
      <c r="F176" s="381" t="s">
        <v>626</v>
      </c>
      <c r="G176" s="381" t="s">
        <v>6</v>
      </c>
      <c r="H176" s="382">
        <v>71213.093299999993</v>
      </c>
      <c r="I176" s="382">
        <v>124622.9132</v>
      </c>
      <c r="J176" s="382">
        <v>98433.5671</v>
      </c>
      <c r="K176" s="382">
        <v>172258.74239999999</v>
      </c>
      <c r="L176" s="382">
        <v>124931.31879999999</v>
      </c>
      <c r="M176" s="382">
        <v>218629.80790000001</v>
      </c>
      <c r="N176" s="382">
        <v>163319.83960000001</v>
      </c>
      <c r="O176" s="382">
        <v>285809.7193</v>
      </c>
      <c r="P176" s="382">
        <v>203544.16940000001</v>
      </c>
      <c r="Q176" s="382">
        <v>356202.2965</v>
      </c>
      <c r="R176" s="382">
        <v>229183.08809999999</v>
      </c>
      <c r="S176" s="382">
        <v>401070.40419999999</v>
      </c>
      <c r="T176" s="382">
        <v>254462.62280000001</v>
      </c>
      <c r="U176" s="382">
        <v>445309.58990000002</v>
      </c>
    </row>
    <row r="177" spans="1:21" ht="21.95" customHeight="1" x14ac:dyDescent="0.25">
      <c r="A177" s="381" t="s">
        <v>638</v>
      </c>
      <c r="B177" s="381" t="s">
        <v>343</v>
      </c>
      <c r="C177" s="381" t="s">
        <v>356</v>
      </c>
      <c r="D177" s="381" t="s">
        <v>357</v>
      </c>
      <c r="E177" s="381" t="s">
        <v>359</v>
      </c>
      <c r="F177" s="381" t="s">
        <v>627</v>
      </c>
      <c r="G177" s="381" t="s">
        <v>4</v>
      </c>
      <c r="H177" s="382">
        <v>79443.931200000006</v>
      </c>
      <c r="I177" s="382">
        <v>127110.29180000001</v>
      </c>
      <c r="J177" s="382">
        <v>111221.5037</v>
      </c>
      <c r="K177" s="382">
        <v>177954.4086</v>
      </c>
      <c r="L177" s="382">
        <v>142999.07620000001</v>
      </c>
      <c r="M177" s="382">
        <v>228798.52540000001</v>
      </c>
      <c r="N177" s="382">
        <v>190665.43489999999</v>
      </c>
      <c r="O177" s="382">
        <v>305064.70039999997</v>
      </c>
      <c r="P177" s="382">
        <v>238331.79370000001</v>
      </c>
      <c r="Q177" s="382">
        <v>381330.87550000002</v>
      </c>
      <c r="R177" s="382">
        <v>270109.36619999999</v>
      </c>
      <c r="S177" s="382">
        <v>432174.99229999998</v>
      </c>
      <c r="T177" s="382">
        <v>301886.9387</v>
      </c>
      <c r="U177" s="382">
        <v>483019.109</v>
      </c>
    </row>
    <row r="178" spans="1:21" ht="22.5" customHeight="1" x14ac:dyDescent="0.25">
      <c r="A178" s="381" t="s">
        <v>638</v>
      </c>
      <c r="B178" s="381" t="s">
        <v>343</v>
      </c>
      <c r="C178" s="381" t="s">
        <v>356</v>
      </c>
      <c r="D178" s="381" t="s">
        <v>357</v>
      </c>
      <c r="E178" s="381" t="s">
        <v>640</v>
      </c>
      <c r="F178" s="381" t="s">
        <v>624</v>
      </c>
      <c r="G178" s="381" t="s">
        <v>11</v>
      </c>
      <c r="H178" s="382">
        <v>85311.619600000005</v>
      </c>
      <c r="I178" s="382">
        <v>149295.33429999999</v>
      </c>
      <c r="J178" s="382">
        <v>111389.8278</v>
      </c>
      <c r="K178" s="382">
        <v>194932.1986</v>
      </c>
      <c r="L178" s="382">
        <v>134919.76620000001</v>
      </c>
      <c r="M178" s="382">
        <v>236109.59080000001</v>
      </c>
      <c r="N178" s="382">
        <v>164478.3702</v>
      </c>
      <c r="O178" s="382">
        <v>287837.14789999998</v>
      </c>
      <c r="P178" s="382">
        <v>193368.74369999999</v>
      </c>
      <c r="Q178" s="382">
        <v>338395.30160000001</v>
      </c>
      <c r="R178" s="382">
        <v>211113.48300000001</v>
      </c>
      <c r="S178" s="382">
        <v>369448.59529999999</v>
      </c>
      <c r="T178" s="382">
        <v>226898.42980000001</v>
      </c>
      <c r="U178" s="382">
        <v>397072.25209999998</v>
      </c>
    </row>
    <row r="179" spans="1:21" ht="21.95" customHeight="1" x14ac:dyDescent="0.25">
      <c r="A179" s="381" t="s">
        <v>638</v>
      </c>
      <c r="B179" s="381" t="s">
        <v>343</v>
      </c>
      <c r="C179" s="381" t="s">
        <v>356</v>
      </c>
      <c r="D179" s="381" t="s">
        <v>357</v>
      </c>
      <c r="E179" s="381" t="s">
        <v>640</v>
      </c>
      <c r="F179" s="381" t="s">
        <v>625</v>
      </c>
      <c r="G179" s="381" t="s">
        <v>5</v>
      </c>
      <c r="H179" s="382">
        <v>78714.779200000004</v>
      </c>
      <c r="I179" s="382">
        <v>137750.86360000001</v>
      </c>
      <c r="J179" s="382">
        <v>102820.13920000001</v>
      </c>
      <c r="K179" s="382">
        <v>179935.24359999999</v>
      </c>
      <c r="L179" s="382">
        <v>124745.32889999999</v>
      </c>
      <c r="M179" s="382">
        <v>218304.32569999999</v>
      </c>
      <c r="N179" s="382">
        <v>152616.46539999999</v>
      </c>
      <c r="O179" s="382">
        <v>267078.81439999997</v>
      </c>
      <c r="P179" s="382">
        <v>180807.51869999999</v>
      </c>
      <c r="Q179" s="382">
        <v>316413.15779999999</v>
      </c>
      <c r="R179" s="382">
        <v>198894.96729999999</v>
      </c>
      <c r="S179" s="382">
        <v>348066.19280000002</v>
      </c>
      <c r="T179" s="382">
        <v>215761.465</v>
      </c>
      <c r="U179" s="382">
        <v>377582.5638</v>
      </c>
    </row>
    <row r="180" spans="1:21" ht="21.95" customHeight="1" x14ac:dyDescent="0.25">
      <c r="A180" s="381" t="s">
        <v>638</v>
      </c>
      <c r="B180" s="381" t="s">
        <v>343</v>
      </c>
      <c r="C180" s="381" t="s">
        <v>356</v>
      </c>
      <c r="D180" s="381" t="s">
        <v>357</v>
      </c>
      <c r="E180" s="381" t="s">
        <v>640</v>
      </c>
      <c r="F180" s="381" t="s">
        <v>626</v>
      </c>
      <c r="G180" s="381" t="s">
        <v>6</v>
      </c>
      <c r="H180" s="382">
        <v>68693.303499999995</v>
      </c>
      <c r="I180" s="382">
        <v>120213.28109999999</v>
      </c>
      <c r="J180" s="382">
        <v>95009.342000000004</v>
      </c>
      <c r="K180" s="382">
        <v>166266.34839999999</v>
      </c>
      <c r="L180" s="382">
        <v>120661.79029999999</v>
      </c>
      <c r="M180" s="382">
        <v>211158.133</v>
      </c>
      <c r="N180" s="382">
        <v>157893.47380000001</v>
      </c>
      <c r="O180" s="382">
        <v>276313.57909999997</v>
      </c>
      <c r="P180" s="382">
        <v>196810.76370000001</v>
      </c>
      <c r="Q180" s="382">
        <v>344418.83649999998</v>
      </c>
      <c r="R180" s="382">
        <v>221674.64720000001</v>
      </c>
      <c r="S180" s="382">
        <v>387930.63250000001</v>
      </c>
      <c r="T180" s="382">
        <v>246208.55069999999</v>
      </c>
      <c r="U180" s="382">
        <v>430864.96389999997</v>
      </c>
    </row>
    <row r="181" spans="1:21" ht="21.95" customHeight="1" x14ac:dyDescent="0.25">
      <c r="A181" s="381" t="s">
        <v>638</v>
      </c>
      <c r="B181" s="381" t="s">
        <v>343</v>
      </c>
      <c r="C181" s="381" t="s">
        <v>356</v>
      </c>
      <c r="D181" s="381" t="s">
        <v>357</v>
      </c>
      <c r="E181" s="381" t="s">
        <v>640</v>
      </c>
      <c r="F181" s="381" t="s">
        <v>627</v>
      </c>
      <c r="G181" s="381" t="s">
        <v>4</v>
      </c>
      <c r="H181" s="382">
        <v>75828.239300000001</v>
      </c>
      <c r="I181" s="382">
        <v>121325.1848</v>
      </c>
      <c r="J181" s="382">
        <v>106159.53509999999</v>
      </c>
      <c r="K181" s="382">
        <v>169855.2586</v>
      </c>
      <c r="L181" s="382">
        <v>136490.83069999999</v>
      </c>
      <c r="M181" s="382">
        <v>218385.33240000001</v>
      </c>
      <c r="N181" s="382">
        <v>181987.77429999999</v>
      </c>
      <c r="O181" s="382">
        <v>291180.44329999998</v>
      </c>
      <c r="P181" s="382">
        <v>227484.71789999999</v>
      </c>
      <c r="Q181" s="382">
        <v>363975.554</v>
      </c>
      <c r="R181" s="382">
        <v>257816.01360000001</v>
      </c>
      <c r="S181" s="382">
        <v>412505.62800000003</v>
      </c>
      <c r="T181" s="382">
        <v>288147.30930000002</v>
      </c>
      <c r="U181" s="382">
        <v>461035.70189999999</v>
      </c>
    </row>
    <row r="182" spans="1:21" ht="22.5" customHeight="1" x14ac:dyDescent="0.25">
      <c r="A182" s="381" t="s">
        <v>638</v>
      </c>
      <c r="B182" s="381" t="s">
        <v>343</v>
      </c>
      <c r="C182" s="381" t="s">
        <v>356</v>
      </c>
      <c r="D182" s="381" t="s">
        <v>357</v>
      </c>
      <c r="E182" s="381" t="s">
        <v>641</v>
      </c>
      <c r="F182" s="381" t="s">
        <v>624</v>
      </c>
      <c r="G182" s="381" t="s">
        <v>11</v>
      </c>
      <c r="H182" s="382">
        <v>86687.820300000007</v>
      </c>
      <c r="I182" s="382">
        <v>151703.68549999999</v>
      </c>
      <c r="J182" s="382">
        <v>113308.148</v>
      </c>
      <c r="K182" s="382">
        <v>198289.25899999999</v>
      </c>
      <c r="L182" s="382">
        <v>137355.25390000001</v>
      </c>
      <c r="M182" s="382">
        <v>240371.6943</v>
      </c>
      <c r="N182" s="382">
        <v>167650.84330000001</v>
      </c>
      <c r="O182" s="382">
        <v>293388.97570000001</v>
      </c>
      <c r="P182" s="382">
        <v>197168.9528</v>
      </c>
      <c r="Q182" s="382">
        <v>345045.66739999998</v>
      </c>
      <c r="R182" s="382">
        <v>215284.09770000001</v>
      </c>
      <c r="S182" s="382">
        <v>376747.17090000003</v>
      </c>
      <c r="T182" s="382">
        <v>231406.51759999999</v>
      </c>
      <c r="U182" s="382">
        <v>404961.40580000001</v>
      </c>
    </row>
    <row r="183" spans="1:21" ht="21.95" customHeight="1" x14ac:dyDescent="0.25">
      <c r="A183" s="381" t="s">
        <v>638</v>
      </c>
      <c r="B183" s="381" t="s">
        <v>343</v>
      </c>
      <c r="C183" s="381" t="s">
        <v>356</v>
      </c>
      <c r="D183" s="381" t="s">
        <v>357</v>
      </c>
      <c r="E183" s="381" t="s">
        <v>641</v>
      </c>
      <c r="F183" s="381" t="s">
        <v>625</v>
      </c>
      <c r="G183" s="381" t="s">
        <v>5</v>
      </c>
      <c r="H183" s="382">
        <v>79764.403999999995</v>
      </c>
      <c r="I183" s="382">
        <v>139587.70699999999</v>
      </c>
      <c r="J183" s="382">
        <v>104314.2179</v>
      </c>
      <c r="K183" s="382">
        <v>182549.8812</v>
      </c>
      <c r="L183" s="382">
        <v>126677.13219999999</v>
      </c>
      <c r="M183" s="382">
        <v>221684.98130000001</v>
      </c>
      <c r="N183" s="382">
        <v>155201.71599999999</v>
      </c>
      <c r="O183" s="382">
        <v>271603.00300000003</v>
      </c>
      <c r="P183" s="382">
        <v>183985.8855</v>
      </c>
      <c r="Q183" s="382">
        <v>321975.29960000003</v>
      </c>
      <c r="R183" s="382">
        <v>202460.70559999999</v>
      </c>
      <c r="S183" s="382">
        <v>354306.23479999998</v>
      </c>
      <c r="T183" s="382">
        <v>219718.21859999999</v>
      </c>
      <c r="U183" s="382">
        <v>384506.8824</v>
      </c>
    </row>
    <row r="184" spans="1:21" ht="21.95" customHeight="1" x14ac:dyDescent="0.25">
      <c r="A184" s="381" t="s">
        <v>638</v>
      </c>
      <c r="B184" s="381" t="s">
        <v>343</v>
      </c>
      <c r="C184" s="381" t="s">
        <v>356</v>
      </c>
      <c r="D184" s="381" t="s">
        <v>357</v>
      </c>
      <c r="E184" s="381" t="s">
        <v>641</v>
      </c>
      <c r="F184" s="381" t="s">
        <v>626</v>
      </c>
      <c r="G184" s="381" t="s">
        <v>6</v>
      </c>
      <c r="H184" s="382">
        <v>69368.705400000006</v>
      </c>
      <c r="I184" s="382">
        <v>121395.2343</v>
      </c>
      <c r="J184" s="382">
        <v>95897.415500000003</v>
      </c>
      <c r="K184" s="382">
        <v>167820.47700000001</v>
      </c>
      <c r="L184" s="382">
        <v>121729.68429999999</v>
      </c>
      <c r="M184" s="382">
        <v>213026.94760000001</v>
      </c>
      <c r="N184" s="382">
        <v>159169.36660000001</v>
      </c>
      <c r="O184" s="382">
        <v>278546.39159999997</v>
      </c>
      <c r="P184" s="382">
        <v>198378.1012</v>
      </c>
      <c r="Q184" s="382">
        <v>347161.67700000003</v>
      </c>
      <c r="R184" s="382">
        <v>223382.76740000001</v>
      </c>
      <c r="S184" s="382">
        <v>390919.84299999999</v>
      </c>
      <c r="T184" s="382">
        <v>248041.11809999999</v>
      </c>
      <c r="U184" s="382">
        <v>434071.95679999999</v>
      </c>
    </row>
    <row r="185" spans="1:21" ht="21.95" customHeight="1" x14ac:dyDescent="0.25">
      <c r="A185" s="381" t="s">
        <v>638</v>
      </c>
      <c r="B185" s="381" t="s">
        <v>343</v>
      </c>
      <c r="C185" s="381" t="s">
        <v>356</v>
      </c>
      <c r="D185" s="381" t="s">
        <v>357</v>
      </c>
      <c r="E185" s="381" t="s">
        <v>641</v>
      </c>
      <c r="F185" s="381" t="s">
        <v>627</v>
      </c>
      <c r="G185" s="381" t="s">
        <v>4</v>
      </c>
      <c r="H185" s="382">
        <v>77205.034499999994</v>
      </c>
      <c r="I185" s="382">
        <v>123528.05710000001</v>
      </c>
      <c r="J185" s="382">
        <v>108087.04829999999</v>
      </c>
      <c r="K185" s="382">
        <v>172939.27989999999</v>
      </c>
      <c r="L185" s="382">
        <v>138969.06219999999</v>
      </c>
      <c r="M185" s="382">
        <v>222350.50279999999</v>
      </c>
      <c r="N185" s="382">
        <v>185292.08290000001</v>
      </c>
      <c r="O185" s="382">
        <v>296467.337</v>
      </c>
      <c r="P185" s="382">
        <v>231615.1036</v>
      </c>
      <c r="Q185" s="382">
        <v>370584.17129999999</v>
      </c>
      <c r="R185" s="382">
        <v>262497.11739999999</v>
      </c>
      <c r="S185" s="382">
        <v>419995.39409999998</v>
      </c>
      <c r="T185" s="382">
        <v>293379.1312</v>
      </c>
      <c r="U185" s="382">
        <v>469406.61690000002</v>
      </c>
    </row>
    <row r="186" spans="1:21" ht="22.5" customHeight="1" x14ac:dyDescent="0.25">
      <c r="A186" s="381" t="s">
        <v>638</v>
      </c>
      <c r="B186" s="381" t="s">
        <v>343</v>
      </c>
      <c r="C186" s="381" t="s">
        <v>356</v>
      </c>
      <c r="D186" s="381" t="s">
        <v>357</v>
      </c>
      <c r="E186" s="381" t="s">
        <v>642</v>
      </c>
      <c r="F186" s="381" t="s">
        <v>624</v>
      </c>
      <c r="G186" s="381" t="s">
        <v>11</v>
      </c>
      <c r="H186" s="382">
        <v>88292.053199999995</v>
      </c>
      <c r="I186" s="382">
        <v>154511.0932</v>
      </c>
      <c r="J186" s="382">
        <v>115442.4241</v>
      </c>
      <c r="K186" s="382">
        <v>202024.24220000001</v>
      </c>
      <c r="L186" s="382">
        <v>139976.9302</v>
      </c>
      <c r="M186" s="382">
        <v>244959.62779999999</v>
      </c>
      <c r="N186" s="382">
        <v>170913.31140000001</v>
      </c>
      <c r="O186" s="382">
        <v>299098.29499999998</v>
      </c>
      <c r="P186" s="382">
        <v>201027.4901</v>
      </c>
      <c r="Q186" s="382">
        <v>351798.10769999999</v>
      </c>
      <c r="R186" s="382">
        <v>219503.79689999999</v>
      </c>
      <c r="S186" s="382">
        <v>384131.6446</v>
      </c>
      <c r="T186" s="382">
        <v>235950.09570000001</v>
      </c>
      <c r="U186" s="382">
        <v>412912.66749999998</v>
      </c>
    </row>
    <row r="187" spans="1:21" ht="21.95" customHeight="1" x14ac:dyDescent="0.25">
      <c r="A187" s="381" t="s">
        <v>638</v>
      </c>
      <c r="B187" s="381" t="s">
        <v>343</v>
      </c>
      <c r="C187" s="381" t="s">
        <v>356</v>
      </c>
      <c r="D187" s="381" t="s">
        <v>357</v>
      </c>
      <c r="E187" s="381" t="s">
        <v>642</v>
      </c>
      <c r="F187" s="381" t="s">
        <v>625</v>
      </c>
      <c r="G187" s="381" t="s">
        <v>5</v>
      </c>
      <c r="H187" s="382">
        <v>81172.690600000002</v>
      </c>
      <c r="I187" s="382">
        <v>142052.20860000001</v>
      </c>
      <c r="J187" s="382">
        <v>106193.948</v>
      </c>
      <c r="K187" s="382">
        <v>185839.40890000001</v>
      </c>
      <c r="L187" s="382">
        <v>128996.5966</v>
      </c>
      <c r="M187" s="382">
        <v>225744.04389999999</v>
      </c>
      <c r="N187" s="382">
        <v>158111.8492</v>
      </c>
      <c r="O187" s="382">
        <v>276695.73629999999</v>
      </c>
      <c r="P187" s="382">
        <v>187471.31599999999</v>
      </c>
      <c r="Q187" s="382">
        <v>328074.80290000001</v>
      </c>
      <c r="R187" s="382">
        <v>206317.47760000001</v>
      </c>
      <c r="S187" s="382">
        <v>361055.5857</v>
      </c>
      <c r="T187" s="382">
        <v>223930.99470000001</v>
      </c>
      <c r="U187" s="382">
        <v>391879.24070000002</v>
      </c>
    </row>
    <row r="188" spans="1:21" ht="21.95" customHeight="1" x14ac:dyDescent="0.25">
      <c r="A188" s="381" t="s">
        <v>638</v>
      </c>
      <c r="B188" s="381" t="s">
        <v>343</v>
      </c>
      <c r="C188" s="381" t="s">
        <v>356</v>
      </c>
      <c r="D188" s="381" t="s">
        <v>357</v>
      </c>
      <c r="E188" s="381" t="s">
        <v>642</v>
      </c>
      <c r="F188" s="381" t="s">
        <v>626</v>
      </c>
      <c r="G188" s="381" t="s">
        <v>6</v>
      </c>
      <c r="H188" s="382">
        <v>70519.128500000006</v>
      </c>
      <c r="I188" s="382">
        <v>123408.4748</v>
      </c>
      <c r="J188" s="382">
        <v>97473.514200000005</v>
      </c>
      <c r="K188" s="382">
        <v>170578.64980000001</v>
      </c>
      <c r="L188" s="382">
        <v>123711.74800000001</v>
      </c>
      <c r="M188" s="382">
        <v>216495.55900000001</v>
      </c>
      <c r="N188" s="382">
        <v>161723.3383</v>
      </c>
      <c r="O188" s="382">
        <v>283015.84210000001</v>
      </c>
      <c r="P188" s="382">
        <v>201554.04860000001</v>
      </c>
      <c r="Q188" s="382">
        <v>352719.58490000002</v>
      </c>
      <c r="R188" s="382">
        <v>226941.25700000001</v>
      </c>
      <c r="S188" s="382">
        <v>397147.1997</v>
      </c>
      <c r="T188" s="382">
        <v>251972.34839999999</v>
      </c>
      <c r="U188" s="382">
        <v>440951.60979999998</v>
      </c>
    </row>
    <row r="189" spans="1:21" ht="21.95" customHeight="1" x14ac:dyDescent="0.25">
      <c r="A189" s="381" t="s">
        <v>638</v>
      </c>
      <c r="B189" s="381" t="s">
        <v>343</v>
      </c>
      <c r="C189" s="381" t="s">
        <v>356</v>
      </c>
      <c r="D189" s="381" t="s">
        <v>357</v>
      </c>
      <c r="E189" s="381" t="s">
        <v>642</v>
      </c>
      <c r="F189" s="381" t="s">
        <v>627</v>
      </c>
      <c r="G189" s="381" t="s">
        <v>4</v>
      </c>
      <c r="H189" s="382">
        <v>78681.090899999996</v>
      </c>
      <c r="I189" s="382">
        <v>125889.74739999999</v>
      </c>
      <c r="J189" s="382">
        <v>110153.5273</v>
      </c>
      <c r="K189" s="382">
        <v>176245.64629999999</v>
      </c>
      <c r="L189" s="382">
        <v>141625.96359999999</v>
      </c>
      <c r="M189" s="382">
        <v>226601.54519999999</v>
      </c>
      <c r="N189" s="382">
        <v>188834.6182</v>
      </c>
      <c r="O189" s="382">
        <v>302135.39360000001</v>
      </c>
      <c r="P189" s="382">
        <v>236043.27280000001</v>
      </c>
      <c r="Q189" s="382">
        <v>377669.24200000003</v>
      </c>
      <c r="R189" s="382">
        <v>267515.70909999998</v>
      </c>
      <c r="S189" s="382">
        <v>428025.141</v>
      </c>
      <c r="T189" s="382">
        <v>298988.14549999998</v>
      </c>
      <c r="U189" s="382">
        <v>478381.03989999997</v>
      </c>
    </row>
    <row r="190" spans="1:21" ht="22.5" customHeight="1" x14ac:dyDescent="0.25">
      <c r="A190" s="381" t="s">
        <v>638</v>
      </c>
      <c r="B190" s="381" t="s">
        <v>343</v>
      </c>
      <c r="C190" s="381" t="s">
        <v>356</v>
      </c>
      <c r="D190" s="381" t="s">
        <v>357</v>
      </c>
      <c r="E190" s="381" t="s">
        <v>360</v>
      </c>
      <c r="F190" s="381" t="s">
        <v>624</v>
      </c>
      <c r="G190" s="381" t="s">
        <v>11</v>
      </c>
      <c r="H190" s="382">
        <v>88033.513399999996</v>
      </c>
      <c r="I190" s="382">
        <v>154058.64859999999</v>
      </c>
      <c r="J190" s="382">
        <v>115043.82520000001</v>
      </c>
      <c r="K190" s="382">
        <v>201326.69399999999</v>
      </c>
      <c r="L190" s="382">
        <v>139437.87609999999</v>
      </c>
      <c r="M190" s="382">
        <v>244016.28320000001</v>
      </c>
      <c r="N190" s="382">
        <v>170153.93770000001</v>
      </c>
      <c r="O190" s="382">
        <v>297769.3909</v>
      </c>
      <c r="P190" s="382">
        <v>200099.30669999999</v>
      </c>
      <c r="Q190" s="382">
        <v>350173.7867</v>
      </c>
      <c r="R190" s="382">
        <v>218479.5454</v>
      </c>
      <c r="S190" s="382">
        <v>382339.20429999998</v>
      </c>
      <c r="T190" s="382">
        <v>234836.3774</v>
      </c>
      <c r="U190" s="382">
        <v>410963.6605</v>
      </c>
    </row>
    <row r="191" spans="1:21" ht="21.95" customHeight="1" x14ac:dyDescent="0.25">
      <c r="A191" s="381" t="s">
        <v>638</v>
      </c>
      <c r="B191" s="381" t="s">
        <v>343</v>
      </c>
      <c r="C191" s="381" t="s">
        <v>356</v>
      </c>
      <c r="D191" s="381" t="s">
        <v>357</v>
      </c>
      <c r="E191" s="381" t="s">
        <v>360</v>
      </c>
      <c r="F191" s="381" t="s">
        <v>625</v>
      </c>
      <c r="G191" s="381" t="s">
        <v>5</v>
      </c>
      <c r="H191" s="382">
        <v>81044.781099999993</v>
      </c>
      <c r="I191" s="382">
        <v>141828.3671</v>
      </c>
      <c r="J191" s="382">
        <v>105965.0457</v>
      </c>
      <c r="K191" s="382">
        <v>185438.82990000001</v>
      </c>
      <c r="L191" s="382">
        <v>128659.0163</v>
      </c>
      <c r="M191" s="382">
        <v>225153.27849999999</v>
      </c>
      <c r="N191" s="382">
        <v>157587.3645</v>
      </c>
      <c r="O191" s="382">
        <v>275777.88789999997</v>
      </c>
      <c r="P191" s="382">
        <v>186791.8694</v>
      </c>
      <c r="Q191" s="382">
        <v>326885.77149999997</v>
      </c>
      <c r="R191" s="382">
        <v>205535.17660000001</v>
      </c>
      <c r="S191" s="382">
        <v>359686.5589</v>
      </c>
      <c r="T191" s="382">
        <v>223037.81030000001</v>
      </c>
      <c r="U191" s="382">
        <v>390316.1679</v>
      </c>
    </row>
    <row r="192" spans="1:21" ht="21.95" customHeight="1" x14ac:dyDescent="0.25">
      <c r="A192" s="381" t="s">
        <v>638</v>
      </c>
      <c r="B192" s="381" t="s">
        <v>343</v>
      </c>
      <c r="C192" s="381" t="s">
        <v>356</v>
      </c>
      <c r="D192" s="381" t="s">
        <v>357</v>
      </c>
      <c r="E192" s="381" t="s">
        <v>360</v>
      </c>
      <c r="F192" s="381" t="s">
        <v>626</v>
      </c>
      <c r="G192" s="381" t="s">
        <v>6</v>
      </c>
      <c r="H192" s="382">
        <v>70528.41</v>
      </c>
      <c r="I192" s="382">
        <v>123424.71739999999</v>
      </c>
      <c r="J192" s="382">
        <v>97509.503899999996</v>
      </c>
      <c r="K192" s="382">
        <v>170641.63190000001</v>
      </c>
      <c r="L192" s="382">
        <v>123787.5864</v>
      </c>
      <c r="M192" s="382">
        <v>216628.27619999999</v>
      </c>
      <c r="N192" s="382">
        <v>161883.64249999999</v>
      </c>
      <c r="O192" s="382">
        <v>283296.37449999998</v>
      </c>
      <c r="P192" s="382">
        <v>201765.44029999999</v>
      </c>
      <c r="Q192" s="382">
        <v>353089.52039999998</v>
      </c>
      <c r="R192" s="382">
        <v>227208.11240000001</v>
      </c>
      <c r="S192" s="382">
        <v>397614.19669999997</v>
      </c>
      <c r="T192" s="382">
        <v>252301.20189999999</v>
      </c>
      <c r="U192" s="382">
        <v>441527.10340000002</v>
      </c>
    </row>
    <row r="193" spans="1:21" ht="21.95" customHeight="1" x14ac:dyDescent="0.25">
      <c r="A193" s="381" t="s">
        <v>638</v>
      </c>
      <c r="B193" s="381" t="s">
        <v>343</v>
      </c>
      <c r="C193" s="381" t="s">
        <v>356</v>
      </c>
      <c r="D193" s="381" t="s">
        <v>357</v>
      </c>
      <c r="E193" s="381" t="s">
        <v>360</v>
      </c>
      <c r="F193" s="381" t="s">
        <v>627</v>
      </c>
      <c r="G193" s="381" t="s">
        <v>4</v>
      </c>
      <c r="H193" s="382">
        <v>78374.113500000007</v>
      </c>
      <c r="I193" s="382">
        <v>125398.58349999999</v>
      </c>
      <c r="J193" s="382">
        <v>109723.7588</v>
      </c>
      <c r="K193" s="382">
        <v>175558.01680000001</v>
      </c>
      <c r="L193" s="382">
        <v>141073.40419999999</v>
      </c>
      <c r="M193" s="382">
        <v>225717.45009999999</v>
      </c>
      <c r="N193" s="382">
        <v>188097.87229999999</v>
      </c>
      <c r="O193" s="382">
        <v>300956.60019999999</v>
      </c>
      <c r="P193" s="382">
        <v>235122.34039999999</v>
      </c>
      <c r="Q193" s="382">
        <v>376195.75020000001</v>
      </c>
      <c r="R193" s="382">
        <v>266471.98570000002</v>
      </c>
      <c r="S193" s="382">
        <v>426355.18349999998</v>
      </c>
      <c r="T193" s="382">
        <v>297821.6311</v>
      </c>
      <c r="U193" s="382">
        <v>476514.61680000002</v>
      </c>
    </row>
    <row r="194" spans="1:21" ht="22.5" customHeight="1" x14ac:dyDescent="0.25">
      <c r="A194" s="381" t="s">
        <v>638</v>
      </c>
      <c r="B194" s="381" t="s">
        <v>343</v>
      </c>
      <c r="C194" s="381" t="s">
        <v>356</v>
      </c>
      <c r="D194" s="381" t="s">
        <v>357</v>
      </c>
      <c r="E194" s="381" t="s">
        <v>643</v>
      </c>
      <c r="F194" s="381" t="s">
        <v>624</v>
      </c>
      <c r="G194" s="381" t="s">
        <v>11</v>
      </c>
      <c r="H194" s="382">
        <v>86801.834199999998</v>
      </c>
      <c r="I194" s="382">
        <v>151903.20989999999</v>
      </c>
      <c r="J194" s="382">
        <v>113416.1229</v>
      </c>
      <c r="K194" s="382">
        <v>198478.2151</v>
      </c>
      <c r="L194" s="382">
        <v>137448.3444</v>
      </c>
      <c r="M194" s="382">
        <v>240534.60269999999</v>
      </c>
      <c r="N194" s="382">
        <v>167695.83600000001</v>
      </c>
      <c r="O194" s="382">
        <v>293467.71309999999</v>
      </c>
      <c r="P194" s="382">
        <v>197198.11120000001</v>
      </c>
      <c r="Q194" s="382">
        <v>345096.69469999999</v>
      </c>
      <c r="R194" s="382">
        <v>215308.63370000001</v>
      </c>
      <c r="S194" s="382">
        <v>376790.109</v>
      </c>
      <c r="T194" s="382">
        <v>231424.25599999999</v>
      </c>
      <c r="U194" s="382">
        <v>404992.44799999997</v>
      </c>
    </row>
    <row r="195" spans="1:21" ht="21.95" customHeight="1" x14ac:dyDescent="0.25">
      <c r="A195" s="381" t="s">
        <v>638</v>
      </c>
      <c r="B195" s="381" t="s">
        <v>343</v>
      </c>
      <c r="C195" s="381" t="s">
        <v>356</v>
      </c>
      <c r="D195" s="381" t="s">
        <v>357</v>
      </c>
      <c r="E195" s="381" t="s">
        <v>643</v>
      </c>
      <c r="F195" s="381" t="s">
        <v>625</v>
      </c>
      <c r="G195" s="381" t="s">
        <v>5</v>
      </c>
      <c r="H195" s="382">
        <v>79943.732999999993</v>
      </c>
      <c r="I195" s="382">
        <v>139901.53289999999</v>
      </c>
      <c r="J195" s="382">
        <v>104507.041</v>
      </c>
      <c r="K195" s="382">
        <v>182887.32190000001</v>
      </c>
      <c r="L195" s="382">
        <v>126870.9595</v>
      </c>
      <c r="M195" s="382">
        <v>222024.17920000001</v>
      </c>
      <c r="N195" s="382">
        <v>155364.1532</v>
      </c>
      <c r="O195" s="382">
        <v>271887.26819999999</v>
      </c>
      <c r="P195" s="382">
        <v>184139.4124</v>
      </c>
      <c r="Q195" s="382">
        <v>322243.97169999999</v>
      </c>
      <c r="R195" s="382">
        <v>202606.217</v>
      </c>
      <c r="S195" s="382">
        <v>354560.87959999999</v>
      </c>
      <c r="T195" s="382">
        <v>219846.22380000001</v>
      </c>
      <c r="U195" s="382">
        <v>384730.89169999998</v>
      </c>
    </row>
    <row r="196" spans="1:21" ht="21.95" customHeight="1" x14ac:dyDescent="0.25">
      <c r="A196" s="381" t="s">
        <v>638</v>
      </c>
      <c r="B196" s="381" t="s">
        <v>343</v>
      </c>
      <c r="C196" s="381" t="s">
        <v>356</v>
      </c>
      <c r="D196" s="381" t="s">
        <v>357</v>
      </c>
      <c r="E196" s="381" t="s">
        <v>643</v>
      </c>
      <c r="F196" s="381" t="s">
        <v>626</v>
      </c>
      <c r="G196" s="381" t="s">
        <v>6</v>
      </c>
      <c r="H196" s="382">
        <v>69606.214600000007</v>
      </c>
      <c r="I196" s="382">
        <v>121810.87549999999</v>
      </c>
      <c r="J196" s="382">
        <v>96241.426200000002</v>
      </c>
      <c r="K196" s="382">
        <v>168422.49590000001</v>
      </c>
      <c r="L196" s="382">
        <v>122186.7669</v>
      </c>
      <c r="M196" s="382">
        <v>213826.842</v>
      </c>
      <c r="N196" s="382">
        <v>159808.4031</v>
      </c>
      <c r="O196" s="382">
        <v>279664.70559999999</v>
      </c>
      <c r="P196" s="382">
        <v>199182.4026</v>
      </c>
      <c r="Q196" s="382">
        <v>348569.20449999999</v>
      </c>
      <c r="R196" s="382">
        <v>224307.94820000001</v>
      </c>
      <c r="S196" s="382">
        <v>392538.9093</v>
      </c>
      <c r="T196" s="382">
        <v>249090.44529999999</v>
      </c>
      <c r="U196" s="382">
        <v>435908.27929999999</v>
      </c>
    </row>
    <row r="197" spans="1:21" ht="21.95" customHeight="1" x14ac:dyDescent="0.25">
      <c r="A197" s="381" t="s">
        <v>638</v>
      </c>
      <c r="B197" s="381" t="s">
        <v>343</v>
      </c>
      <c r="C197" s="381" t="s">
        <v>356</v>
      </c>
      <c r="D197" s="381" t="s">
        <v>357</v>
      </c>
      <c r="E197" s="381" t="s">
        <v>643</v>
      </c>
      <c r="F197" s="381" t="s">
        <v>627</v>
      </c>
      <c r="G197" s="381" t="s">
        <v>4</v>
      </c>
      <c r="H197" s="382">
        <v>77254.663</v>
      </c>
      <c r="I197" s="382">
        <v>123607.4627</v>
      </c>
      <c r="J197" s="382">
        <v>108156.5282</v>
      </c>
      <c r="K197" s="382">
        <v>173050.44769999999</v>
      </c>
      <c r="L197" s="382">
        <v>139058.3934</v>
      </c>
      <c r="M197" s="382">
        <v>222493.43280000001</v>
      </c>
      <c r="N197" s="382">
        <v>185411.1911</v>
      </c>
      <c r="O197" s="382">
        <v>296657.91029999999</v>
      </c>
      <c r="P197" s="382">
        <v>231763.9889</v>
      </c>
      <c r="Q197" s="382">
        <v>370822.38780000003</v>
      </c>
      <c r="R197" s="382">
        <v>262665.8542</v>
      </c>
      <c r="S197" s="382">
        <v>420265.37290000002</v>
      </c>
      <c r="T197" s="382">
        <v>293567.7194</v>
      </c>
      <c r="U197" s="382">
        <v>469708.3579</v>
      </c>
    </row>
    <row r="198" spans="1:21" ht="22.5" customHeight="1" x14ac:dyDescent="0.25">
      <c r="A198" s="381" t="s">
        <v>638</v>
      </c>
      <c r="B198" s="381" t="s">
        <v>343</v>
      </c>
      <c r="C198" s="381" t="s">
        <v>361</v>
      </c>
      <c r="D198" s="381" t="s">
        <v>362</v>
      </c>
      <c r="E198" s="381" t="s">
        <v>644</v>
      </c>
      <c r="F198" s="381" t="s">
        <v>624</v>
      </c>
      <c r="G198" s="381" t="s">
        <v>11</v>
      </c>
      <c r="H198" s="382">
        <v>95423.566900000005</v>
      </c>
      <c r="I198" s="382">
        <v>166991.24230000001</v>
      </c>
      <c r="J198" s="382">
        <v>124810.0085</v>
      </c>
      <c r="K198" s="382">
        <v>218417.51500000001</v>
      </c>
      <c r="L198" s="382">
        <v>151375.0288</v>
      </c>
      <c r="M198" s="382">
        <v>264906.3003</v>
      </c>
      <c r="N198" s="382">
        <v>184902.4999</v>
      </c>
      <c r="O198" s="382">
        <v>323579.3749</v>
      </c>
      <c r="P198" s="382">
        <v>217506.42230000001</v>
      </c>
      <c r="Q198" s="382">
        <v>380636.239</v>
      </c>
      <c r="R198" s="382">
        <v>237504.9523</v>
      </c>
      <c r="S198" s="382">
        <v>415633.6666</v>
      </c>
      <c r="T198" s="382">
        <v>255309.03899999999</v>
      </c>
      <c r="U198" s="382">
        <v>446790.81829999998</v>
      </c>
    </row>
    <row r="199" spans="1:21" ht="21.95" customHeight="1" x14ac:dyDescent="0.25">
      <c r="A199" s="381" t="s">
        <v>638</v>
      </c>
      <c r="B199" s="381" t="s">
        <v>343</v>
      </c>
      <c r="C199" s="381" t="s">
        <v>361</v>
      </c>
      <c r="D199" s="381" t="s">
        <v>362</v>
      </c>
      <c r="E199" s="381" t="s">
        <v>644</v>
      </c>
      <c r="F199" s="381" t="s">
        <v>625</v>
      </c>
      <c r="G199" s="381" t="s">
        <v>5</v>
      </c>
      <c r="H199" s="382">
        <v>87651.051600000006</v>
      </c>
      <c r="I199" s="382">
        <v>153389.34039999999</v>
      </c>
      <c r="J199" s="382">
        <v>114713.0482</v>
      </c>
      <c r="K199" s="382">
        <v>200747.83429999999</v>
      </c>
      <c r="L199" s="382">
        <v>139387.32490000001</v>
      </c>
      <c r="M199" s="382">
        <v>243927.81849999999</v>
      </c>
      <c r="N199" s="382">
        <v>170926.59150000001</v>
      </c>
      <c r="O199" s="382">
        <v>299121.53499999997</v>
      </c>
      <c r="P199" s="382">
        <v>202706.56219999999</v>
      </c>
      <c r="Q199" s="382">
        <v>354736.48389999999</v>
      </c>
      <c r="R199" s="382">
        <v>223108.8786</v>
      </c>
      <c r="S199" s="382">
        <v>390440.53759999998</v>
      </c>
      <c r="T199" s="382">
        <v>242187.26800000001</v>
      </c>
      <c r="U199" s="382">
        <v>423827.71899999998</v>
      </c>
    </row>
    <row r="200" spans="1:21" ht="21.95" customHeight="1" x14ac:dyDescent="0.25">
      <c r="A200" s="381" t="s">
        <v>638</v>
      </c>
      <c r="B200" s="381" t="s">
        <v>343</v>
      </c>
      <c r="C200" s="381" t="s">
        <v>361</v>
      </c>
      <c r="D200" s="381" t="s">
        <v>362</v>
      </c>
      <c r="E200" s="381" t="s">
        <v>644</v>
      </c>
      <c r="F200" s="381" t="s">
        <v>626</v>
      </c>
      <c r="G200" s="381" t="s">
        <v>6</v>
      </c>
      <c r="H200" s="382">
        <v>76061.568499999994</v>
      </c>
      <c r="I200" s="382">
        <v>133107.74470000001</v>
      </c>
      <c r="J200" s="382">
        <v>105117.9515</v>
      </c>
      <c r="K200" s="382">
        <v>183956.41510000001</v>
      </c>
      <c r="L200" s="382">
        <v>133392.48079999999</v>
      </c>
      <c r="M200" s="382">
        <v>233436.84150000001</v>
      </c>
      <c r="N200" s="382">
        <v>174335.05</v>
      </c>
      <c r="O200" s="382">
        <v>305086.33750000002</v>
      </c>
      <c r="P200" s="382">
        <v>217263.63080000001</v>
      </c>
      <c r="Q200" s="382">
        <v>380211.35399999999</v>
      </c>
      <c r="R200" s="382">
        <v>244609.0589</v>
      </c>
      <c r="S200" s="382">
        <v>428065.85310000001</v>
      </c>
      <c r="T200" s="382">
        <v>271565.69880000001</v>
      </c>
      <c r="U200" s="382">
        <v>475239.97289999999</v>
      </c>
    </row>
    <row r="201" spans="1:21" ht="21.95" customHeight="1" x14ac:dyDescent="0.25">
      <c r="A201" s="381" t="s">
        <v>638</v>
      </c>
      <c r="B201" s="381" t="s">
        <v>343</v>
      </c>
      <c r="C201" s="381" t="s">
        <v>361</v>
      </c>
      <c r="D201" s="381" t="s">
        <v>362</v>
      </c>
      <c r="E201" s="381" t="s">
        <v>644</v>
      </c>
      <c r="F201" s="381" t="s">
        <v>627</v>
      </c>
      <c r="G201" s="381" t="s">
        <v>4</v>
      </c>
      <c r="H201" s="382">
        <v>85090.794899999994</v>
      </c>
      <c r="I201" s="382">
        <v>136145.27410000001</v>
      </c>
      <c r="J201" s="382">
        <v>119127.11289999999</v>
      </c>
      <c r="K201" s="382">
        <v>190603.3836</v>
      </c>
      <c r="L201" s="382">
        <v>153163.43100000001</v>
      </c>
      <c r="M201" s="382">
        <v>245061.4932</v>
      </c>
      <c r="N201" s="382">
        <v>204217.908</v>
      </c>
      <c r="O201" s="382">
        <v>326748.65759999998</v>
      </c>
      <c r="P201" s="382">
        <v>255272.38500000001</v>
      </c>
      <c r="Q201" s="382">
        <v>408435.82199999999</v>
      </c>
      <c r="R201" s="382">
        <v>289308.70299999998</v>
      </c>
      <c r="S201" s="382">
        <v>462893.93160000001</v>
      </c>
      <c r="T201" s="382">
        <v>323345.0209</v>
      </c>
      <c r="U201" s="382">
        <v>517352.04129999998</v>
      </c>
    </row>
    <row r="202" spans="1:21" ht="22.5" customHeight="1" x14ac:dyDescent="0.25">
      <c r="A202" s="381" t="s">
        <v>638</v>
      </c>
      <c r="B202" s="381" t="s">
        <v>343</v>
      </c>
      <c r="C202" s="381" t="s">
        <v>361</v>
      </c>
      <c r="D202" s="381" t="s">
        <v>362</v>
      </c>
      <c r="E202" s="381" t="s">
        <v>365</v>
      </c>
      <c r="F202" s="381" t="s">
        <v>624</v>
      </c>
      <c r="G202" s="381" t="s">
        <v>11</v>
      </c>
      <c r="H202" s="382">
        <v>93363.282900000006</v>
      </c>
      <c r="I202" s="382">
        <v>163385.7452</v>
      </c>
      <c r="J202" s="382">
        <v>122243.83900000001</v>
      </c>
      <c r="K202" s="382">
        <v>213926.71830000001</v>
      </c>
      <c r="L202" s="382">
        <v>148380.99799999999</v>
      </c>
      <c r="M202" s="382">
        <v>259666.74660000001</v>
      </c>
      <c r="N202" s="382">
        <v>181460.0704</v>
      </c>
      <c r="O202" s="382">
        <v>317555.12329999998</v>
      </c>
      <c r="P202" s="382">
        <v>213531.26259999999</v>
      </c>
      <c r="Q202" s="382">
        <v>373679.7096</v>
      </c>
      <c r="R202" s="382">
        <v>233187.1214</v>
      </c>
      <c r="S202" s="382">
        <v>408077.46240000002</v>
      </c>
      <c r="T202" s="382">
        <v>250694.52110000001</v>
      </c>
      <c r="U202" s="382">
        <v>438715.4118</v>
      </c>
    </row>
    <row r="203" spans="1:21" ht="21.95" customHeight="1" x14ac:dyDescent="0.25">
      <c r="A203" s="381" t="s">
        <v>638</v>
      </c>
      <c r="B203" s="381" t="s">
        <v>343</v>
      </c>
      <c r="C203" s="381" t="s">
        <v>361</v>
      </c>
      <c r="D203" s="381" t="s">
        <v>362</v>
      </c>
      <c r="E203" s="381" t="s">
        <v>365</v>
      </c>
      <c r="F203" s="381" t="s">
        <v>625</v>
      </c>
      <c r="G203" s="381" t="s">
        <v>5</v>
      </c>
      <c r="H203" s="382">
        <v>85525.452399999995</v>
      </c>
      <c r="I203" s="382">
        <v>149669.54180000001</v>
      </c>
      <c r="J203" s="382">
        <v>112062.0303</v>
      </c>
      <c r="K203" s="382">
        <v>196108.55300000001</v>
      </c>
      <c r="L203" s="382">
        <v>136292.55720000001</v>
      </c>
      <c r="M203" s="382">
        <v>238511.97519999999</v>
      </c>
      <c r="N203" s="382">
        <v>167366.71739999999</v>
      </c>
      <c r="O203" s="382">
        <v>292891.75559999997</v>
      </c>
      <c r="P203" s="382">
        <v>198607.03409999999</v>
      </c>
      <c r="Q203" s="382">
        <v>347562.30969999998</v>
      </c>
      <c r="R203" s="382">
        <v>218670.0724</v>
      </c>
      <c r="S203" s="382">
        <v>382672.62660000002</v>
      </c>
      <c r="T203" s="382">
        <v>237462.48310000001</v>
      </c>
      <c r="U203" s="382">
        <v>415559.3455</v>
      </c>
    </row>
    <row r="204" spans="1:21" ht="21.95" customHeight="1" x14ac:dyDescent="0.25">
      <c r="A204" s="381" t="s">
        <v>638</v>
      </c>
      <c r="B204" s="381" t="s">
        <v>343</v>
      </c>
      <c r="C204" s="381" t="s">
        <v>361</v>
      </c>
      <c r="D204" s="381" t="s">
        <v>362</v>
      </c>
      <c r="E204" s="381" t="s">
        <v>365</v>
      </c>
      <c r="F204" s="381" t="s">
        <v>626</v>
      </c>
      <c r="G204" s="381" t="s">
        <v>6</v>
      </c>
      <c r="H204" s="382">
        <v>73961.111000000004</v>
      </c>
      <c r="I204" s="382">
        <v>129431.9442</v>
      </c>
      <c r="J204" s="382">
        <v>102165.81329999999</v>
      </c>
      <c r="K204" s="382">
        <v>178790.17319999999</v>
      </c>
      <c r="L204" s="382">
        <v>129582.09149999999</v>
      </c>
      <c r="M204" s="382">
        <v>226768.66020000001</v>
      </c>
      <c r="N204" s="382">
        <v>169224.93780000001</v>
      </c>
      <c r="O204" s="382">
        <v>296143.64110000001</v>
      </c>
      <c r="P204" s="382">
        <v>210870.48490000001</v>
      </c>
      <c r="Q204" s="382">
        <v>369023.34850000002</v>
      </c>
      <c r="R204" s="382">
        <v>237349.85440000001</v>
      </c>
      <c r="S204" s="382">
        <v>415362.2451</v>
      </c>
      <c r="T204" s="382">
        <v>263437.16859999998</v>
      </c>
      <c r="U204" s="382">
        <v>461015.04489999998</v>
      </c>
    </row>
    <row r="205" spans="1:21" ht="21.95" customHeight="1" x14ac:dyDescent="0.25">
      <c r="A205" s="381" t="s">
        <v>638</v>
      </c>
      <c r="B205" s="381" t="s">
        <v>343</v>
      </c>
      <c r="C205" s="381" t="s">
        <v>361</v>
      </c>
      <c r="D205" s="381" t="s">
        <v>362</v>
      </c>
      <c r="E205" s="381" t="s">
        <v>365</v>
      </c>
      <c r="F205" s="381" t="s">
        <v>627</v>
      </c>
      <c r="G205" s="381" t="s">
        <v>4</v>
      </c>
      <c r="H205" s="382">
        <v>83416.229000000007</v>
      </c>
      <c r="I205" s="382">
        <v>133465.96849999999</v>
      </c>
      <c r="J205" s="382">
        <v>116782.72070000001</v>
      </c>
      <c r="K205" s="382">
        <v>186852.35579999999</v>
      </c>
      <c r="L205" s="382">
        <v>150149.21230000001</v>
      </c>
      <c r="M205" s="382">
        <v>240238.7432</v>
      </c>
      <c r="N205" s="382">
        <v>200198.9497</v>
      </c>
      <c r="O205" s="382">
        <v>320318.32429999998</v>
      </c>
      <c r="P205" s="382">
        <v>250248.68710000001</v>
      </c>
      <c r="Q205" s="382">
        <v>400397.90539999999</v>
      </c>
      <c r="R205" s="382">
        <v>283615.17869999999</v>
      </c>
      <c r="S205" s="382">
        <v>453784.2928</v>
      </c>
      <c r="T205" s="382">
        <v>316981.6703</v>
      </c>
      <c r="U205" s="382">
        <v>507170.6801</v>
      </c>
    </row>
    <row r="206" spans="1:21" ht="22.5" customHeight="1" x14ac:dyDescent="0.25">
      <c r="A206" s="381" t="s">
        <v>638</v>
      </c>
      <c r="B206" s="381" t="s">
        <v>343</v>
      </c>
      <c r="C206" s="381" t="s">
        <v>361</v>
      </c>
      <c r="D206" s="381" t="s">
        <v>362</v>
      </c>
      <c r="E206" s="381" t="s">
        <v>366</v>
      </c>
      <c r="F206" s="381" t="s">
        <v>624</v>
      </c>
      <c r="G206" s="381" t="s">
        <v>11</v>
      </c>
      <c r="H206" s="382">
        <v>95309.553100000005</v>
      </c>
      <c r="I206" s="382">
        <v>166791.71789999999</v>
      </c>
      <c r="J206" s="382">
        <v>124702.0336</v>
      </c>
      <c r="K206" s="382">
        <v>218228.55900000001</v>
      </c>
      <c r="L206" s="382">
        <v>151281.93830000001</v>
      </c>
      <c r="M206" s="382">
        <v>264743.39199999999</v>
      </c>
      <c r="N206" s="382">
        <v>184857.50709999999</v>
      </c>
      <c r="O206" s="382">
        <v>323500.63750000001</v>
      </c>
      <c r="P206" s="382">
        <v>217477.26389999999</v>
      </c>
      <c r="Q206" s="382">
        <v>380585.21179999999</v>
      </c>
      <c r="R206" s="382">
        <v>237480.41630000001</v>
      </c>
      <c r="S206" s="382">
        <v>415590.72840000002</v>
      </c>
      <c r="T206" s="382">
        <v>255291.30059999999</v>
      </c>
      <c r="U206" s="382">
        <v>446759.77610000002</v>
      </c>
    </row>
    <row r="207" spans="1:21" ht="21.95" customHeight="1" x14ac:dyDescent="0.25">
      <c r="A207" s="381" t="s">
        <v>638</v>
      </c>
      <c r="B207" s="381" t="s">
        <v>343</v>
      </c>
      <c r="C207" s="381" t="s">
        <v>361</v>
      </c>
      <c r="D207" s="381" t="s">
        <v>362</v>
      </c>
      <c r="E207" s="381" t="s">
        <v>366</v>
      </c>
      <c r="F207" s="381" t="s">
        <v>625</v>
      </c>
      <c r="G207" s="381" t="s">
        <v>5</v>
      </c>
      <c r="H207" s="382">
        <v>87471.722599999994</v>
      </c>
      <c r="I207" s="382">
        <v>153075.51449999999</v>
      </c>
      <c r="J207" s="382">
        <v>114520.22500000001</v>
      </c>
      <c r="K207" s="382">
        <v>200410.39369999999</v>
      </c>
      <c r="L207" s="382">
        <v>139193.49739999999</v>
      </c>
      <c r="M207" s="382">
        <v>243588.62049999999</v>
      </c>
      <c r="N207" s="382">
        <v>170764.15419999999</v>
      </c>
      <c r="O207" s="382">
        <v>298837.26980000001</v>
      </c>
      <c r="P207" s="382">
        <v>202553.03529999999</v>
      </c>
      <c r="Q207" s="382">
        <v>354467.81180000002</v>
      </c>
      <c r="R207" s="382">
        <v>222963.36730000001</v>
      </c>
      <c r="S207" s="382">
        <v>390185.89270000003</v>
      </c>
      <c r="T207" s="382">
        <v>242059.26269999999</v>
      </c>
      <c r="U207" s="382">
        <v>423603.70980000001</v>
      </c>
    </row>
    <row r="208" spans="1:21" ht="21.95" customHeight="1" x14ac:dyDescent="0.25">
      <c r="A208" s="381" t="s">
        <v>638</v>
      </c>
      <c r="B208" s="381" t="s">
        <v>343</v>
      </c>
      <c r="C208" s="381" t="s">
        <v>361</v>
      </c>
      <c r="D208" s="381" t="s">
        <v>362</v>
      </c>
      <c r="E208" s="381" t="s">
        <v>366</v>
      </c>
      <c r="F208" s="381" t="s">
        <v>626</v>
      </c>
      <c r="G208" s="381" t="s">
        <v>6</v>
      </c>
      <c r="H208" s="382">
        <v>75824.059200000003</v>
      </c>
      <c r="I208" s="382">
        <v>132692.1035</v>
      </c>
      <c r="J208" s="382">
        <v>104773.94070000001</v>
      </c>
      <c r="K208" s="382">
        <v>183354.39629999999</v>
      </c>
      <c r="L208" s="382">
        <v>132935.3983</v>
      </c>
      <c r="M208" s="382">
        <v>232636.94699999999</v>
      </c>
      <c r="N208" s="382">
        <v>173696.0134</v>
      </c>
      <c r="O208" s="382">
        <v>303968.02350000001</v>
      </c>
      <c r="P208" s="382">
        <v>216459.32939999999</v>
      </c>
      <c r="Q208" s="382">
        <v>378803.82650000002</v>
      </c>
      <c r="R208" s="382">
        <v>243683.87820000001</v>
      </c>
      <c r="S208" s="382">
        <v>426446.7868</v>
      </c>
      <c r="T208" s="382">
        <v>270516.37160000001</v>
      </c>
      <c r="U208" s="382">
        <v>473403.65039999998</v>
      </c>
    </row>
    <row r="209" spans="1:21" ht="21.95" customHeight="1" x14ac:dyDescent="0.25">
      <c r="A209" s="381" t="s">
        <v>638</v>
      </c>
      <c r="B209" s="381" t="s">
        <v>343</v>
      </c>
      <c r="C209" s="381" t="s">
        <v>361</v>
      </c>
      <c r="D209" s="381" t="s">
        <v>362</v>
      </c>
      <c r="E209" s="381" t="s">
        <v>366</v>
      </c>
      <c r="F209" s="381" t="s">
        <v>627</v>
      </c>
      <c r="G209" s="381" t="s">
        <v>4</v>
      </c>
      <c r="H209" s="382">
        <v>85041.166500000007</v>
      </c>
      <c r="I209" s="382">
        <v>136065.86859999999</v>
      </c>
      <c r="J209" s="382">
        <v>119057.63310000001</v>
      </c>
      <c r="K209" s="382">
        <v>190492.21590000001</v>
      </c>
      <c r="L209" s="382">
        <v>153074.0998</v>
      </c>
      <c r="M209" s="382">
        <v>244918.56330000001</v>
      </c>
      <c r="N209" s="382">
        <v>204098.7997</v>
      </c>
      <c r="O209" s="382">
        <v>326558.08429999999</v>
      </c>
      <c r="P209" s="382">
        <v>255123.49960000001</v>
      </c>
      <c r="Q209" s="382">
        <v>408197.6054</v>
      </c>
      <c r="R209" s="382">
        <v>289139.96620000002</v>
      </c>
      <c r="S209" s="382">
        <v>462623.95289999997</v>
      </c>
      <c r="T209" s="382">
        <v>323156.43280000001</v>
      </c>
      <c r="U209" s="382">
        <v>517050.3002</v>
      </c>
    </row>
    <row r="210" spans="1:21" ht="22.5" customHeight="1" x14ac:dyDescent="0.25">
      <c r="A210" s="381" t="s">
        <v>638</v>
      </c>
      <c r="B210" s="381" t="s">
        <v>343</v>
      </c>
      <c r="C210" s="381" t="s">
        <v>361</v>
      </c>
      <c r="D210" s="381" t="s">
        <v>362</v>
      </c>
      <c r="E210" s="381" t="s">
        <v>367</v>
      </c>
      <c r="F210" s="381" t="s">
        <v>624</v>
      </c>
      <c r="G210" s="381" t="s">
        <v>11</v>
      </c>
      <c r="H210" s="382">
        <v>86315.266699999993</v>
      </c>
      <c r="I210" s="382">
        <v>151051.71660000001</v>
      </c>
      <c r="J210" s="382">
        <v>112801.5742</v>
      </c>
      <c r="K210" s="382">
        <v>197402.7549</v>
      </c>
      <c r="L210" s="382">
        <v>136723.10939999999</v>
      </c>
      <c r="M210" s="382">
        <v>239265.44140000001</v>
      </c>
      <c r="N210" s="382">
        <v>166846.47690000001</v>
      </c>
      <c r="O210" s="382">
        <v>291981.3345</v>
      </c>
      <c r="P210" s="382">
        <v>196211.611</v>
      </c>
      <c r="Q210" s="382">
        <v>343370.31910000002</v>
      </c>
      <c r="R210" s="382">
        <v>214235.31</v>
      </c>
      <c r="S210" s="382">
        <v>374911.79249999998</v>
      </c>
      <c r="T210" s="382">
        <v>230275.06109999999</v>
      </c>
      <c r="U210" s="382">
        <v>402981.35680000001</v>
      </c>
    </row>
    <row r="211" spans="1:21" ht="21.95" customHeight="1" x14ac:dyDescent="0.25">
      <c r="A211" s="381" t="s">
        <v>638</v>
      </c>
      <c r="B211" s="381" t="s">
        <v>343</v>
      </c>
      <c r="C211" s="381" t="s">
        <v>361</v>
      </c>
      <c r="D211" s="381" t="s">
        <v>362</v>
      </c>
      <c r="E211" s="381" t="s">
        <v>367</v>
      </c>
      <c r="F211" s="381" t="s">
        <v>625</v>
      </c>
      <c r="G211" s="381" t="s">
        <v>5</v>
      </c>
      <c r="H211" s="382">
        <v>79457.165500000003</v>
      </c>
      <c r="I211" s="382">
        <v>139050.03969999999</v>
      </c>
      <c r="J211" s="382">
        <v>103892.4924</v>
      </c>
      <c r="K211" s="382">
        <v>181811.86170000001</v>
      </c>
      <c r="L211" s="382">
        <v>126145.7245</v>
      </c>
      <c r="M211" s="382">
        <v>220755.01790000001</v>
      </c>
      <c r="N211" s="382">
        <v>154514.79399999999</v>
      </c>
      <c r="O211" s="382">
        <v>270400.88959999999</v>
      </c>
      <c r="P211" s="382">
        <v>183152.91209999999</v>
      </c>
      <c r="Q211" s="382">
        <v>320517.59610000002</v>
      </c>
      <c r="R211" s="382">
        <v>201532.89319999999</v>
      </c>
      <c r="S211" s="382">
        <v>352682.56310000003</v>
      </c>
      <c r="T211" s="382">
        <v>218697.0289</v>
      </c>
      <c r="U211" s="382">
        <v>382719.80050000001</v>
      </c>
    </row>
    <row r="212" spans="1:21" ht="21.95" customHeight="1" x14ac:dyDescent="0.25">
      <c r="A212" s="381" t="s">
        <v>638</v>
      </c>
      <c r="B212" s="381" t="s">
        <v>343</v>
      </c>
      <c r="C212" s="381" t="s">
        <v>361</v>
      </c>
      <c r="D212" s="381" t="s">
        <v>362</v>
      </c>
      <c r="E212" s="381" t="s">
        <v>367</v>
      </c>
      <c r="F212" s="381" t="s">
        <v>626</v>
      </c>
      <c r="G212" s="381" t="s">
        <v>6</v>
      </c>
      <c r="H212" s="382">
        <v>69140.477499999994</v>
      </c>
      <c r="I212" s="382">
        <v>120995.8357</v>
      </c>
      <c r="J212" s="382">
        <v>95589.394400000005</v>
      </c>
      <c r="K212" s="382">
        <v>167281.44010000001</v>
      </c>
      <c r="L212" s="382">
        <v>121348.4402</v>
      </c>
      <c r="M212" s="382">
        <v>212359.7703</v>
      </c>
      <c r="N212" s="382">
        <v>158690.63430000001</v>
      </c>
      <c r="O212" s="382">
        <v>277708.61</v>
      </c>
      <c r="P212" s="382">
        <v>197785.19149999999</v>
      </c>
      <c r="Q212" s="382">
        <v>346124.08500000002</v>
      </c>
      <c r="R212" s="382">
        <v>222724.44209999999</v>
      </c>
      <c r="S212" s="382">
        <v>389767.77380000002</v>
      </c>
      <c r="T212" s="382">
        <v>247320.64449999999</v>
      </c>
      <c r="U212" s="382">
        <v>432811.12790000002</v>
      </c>
    </row>
    <row r="213" spans="1:21" ht="21.95" customHeight="1" x14ac:dyDescent="0.25">
      <c r="A213" s="381" t="s">
        <v>638</v>
      </c>
      <c r="B213" s="381" t="s">
        <v>343</v>
      </c>
      <c r="C213" s="381" t="s">
        <v>361</v>
      </c>
      <c r="D213" s="381" t="s">
        <v>362</v>
      </c>
      <c r="E213" s="381" t="s">
        <v>367</v>
      </c>
      <c r="F213" s="381" t="s">
        <v>627</v>
      </c>
      <c r="G213" s="381" t="s">
        <v>4</v>
      </c>
      <c r="H213" s="382">
        <v>76848.428700000004</v>
      </c>
      <c r="I213" s="382">
        <v>122957.48759999999</v>
      </c>
      <c r="J213" s="382">
        <v>107587.80009999999</v>
      </c>
      <c r="K213" s="382">
        <v>172140.48259999999</v>
      </c>
      <c r="L213" s="382">
        <v>138327.1715</v>
      </c>
      <c r="M213" s="382">
        <v>221323.47769999999</v>
      </c>
      <c r="N213" s="382">
        <v>184436.22870000001</v>
      </c>
      <c r="O213" s="382">
        <v>295097.97029999999</v>
      </c>
      <c r="P213" s="382">
        <v>230545.28580000001</v>
      </c>
      <c r="Q213" s="382">
        <v>368872.46289999998</v>
      </c>
      <c r="R213" s="382">
        <v>261284.65729999999</v>
      </c>
      <c r="S213" s="382">
        <v>418055.45789999998</v>
      </c>
      <c r="T213" s="382">
        <v>292024.02870000002</v>
      </c>
      <c r="U213" s="382">
        <v>467238.45289999997</v>
      </c>
    </row>
    <row r="214" spans="1:21" ht="22.5" customHeight="1" x14ac:dyDescent="0.25">
      <c r="A214" s="381" t="s">
        <v>638</v>
      </c>
      <c r="B214" s="381" t="s">
        <v>343</v>
      </c>
      <c r="C214" s="381" t="s">
        <v>361</v>
      </c>
      <c r="D214" s="381" t="s">
        <v>362</v>
      </c>
      <c r="E214" s="381" t="s">
        <v>645</v>
      </c>
      <c r="F214" s="381" t="s">
        <v>624</v>
      </c>
      <c r="G214" s="381" t="s">
        <v>11</v>
      </c>
      <c r="H214" s="382">
        <v>93963.864400000006</v>
      </c>
      <c r="I214" s="382">
        <v>164436.76259999999</v>
      </c>
      <c r="J214" s="382">
        <v>122966.36259999999</v>
      </c>
      <c r="K214" s="382">
        <v>215191.13449999999</v>
      </c>
      <c r="L214" s="382">
        <v>149199.3236</v>
      </c>
      <c r="M214" s="382">
        <v>261098.81630000001</v>
      </c>
      <c r="N214" s="382">
        <v>182354.42240000001</v>
      </c>
      <c r="O214" s="382">
        <v>319120.23910000001</v>
      </c>
      <c r="P214" s="382">
        <v>214546.92129999999</v>
      </c>
      <c r="Q214" s="382">
        <v>375457.11239999998</v>
      </c>
      <c r="R214" s="382">
        <v>234284.98120000001</v>
      </c>
      <c r="S214" s="382">
        <v>409998.717</v>
      </c>
      <c r="T214" s="382">
        <v>251861.45430000001</v>
      </c>
      <c r="U214" s="382">
        <v>440757.54499999998</v>
      </c>
    </row>
    <row r="215" spans="1:21" ht="21.95" customHeight="1" x14ac:dyDescent="0.25">
      <c r="A215" s="381" t="s">
        <v>638</v>
      </c>
      <c r="B215" s="381" t="s">
        <v>343</v>
      </c>
      <c r="C215" s="381" t="s">
        <v>361</v>
      </c>
      <c r="D215" s="381" t="s">
        <v>362</v>
      </c>
      <c r="E215" s="381" t="s">
        <v>645</v>
      </c>
      <c r="F215" s="381" t="s">
        <v>625</v>
      </c>
      <c r="G215" s="381" t="s">
        <v>5</v>
      </c>
      <c r="H215" s="382">
        <v>86191.349000000002</v>
      </c>
      <c r="I215" s="382">
        <v>150834.86079999999</v>
      </c>
      <c r="J215" s="382">
        <v>112869.40210000001</v>
      </c>
      <c r="K215" s="382">
        <v>197521.45379999999</v>
      </c>
      <c r="L215" s="382">
        <v>137211.61970000001</v>
      </c>
      <c r="M215" s="382">
        <v>240120.33439999999</v>
      </c>
      <c r="N215" s="382">
        <v>168378.51389999999</v>
      </c>
      <c r="O215" s="382">
        <v>294662.39929999999</v>
      </c>
      <c r="P215" s="382">
        <v>199747.0613</v>
      </c>
      <c r="Q215" s="382">
        <v>349557.35729999997</v>
      </c>
      <c r="R215" s="382">
        <v>219888.9074</v>
      </c>
      <c r="S215" s="382">
        <v>384805.58799999999</v>
      </c>
      <c r="T215" s="382">
        <v>238739.6833</v>
      </c>
      <c r="U215" s="382">
        <v>417794.44569999998</v>
      </c>
    </row>
    <row r="216" spans="1:21" ht="21.95" customHeight="1" x14ac:dyDescent="0.25">
      <c r="A216" s="381" t="s">
        <v>638</v>
      </c>
      <c r="B216" s="381" t="s">
        <v>343</v>
      </c>
      <c r="C216" s="381" t="s">
        <v>361</v>
      </c>
      <c r="D216" s="381" t="s">
        <v>362</v>
      </c>
      <c r="E216" s="381" t="s">
        <v>645</v>
      </c>
      <c r="F216" s="381" t="s">
        <v>626</v>
      </c>
      <c r="G216" s="381" t="s">
        <v>6</v>
      </c>
      <c r="H216" s="382">
        <v>74664.357300000003</v>
      </c>
      <c r="I216" s="382">
        <v>130662.62519999999</v>
      </c>
      <c r="J216" s="382">
        <v>103161.8559</v>
      </c>
      <c r="K216" s="382">
        <v>180533.24789999999</v>
      </c>
      <c r="L216" s="382">
        <v>130877.50079999999</v>
      </c>
      <c r="M216" s="382">
        <v>229035.62640000001</v>
      </c>
      <c r="N216" s="382">
        <v>170981.7433</v>
      </c>
      <c r="O216" s="382">
        <v>299218.05070000002</v>
      </c>
      <c r="P216" s="382">
        <v>213071.99739999999</v>
      </c>
      <c r="Q216" s="382">
        <v>372875.99550000002</v>
      </c>
      <c r="R216" s="382">
        <v>239858.541</v>
      </c>
      <c r="S216" s="382">
        <v>419752.44679999998</v>
      </c>
      <c r="T216" s="382">
        <v>266256.2965</v>
      </c>
      <c r="U216" s="382">
        <v>465948.51870000002</v>
      </c>
    </row>
    <row r="217" spans="1:21" ht="21.95" customHeight="1" x14ac:dyDescent="0.25">
      <c r="A217" s="381" t="s">
        <v>638</v>
      </c>
      <c r="B217" s="381" t="s">
        <v>343</v>
      </c>
      <c r="C217" s="381" t="s">
        <v>361</v>
      </c>
      <c r="D217" s="381" t="s">
        <v>362</v>
      </c>
      <c r="E217" s="381" t="s">
        <v>645</v>
      </c>
      <c r="F217" s="381" t="s">
        <v>627</v>
      </c>
      <c r="G217" s="381" t="s">
        <v>4</v>
      </c>
      <c r="H217" s="382">
        <v>83872.091799999995</v>
      </c>
      <c r="I217" s="382">
        <v>134195.34899999999</v>
      </c>
      <c r="J217" s="382">
        <v>117420.9286</v>
      </c>
      <c r="K217" s="382">
        <v>187873.48860000001</v>
      </c>
      <c r="L217" s="382">
        <v>150969.7654</v>
      </c>
      <c r="M217" s="382">
        <v>241551.62830000001</v>
      </c>
      <c r="N217" s="382">
        <v>201293.02050000001</v>
      </c>
      <c r="O217" s="382">
        <v>322068.83750000002</v>
      </c>
      <c r="P217" s="382">
        <v>251616.27559999999</v>
      </c>
      <c r="Q217" s="382">
        <v>402586.04690000002</v>
      </c>
      <c r="R217" s="382">
        <v>285165.11239999998</v>
      </c>
      <c r="S217" s="382">
        <v>456264.18650000001</v>
      </c>
      <c r="T217" s="382">
        <v>318713.94910000003</v>
      </c>
      <c r="U217" s="382">
        <v>509942.32610000001</v>
      </c>
    </row>
    <row r="218" spans="1:21" ht="22.5" customHeight="1" x14ac:dyDescent="0.25">
      <c r="A218" s="381" t="s">
        <v>638</v>
      </c>
      <c r="B218" s="381" t="s">
        <v>343</v>
      </c>
      <c r="C218" s="381" t="s">
        <v>361</v>
      </c>
      <c r="D218" s="381" t="s">
        <v>362</v>
      </c>
      <c r="E218" s="381" t="s">
        <v>646</v>
      </c>
      <c r="F218" s="381" t="s">
        <v>624</v>
      </c>
      <c r="G218" s="381" t="s">
        <v>11</v>
      </c>
      <c r="H218" s="382">
        <v>86687.820300000007</v>
      </c>
      <c r="I218" s="382">
        <v>151703.68549999999</v>
      </c>
      <c r="J218" s="382">
        <v>113308.148</v>
      </c>
      <c r="K218" s="382">
        <v>198289.25899999999</v>
      </c>
      <c r="L218" s="382">
        <v>137355.25390000001</v>
      </c>
      <c r="M218" s="382">
        <v>240371.6943</v>
      </c>
      <c r="N218" s="382">
        <v>167650.84330000001</v>
      </c>
      <c r="O218" s="382">
        <v>293388.97570000001</v>
      </c>
      <c r="P218" s="382">
        <v>197168.9528</v>
      </c>
      <c r="Q218" s="382">
        <v>345045.66739999998</v>
      </c>
      <c r="R218" s="382">
        <v>215284.09770000001</v>
      </c>
      <c r="S218" s="382">
        <v>376747.17090000003</v>
      </c>
      <c r="T218" s="382">
        <v>231406.51759999999</v>
      </c>
      <c r="U218" s="382">
        <v>404961.40580000001</v>
      </c>
    </row>
    <row r="219" spans="1:21" ht="21.95" customHeight="1" x14ac:dyDescent="0.25">
      <c r="A219" s="381" t="s">
        <v>638</v>
      </c>
      <c r="B219" s="381" t="s">
        <v>343</v>
      </c>
      <c r="C219" s="381" t="s">
        <v>361</v>
      </c>
      <c r="D219" s="381" t="s">
        <v>362</v>
      </c>
      <c r="E219" s="381" t="s">
        <v>646</v>
      </c>
      <c r="F219" s="381" t="s">
        <v>625</v>
      </c>
      <c r="G219" s="381" t="s">
        <v>5</v>
      </c>
      <c r="H219" s="382">
        <v>79764.403999999995</v>
      </c>
      <c r="I219" s="382">
        <v>139587.70699999999</v>
      </c>
      <c r="J219" s="382">
        <v>104314.2179</v>
      </c>
      <c r="K219" s="382">
        <v>182549.8812</v>
      </c>
      <c r="L219" s="382">
        <v>126677.13219999999</v>
      </c>
      <c r="M219" s="382">
        <v>221684.98130000001</v>
      </c>
      <c r="N219" s="382">
        <v>155201.71599999999</v>
      </c>
      <c r="O219" s="382">
        <v>271603.00300000003</v>
      </c>
      <c r="P219" s="382">
        <v>183985.8855</v>
      </c>
      <c r="Q219" s="382">
        <v>321975.29960000003</v>
      </c>
      <c r="R219" s="382">
        <v>202460.70559999999</v>
      </c>
      <c r="S219" s="382">
        <v>354306.23479999998</v>
      </c>
      <c r="T219" s="382">
        <v>219718.21859999999</v>
      </c>
      <c r="U219" s="382">
        <v>384506.8824</v>
      </c>
    </row>
    <row r="220" spans="1:21" ht="21.95" customHeight="1" x14ac:dyDescent="0.25">
      <c r="A220" s="381" t="s">
        <v>638</v>
      </c>
      <c r="B220" s="381" t="s">
        <v>343</v>
      </c>
      <c r="C220" s="381" t="s">
        <v>361</v>
      </c>
      <c r="D220" s="381" t="s">
        <v>362</v>
      </c>
      <c r="E220" s="381" t="s">
        <v>646</v>
      </c>
      <c r="F220" s="381" t="s">
        <v>626</v>
      </c>
      <c r="G220" s="381" t="s">
        <v>6</v>
      </c>
      <c r="H220" s="382">
        <v>69368.705400000006</v>
      </c>
      <c r="I220" s="382">
        <v>121395.2343</v>
      </c>
      <c r="J220" s="382">
        <v>95897.415500000003</v>
      </c>
      <c r="K220" s="382">
        <v>167820.47700000001</v>
      </c>
      <c r="L220" s="382">
        <v>121729.68429999999</v>
      </c>
      <c r="M220" s="382">
        <v>213026.94760000001</v>
      </c>
      <c r="N220" s="382">
        <v>159169.36660000001</v>
      </c>
      <c r="O220" s="382">
        <v>278546.39159999997</v>
      </c>
      <c r="P220" s="382">
        <v>198378.1012</v>
      </c>
      <c r="Q220" s="382">
        <v>347161.67700000003</v>
      </c>
      <c r="R220" s="382">
        <v>223382.76740000001</v>
      </c>
      <c r="S220" s="382">
        <v>390919.84299999999</v>
      </c>
      <c r="T220" s="382">
        <v>248041.11809999999</v>
      </c>
      <c r="U220" s="382">
        <v>434071.95679999999</v>
      </c>
    </row>
    <row r="221" spans="1:21" ht="21.95" customHeight="1" x14ac:dyDescent="0.25">
      <c r="A221" s="381" t="s">
        <v>638</v>
      </c>
      <c r="B221" s="381" t="s">
        <v>343</v>
      </c>
      <c r="C221" s="381" t="s">
        <v>361</v>
      </c>
      <c r="D221" s="381" t="s">
        <v>362</v>
      </c>
      <c r="E221" s="381" t="s">
        <v>646</v>
      </c>
      <c r="F221" s="381" t="s">
        <v>627</v>
      </c>
      <c r="G221" s="381" t="s">
        <v>4</v>
      </c>
      <c r="H221" s="382">
        <v>77205.034499999994</v>
      </c>
      <c r="I221" s="382">
        <v>123528.05710000001</v>
      </c>
      <c r="J221" s="382">
        <v>108087.04829999999</v>
      </c>
      <c r="K221" s="382">
        <v>172939.27989999999</v>
      </c>
      <c r="L221" s="382">
        <v>138969.06219999999</v>
      </c>
      <c r="M221" s="382">
        <v>222350.50279999999</v>
      </c>
      <c r="N221" s="382">
        <v>185292.08290000001</v>
      </c>
      <c r="O221" s="382">
        <v>296467.337</v>
      </c>
      <c r="P221" s="382">
        <v>231615.1036</v>
      </c>
      <c r="Q221" s="382">
        <v>370584.17129999999</v>
      </c>
      <c r="R221" s="382">
        <v>262497.11739999999</v>
      </c>
      <c r="S221" s="382">
        <v>419995.39409999998</v>
      </c>
      <c r="T221" s="382">
        <v>293379.1312</v>
      </c>
      <c r="U221" s="382">
        <v>469406.61690000002</v>
      </c>
    </row>
    <row r="222" spans="1:21" ht="22.5" customHeight="1" x14ac:dyDescent="0.25">
      <c r="A222" s="381" t="s">
        <v>638</v>
      </c>
      <c r="B222" s="381" t="s">
        <v>343</v>
      </c>
      <c r="C222" s="381" t="s">
        <v>361</v>
      </c>
      <c r="D222" s="381" t="s">
        <v>362</v>
      </c>
      <c r="E222" s="381" t="s">
        <v>647</v>
      </c>
      <c r="F222" s="381" t="s">
        <v>624</v>
      </c>
      <c r="G222" s="381" t="s">
        <v>11</v>
      </c>
      <c r="H222" s="382">
        <v>85228.114799999996</v>
      </c>
      <c r="I222" s="382">
        <v>149149.2009</v>
      </c>
      <c r="J222" s="382">
        <v>111464.49830000001</v>
      </c>
      <c r="K222" s="382">
        <v>195062.87220000001</v>
      </c>
      <c r="L222" s="382">
        <v>135179.54440000001</v>
      </c>
      <c r="M222" s="382">
        <v>236564.20269999999</v>
      </c>
      <c r="N222" s="382">
        <v>165102.76070000001</v>
      </c>
      <c r="O222" s="382">
        <v>288929.83110000001</v>
      </c>
      <c r="P222" s="382">
        <v>194209.446</v>
      </c>
      <c r="Q222" s="382">
        <v>339866.53049999999</v>
      </c>
      <c r="R222" s="382">
        <v>212064.1201</v>
      </c>
      <c r="S222" s="382">
        <v>371112.21019999997</v>
      </c>
      <c r="T222" s="382">
        <v>227958.92610000001</v>
      </c>
      <c r="U222" s="382">
        <v>398928.12060000002</v>
      </c>
    </row>
    <row r="223" spans="1:21" ht="21.95" customHeight="1" x14ac:dyDescent="0.25">
      <c r="A223" s="381" t="s">
        <v>638</v>
      </c>
      <c r="B223" s="381" t="s">
        <v>343</v>
      </c>
      <c r="C223" s="381" t="s">
        <v>361</v>
      </c>
      <c r="D223" s="381" t="s">
        <v>362</v>
      </c>
      <c r="E223" s="381" t="s">
        <v>647</v>
      </c>
      <c r="F223" s="381" t="s">
        <v>625</v>
      </c>
      <c r="G223" s="381" t="s">
        <v>5</v>
      </c>
      <c r="H223" s="382">
        <v>78304.698499999999</v>
      </c>
      <c r="I223" s="382">
        <v>137033.22229999999</v>
      </c>
      <c r="J223" s="382">
        <v>102470.56819999999</v>
      </c>
      <c r="K223" s="382">
        <v>179323.49429999999</v>
      </c>
      <c r="L223" s="382">
        <v>124501.4227</v>
      </c>
      <c r="M223" s="382">
        <v>217877.48970000001</v>
      </c>
      <c r="N223" s="382">
        <v>152653.63329999999</v>
      </c>
      <c r="O223" s="382">
        <v>267143.85840000003</v>
      </c>
      <c r="P223" s="382">
        <v>181026.3787</v>
      </c>
      <c r="Q223" s="382">
        <v>316796.16269999999</v>
      </c>
      <c r="R223" s="382">
        <v>199240.72810000001</v>
      </c>
      <c r="S223" s="382">
        <v>348671.27409999998</v>
      </c>
      <c r="T223" s="382">
        <v>216270.62710000001</v>
      </c>
      <c r="U223" s="382">
        <v>378473.59720000002</v>
      </c>
    </row>
    <row r="224" spans="1:21" ht="21.95" customHeight="1" x14ac:dyDescent="0.25">
      <c r="A224" s="381" t="s">
        <v>638</v>
      </c>
      <c r="B224" s="381" t="s">
        <v>343</v>
      </c>
      <c r="C224" s="381" t="s">
        <v>361</v>
      </c>
      <c r="D224" s="381" t="s">
        <v>362</v>
      </c>
      <c r="E224" s="381" t="s">
        <v>647</v>
      </c>
      <c r="F224" s="381" t="s">
        <v>626</v>
      </c>
      <c r="G224" s="381" t="s">
        <v>6</v>
      </c>
      <c r="H224" s="382">
        <v>67971.491500000004</v>
      </c>
      <c r="I224" s="382">
        <v>118950.11</v>
      </c>
      <c r="J224" s="382">
        <v>93941.316000000006</v>
      </c>
      <c r="K224" s="382">
        <v>164397.30290000001</v>
      </c>
      <c r="L224" s="382">
        <v>119214.69929999999</v>
      </c>
      <c r="M224" s="382">
        <v>208625.7237</v>
      </c>
      <c r="N224" s="382">
        <v>155816.05319999999</v>
      </c>
      <c r="O224" s="382">
        <v>272678.0931</v>
      </c>
      <c r="P224" s="382">
        <v>194186.45939999999</v>
      </c>
      <c r="Q224" s="382">
        <v>339826.304</v>
      </c>
      <c r="R224" s="382">
        <v>218632.2401</v>
      </c>
      <c r="S224" s="382">
        <v>382606.42019999999</v>
      </c>
      <c r="T224" s="382">
        <v>242731.7053</v>
      </c>
      <c r="U224" s="382">
        <v>424780.48420000001</v>
      </c>
    </row>
    <row r="225" spans="1:21" ht="21.95" customHeight="1" x14ac:dyDescent="0.25">
      <c r="A225" s="381" t="s">
        <v>638</v>
      </c>
      <c r="B225" s="381" t="s">
        <v>343</v>
      </c>
      <c r="C225" s="381" t="s">
        <v>361</v>
      </c>
      <c r="D225" s="381" t="s">
        <v>362</v>
      </c>
      <c r="E225" s="381" t="s">
        <v>647</v>
      </c>
      <c r="F225" s="381" t="s">
        <v>627</v>
      </c>
      <c r="G225" s="381" t="s">
        <v>4</v>
      </c>
      <c r="H225" s="382">
        <v>75986.328999999998</v>
      </c>
      <c r="I225" s="382">
        <v>121578.12820000001</v>
      </c>
      <c r="J225" s="382">
        <v>106380.8605</v>
      </c>
      <c r="K225" s="382">
        <v>170209.37950000001</v>
      </c>
      <c r="L225" s="382">
        <v>136775.3922</v>
      </c>
      <c r="M225" s="382">
        <v>218840.63080000001</v>
      </c>
      <c r="N225" s="382">
        <v>182367.18960000001</v>
      </c>
      <c r="O225" s="382">
        <v>291787.50760000001</v>
      </c>
      <c r="P225" s="382">
        <v>227958.98689999999</v>
      </c>
      <c r="Q225" s="382">
        <v>364734.38459999999</v>
      </c>
      <c r="R225" s="382">
        <v>258353.51860000001</v>
      </c>
      <c r="S225" s="382">
        <v>413365.63589999999</v>
      </c>
      <c r="T225" s="382">
        <v>288748.0502</v>
      </c>
      <c r="U225" s="382">
        <v>461996.8872</v>
      </c>
    </row>
    <row r="226" spans="1:21" ht="22.5" customHeight="1" x14ac:dyDescent="0.25">
      <c r="A226" s="381" t="s">
        <v>638</v>
      </c>
      <c r="B226" s="381" t="s">
        <v>343</v>
      </c>
      <c r="C226" s="381" t="s">
        <v>361</v>
      </c>
      <c r="D226" s="381" t="s">
        <v>362</v>
      </c>
      <c r="E226" s="381" t="s">
        <v>368</v>
      </c>
      <c r="F226" s="381" t="s">
        <v>624</v>
      </c>
      <c r="G226" s="381" t="s">
        <v>11</v>
      </c>
      <c r="H226" s="382">
        <v>88406.0671</v>
      </c>
      <c r="I226" s="382">
        <v>154710.61749999999</v>
      </c>
      <c r="J226" s="382">
        <v>115550.399</v>
      </c>
      <c r="K226" s="382">
        <v>202213.19820000001</v>
      </c>
      <c r="L226" s="382">
        <v>140070.02069999999</v>
      </c>
      <c r="M226" s="382">
        <v>245122.5362</v>
      </c>
      <c r="N226" s="382">
        <v>170958.30420000001</v>
      </c>
      <c r="O226" s="382">
        <v>299177.03220000002</v>
      </c>
      <c r="P226" s="382">
        <v>201056.64859999999</v>
      </c>
      <c r="Q226" s="382">
        <v>351849.1349</v>
      </c>
      <c r="R226" s="382">
        <v>219528.33300000001</v>
      </c>
      <c r="S226" s="382">
        <v>384174.58279999997</v>
      </c>
      <c r="T226" s="382">
        <v>235967.83410000001</v>
      </c>
      <c r="U226" s="382">
        <v>412943.7095</v>
      </c>
    </row>
    <row r="227" spans="1:21" ht="21.95" customHeight="1" x14ac:dyDescent="0.25">
      <c r="A227" s="381" t="s">
        <v>638</v>
      </c>
      <c r="B227" s="381" t="s">
        <v>343</v>
      </c>
      <c r="C227" s="381" t="s">
        <v>361</v>
      </c>
      <c r="D227" s="381" t="s">
        <v>362</v>
      </c>
      <c r="E227" s="381" t="s">
        <v>368</v>
      </c>
      <c r="F227" s="381" t="s">
        <v>625</v>
      </c>
      <c r="G227" s="381" t="s">
        <v>5</v>
      </c>
      <c r="H227" s="382">
        <v>81352.0196</v>
      </c>
      <c r="I227" s="382">
        <v>142366.0344</v>
      </c>
      <c r="J227" s="382">
        <v>106386.7711</v>
      </c>
      <c r="K227" s="382">
        <v>186176.84950000001</v>
      </c>
      <c r="L227" s="382">
        <v>129190.42389999999</v>
      </c>
      <c r="M227" s="382">
        <v>226083.24189999999</v>
      </c>
      <c r="N227" s="382">
        <v>158274.28649999999</v>
      </c>
      <c r="O227" s="382">
        <v>276980.0013</v>
      </c>
      <c r="P227" s="382">
        <v>187624.84280000001</v>
      </c>
      <c r="Q227" s="382">
        <v>328343.47499999998</v>
      </c>
      <c r="R227" s="382">
        <v>206462.9889</v>
      </c>
      <c r="S227" s="382">
        <v>361310.23050000001</v>
      </c>
      <c r="T227" s="382">
        <v>224058.9999</v>
      </c>
      <c r="U227" s="382">
        <v>392103.24979999999</v>
      </c>
    </row>
    <row r="228" spans="1:21" ht="21.95" customHeight="1" x14ac:dyDescent="0.25">
      <c r="A228" s="381" t="s">
        <v>638</v>
      </c>
      <c r="B228" s="381" t="s">
        <v>343</v>
      </c>
      <c r="C228" s="381" t="s">
        <v>361</v>
      </c>
      <c r="D228" s="381" t="s">
        <v>362</v>
      </c>
      <c r="E228" s="381" t="s">
        <v>368</v>
      </c>
      <c r="F228" s="381" t="s">
        <v>626</v>
      </c>
      <c r="G228" s="381" t="s">
        <v>6</v>
      </c>
      <c r="H228" s="382">
        <v>70756.637700000007</v>
      </c>
      <c r="I228" s="382">
        <v>123824.11599999999</v>
      </c>
      <c r="J228" s="382">
        <v>97817.524999999994</v>
      </c>
      <c r="K228" s="382">
        <v>171180.66870000001</v>
      </c>
      <c r="L228" s="382">
        <v>124168.8305</v>
      </c>
      <c r="M228" s="382">
        <v>217295.4535</v>
      </c>
      <c r="N228" s="382">
        <v>162362.3749</v>
      </c>
      <c r="O228" s="382">
        <v>284134.15600000002</v>
      </c>
      <c r="P228" s="382">
        <v>202358.35</v>
      </c>
      <c r="Q228" s="382">
        <v>354127.11249999999</v>
      </c>
      <c r="R228" s="382">
        <v>227866.43770000001</v>
      </c>
      <c r="S228" s="382">
        <v>398766.2659</v>
      </c>
      <c r="T228" s="382">
        <v>253021.67559999999</v>
      </c>
      <c r="U228" s="382">
        <v>442787.93229999999</v>
      </c>
    </row>
    <row r="229" spans="1:21" ht="21.95" customHeight="1" x14ac:dyDescent="0.25">
      <c r="A229" s="381" t="s">
        <v>638</v>
      </c>
      <c r="B229" s="381" t="s">
        <v>343</v>
      </c>
      <c r="C229" s="381" t="s">
        <v>361</v>
      </c>
      <c r="D229" s="381" t="s">
        <v>362</v>
      </c>
      <c r="E229" s="381" t="s">
        <v>368</v>
      </c>
      <c r="F229" s="381" t="s">
        <v>627</v>
      </c>
      <c r="G229" s="381" t="s">
        <v>4</v>
      </c>
      <c r="H229" s="382">
        <v>78730.719400000002</v>
      </c>
      <c r="I229" s="382">
        <v>125969.1529</v>
      </c>
      <c r="J229" s="382">
        <v>110223.00719999999</v>
      </c>
      <c r="K229" s="382">
        <v>176356.81400000001</v>
      </c>
      <c r="L229" s="382">
        <v>141715.29490000001</v>
      </c>
      <c r="M229" s="382">
        <v>226744.47519999999</v>
      </c>
      <c r="N229" s="382">
        <v>188953.72649999999</v>
      </c>
      <c r="O229" s="382">
        <v>302325.9669</v>
      </c>
      <c r="P229" s="382">
        <v>236192.1581</v>
      </c>
      <c r="Q229" s="382">
        <v>377907.45860000001</v>
      </c>
      <c r="R229" s="382">
        <v>267684.44589999999</v>
      </c>
      <c r="S229" s="382">
        <v>428295.11979999999</v>
      </c>
      <c r="T229" s="382">
        <v>299176.73369999998</v>
      </c>
      <c r="U229" s="382">
        <v>478682.78090000001</v>
      </c>
    </row>
    <row r="230" spans="1:21" ht="22.5" customHeight="1" x14ac:dyDescent="0.25">
      <c r="A230" s="381" t="s">
        <v>625</v>
      </c>
      <c r="B230" s="381" t="s">
        <v>65</v>
      </c>
      <c r="C230" s="381" t="s">
        <v>337</v>
      </c>
      <c r="D230" s="381" t="s">
        <v>648</v>
      </c>
      <c r="E230" s="381" t="s">
        <v>337</v>
      </c>
      <c r="F230" s="381" t="s">
        <v>624</v>
      </c>
      <c r="G230" s="381" t="s">
        <v>11</v>
      </c>
      <c r="H230" s="382">
        <v>99269.297600000005</v>
      </c>
      <c r="I230" s="382">
        <v>173721.2708</v>
      </c>
      <c r="J230" s="382">
        <v>130462.66130000001</v>
      </c>
      <c r="K230" s="382">
        <v>228309.65729999999</v>
      </c>
      <c r="L230" s="382">
        <v>158803.72089999999</v>
      </c>
      <c r="M230" s="382">
        <v>277906.51150000002</v>
      </c>
      <c r="N230" s="382">
        <v>195016.20490000001</v>
      </c>
      <c r="O230" s="382">
        <v>341278.35840000003</v>
      </c>
      <c r="P230" s="382">
        <v>229763.0839</v>
      </c>
      <c r="Q230" s="382">
        <v>402085.39679999999</v>
      </c>
      <c r="R230" s="382">
        <v>250999.04560000001</v>
      </c>
      <c r="S230" s="382">
        <v>439248.3297</v>
      </c>
      <c r="T230" s="382">
        <v>269945.36629999999</v>
      </c>
      <c r="U230" s="382">
        <v>472404.3909</v>
      </c>
    </row>
    <row r="231" spans="1:21" ht="21.95" customHeight="1" x14ac:dyDescent="0.25">
      <c r="A231" s="381" t="s">
        <v>625</v>
      </c>
      <c r="B231" s="381" t="s">
        <v>65</v>
      </c>
      <c r="C231" s="381" t="s">
        <v>337</v>
      </c>
      <c r="D231" s="381" t="s">
        <v>648</v>
      </c>
      <c r="E231" s="381" t="s">
        <v>337</v>
      </c>
      <c r="F231" s="381" t="s">
        <v>625</v>
      </c>
      <c r="G231" s="381" t="s">
        <v>5</v>
      </c>
      <c r="H231" s="382">
        <v>90054.823300000004</v>
      </c>
      <c r="I231" s="382">
        <v>157595.94089999999</v>
      </c>
      <c r="J231" s="382">
        <v>118492.5104</v>
      </c>
      <c r="K231" s="382">
        <v>207361.89319999999</v>
      </c>
      <c r="L231" s="382">
        <v>144592.0552</v>
      </c>
      <c r="M231" s="382">
        <v>253036.09659999999</v>
      </c>
      <c r="N231" s="382">
        <v>178447.48250000001</v>
      </c>
      <c r="O231" s="382">
        <v>312283.0943</v>
      </c>
      <c r="P231" s="382">
        <v>212217.5502</v>
      </c>
      <c r="Q231" s="382">
        <v>371380.71279999998</v>
      </c>
      <c r="R231" s="382">
        <v>233932.20879999999</v>
      </c>
      <c r="S231" s="382">
        <v>409381.36540000001</v>
      </c>
      <c r="T231" s="382">
        <v>254389.24110000001</v>
      </c>
      <c r="U231" s="382">
        <v>445181.17180000001</v>
      </c>
    </row>
    <row r="232" spans="1:21" ht="21.95" customHeight="1" x14ac:dyDescent="0.25">
      <c r="A232" s="381" t="s">
        <v>625</v>
      </c>
      <c r="B232" s="381" t="s">
        <v>65</v>
      </c>
      <c r="C232" s="381" t="s">
        <v>337</v>
      </c>
      <c r="D232" s="381" t="s">
        <v>648</v>
      </c>
      <c r="E232" s="381" t="s">
        <v>337</v>
      </c>
      <c r="F232" s="381" t="s">
        <v>626</v>
      </c>
      <c r="G232" s="381" t="s">
        <v>6</v>
      </c>
      <c r="H232" s="382">
        <v>76908.501399999994</v>
      </c>
      <c r="I232" s="382">
        <v>134589.87729999999</v>
      </c>
      <c r="J232" s="382">
        <v>106049.82060000001</v>
      </c>
      <c r="K232" s="382">
        <v>185587.18609999999</v>
      </c>
      <c r="L232" s="382">
        <v>134264.23629999999</v>
      </c>
      <c r="M232" s="382">
        <v>234962.4136</v>
      </c>
      <c r="N232" s="382">
        <v>174844.0643</v>
      </c>
      <c r="O232" s="382">
        <v>305977.11259999999</v>
      </c>
      <c r="P232" s="382">
        <v>217778.3493</v>
      </c>
      <c r="Q232" s="382">
        <v>381112.11129999999</v>
      </c>
      <c r="R232" s="382">
        <v>244891.29670000001</v>
      </c>
      <c r="S232" s="382">
        <v>428559.76929999999</v>
      </c>
      <c r="T232" s="382">
        <v>271543.32789999997</v>
      </c>
      <c r="U232" s="382">
        <v>475200.82380000001</v>
      </c>
    </row>
    <row r="233" spans="1:21" ht="21.95" customHeight="1" x14ac:dyDescent="0.25">
      <c r="A233" s="381" t="s">
        <v>625</v>
      </c>
      <c r="B233" s="381" t="s">
        <v>65</v>
      </c>
      <c r="C233" s="381" t="s">
        <v>337</v>
      </c>
      <c r="D233" s="381" t="s">
        <v>648</v>
      </c>
      <c r="E233" s="381" t="s">
        <v>337</v>
      </c>
      <c r="F233" s="381" t="s">
        <v>627</v>
      </c>
      <c r="G233" s="381" t="s">
        <v>4</v>
      </c>
      <c r="H233" s="382">
        <v>89307.447499999995</v>
      </c>
      <c r="I233" s="382">
        <v>142891.91810000001</v>
      </c>
      <c r="J233" s="382">
        <v>125030.4264</v>
      </c>
      <c r="K233" s="382">
        <v>200048.68539999999</v>
      </c>
      <c r="L233" s="382">
        <v>160753.40539999999</v>
      </c>
      <c r="M233" s="382">
        <v>257205.45250000001</v>
      </c>
      <c r="N233" s="382">
        <v>214337.87400000001</v>
      </c>
      <c r="O233" s="382">
        <v>342940.60340000002</v>
      </c>
      <c r="P233" s="382">
        <v>267922.34240000002</v>
      </c>
      <c r="Q233" s="382">
        <v>428675.75420000002</v>
      </c>
      <c r="R233" s="382">
        <v>303645.32140000002</v>
      </c>
      <c r="S233" s="382">
        <v>485832.52159999998</v>
      </c>
      <c r="T233" s="382">
        <v>339368.3003</v>
      </c>
      <c r="U233" s="382">
        <v>542989.28870000003</v>
      </c>
    </row>
    <row r="234" spans="1:21" ht="22.5" customHeight="1" x14ac:dyDescent="0.25">
      <c r="A234" s="381" t="s">
        <v>625</v>
      </c>
      <c r="B234" s="381" t="s">
        <v>65</v>
      </c>
      <c r="C234" s="381" t="s">
        <v>66</v>
      </c>
      <c r="D234" s="381" t="s">
        <v>67</v>
      </c>
      <c r="E234" s="381" t="s">
        <v>607</v>
      </c>
      <c r="F234" s="381" t="s">
        <v>624</v>
      </c>
      <c r="G234" s="381" t="s">
        <v>11</v>
      </c>
      <c r="H234" s="382">
        <v>113123.70759999999</v>
      </c>
      <c r="I234" s="382">
        <v>197966.4884</v>
      </c>
      <c r="J234" s="382">
        <v>148077.57440000001</v>
      </c>
      <c r="K234" s="382">
        <v>259135.75510000001</v>
      </c>
      <c r="L234" s="382">
        <v>179702.1753</v>
      </c>
      <c r="M234" s="382">
        <v>314478.80670000002</v>
      </c>
      <c r="N234" s="382">
        <v>219698.30179999999</v>
      </c>
      <c r="O234" s="382">
        <v>384472.0281</v>
      </c>
      <c r="P234" s="382">
        <v>258505.08420000001</v>
      </c>
      <c r="Q234" s="382">
        <v>452383.89720000001</v>
      </c>
      <c r="R234" s="382">
        <v>282293.89870000002</v>
      </c>
      <c r="S234" s="382">
        <v>494014.32280000002</v>
      </c>
      <c r="T234" s="382">
        <v>303479.95740000001</v>
      </c>
      <c r="U234" s="382">
        <v>531089.92550000001</v>
      </c>
    </row>
    <row r="235" spans="1:21" ht="21.95" customHeight="1" x14ac:dyDescent="0.25">
      <c r="A235" s="381" t="s">
        <v>625</v>
      </c>
      <c r="B235" s="381" t="s">
        <v>65</v>
      </c>
      <c r="C235" s="381" t="s">
        <v>66</v>
      </c>
      <c r="D235" s="381" t="s">
        <v>67</v>
      </c>
      <c r="E235" s="381" t="s">
        <v>607</v>
      </c>
      <c r="F235" s="381" t="s">
        <v>625</v>
      </c>
      <c r="G235" s="381" t="s">
        <v>5</v>
      </c>
      <c r="H235" s="382">
        <v>103698.2142</v>
      </c>
      <c r="I235" s="382">
        <v>181471.8749</v>
      </c>
      <c r="J235" s="382">
        <v>135833.29699999999</v>
      </c>
      <c r="K235" s="382">
        <v>237708.26980000001</v>
      </c>
      <c r="L235" s="382">
        <v>165165.05059999999</v>
      </c>
      <c r="M235" s="382">
        <v>289038.83850000001</v>
      </c>
      <c r="N235" s="382">
        <v>202750.14180000001</v>
      </c>
      <c r="O235" s="382">
        <v>354812.74810000003</v>
      </c>
      <c r="P235" s="382">
        <v>240557.74309999999</v>
      </c>
      <c r="Q235" s="382">
        <v>420976.05040000001</v>
      </c>
      <c r="R235" s="382">
        <v>264836.21720000001</v>
      </c>
      <c r="S235" s="382">
        <v>463463.38010000001</v>
      </c>
      <c r="T235" s="382">
        <v>287567.58409999998</v>
      </c>
      <c r="U235" s="382">
        <v>503243.272</v>
      </c>
    </row>
    <row r="236" spans="1:21" ht="21.95" customHeight="1" x14ac:dyDescent="0.25">
      <c r="A236" s="381" t="s">
        <v>625</v>
      </c>
      <c r="B236" s="381" t="s">
        <v>65</v>
      </c>
      <c r="C236" s="381" t="s">
        <v>66</v>
      </c>
      <c r="D236" s="381" t="s">
        <v>67</v>
      </c>
      <c r="E236" s="381" t="s">
        <v>607</v>
      </c>
      <c r="F236" s="381" t="s">
        <v>626</v>
      </c>
      <c r="G236" s="381" t="s">
        <v>6</v>
      </c>
      <c r="H236" s="382">
        <v>89755.032699999996</v>
      </c>
      <c r="I236" s="382">
        <v>157071.30720000001</v>
      </c>
      <c r="J236" s="382">
        <v>123997.8175</v>
      </c>
      <c r="K236" s="382">
        <v>216996.18059999999</v>
      </c>
      <c r="L236" s="382">
        <v>157292.4719</v>
      </c>
      <c r="M236" s="382">
        <v>275261.82579999999</v>
      </c>
      <c r="N236" s="382">
        <v>205452.76920000001</v>
      </c>
      <c r="O236" s="382">
        <v>359542.34610000002</v>
      </c>
      <c r="P236" s="382">
        <v>256021.44270000001</v>
      </c>
      <c r="Q236" s="382">
        <v>448037.5246</v>
      </c>
      <c r="R236" s="382">
        <v>288189.40419999999</v>
      </c>
      <c r="S236" s="382">
        <v>504331.45740000001</v>
      </c>
      <c r="T236" s="382">
        <v>319885.89409999998</v>
      </c>
      <c r="U236" s="382">
        <v>559800.31469999999</v>
      </c>
    </row>
    <row r="237" spans="1:21" ht="21.95" customHeight="1" x14ac:dyDescent="0.25">
      <c r="A237" s="381" t="s">
        <v>625</v>
      </c>
      <c r="B237" s="381" t="s">
        <v>65</v>
      </c>
      <c r="C237" s="381" t="s">
        <v>66</v>
      </c>
      <c r="D237" s="381" t="s">
        <v>67</v>
      </c>
      <c r="E237" s="381" t="s">
        <v>607</v>
      </c>
      <c r="F237" s="381" t="s">
        <v>627</v>
      </c>
      <c r="G237" s="381" t="s">
        <v>4</v>
      </c>
      <c r="H237" s="382">
        <v>101021.66929999999</v>
      </c>
      <c r="I237" s="382">
        <v>161634.67329999999</v>
      </c>
      <c r="J237" s="382">
        <v>141430.337</v>
      </c>
      <c r="K237" s="382">
        <v>226288.54259999999</v>
      </c>
      <c r="L237" s="382">
        <v>181839.00469999999</v>
      </c>
      <c r="M237" s="382">
        <v>290942.41190000001</v>
      </c>
      <c r="N237" s="382">
        <v>242452.00630000001</v>
      </c>
      <c r="O237" s="382">
        <v>387923.21580000001</v>
      </c>
      <c r="P237" s="382">
        <v>303065.00780000002</v>
      </c>
      <c r="Q237" s="382">
        <v>484904.01980000001</v>
      </c>
      <c r="R237" s="382">
        <v>343473.67560000002</v>
      </c>
      <c r="S237" s="382">
        <v>549557.88910000003</v>
      </c>
      <c r="T237" s="382">
        <v>383882.34330000001</v>
      </c>
      <c r="U237" s="382">
        <v>614211.75840000005</v>
      </c>
    </row>
    <row r="238" spans="1:21" ht="22.5" customHeight="1" x14ac:dyDescent="0.25">
      <c r="A238" s="381" t="s">
        <v>625</v>
      </c>
      <c r="B238" s="381" t="s">
        <v>65</v>
      </c>
      <c r="C238" s="381" t="s">
        <v>66</v>
      </c>
      <c r="D238" s="381" t="s">
        <v>67</v>
      </c>
      <c r="E238" s="381" t="s">
        <v>608</v>
      </c>
      <c r="F238" s="381" t="s">
        <v>624</v>
      </c>
      <c r="G238" s="381" t="s">
        <v>11</v>
      </c>
      <c r="H238" s="382">
        <v>106533.605</v>
      </c>
      <c r="I238" s="382">
        <v>186433.8089</v>
      </c>
      <c r="J238" s="382">
        <v>139210.89670000001</v>
      </c>
      <c r="K238" s="382">
        <v>243619.06909999999</v>
      </c>
      <c r="L238" s="382">
        <v>168720.90220000001</v>
      </c>
      <c r="M238" s="382">
        <v>295261.57870000001</v>
      </c>
      <c r="N238" s="382">
        <v>205872.20189999999</v>
      </c>
      <c r="O238" s="382">
        <v>360276.35340000002</v>
      </c>
      <c r="P238" s="382">
        <v>242098.30170000001</v>
      </c>
      <c r="Q238" s="382">
        <v>423672.02799999999</v>
      </c>
      <c r="R238" s="382">
        <v>264334.74680000002</v>
      </c>
      <c r="S238" s="382">
        <v>462585.80690000003</v>
      </c>
      <c r="T238" s="382">
        <v>284122.66989999998</v>
      </c>
      <c r="U238" s="382">
        <v>497214.67219999997</v>
      </c>
    </row>
    <row r="239" spans="1:21" ht="21.95" customHeight="1" x14ac:dyDescent="0.25">
      <c r="A239" s="381" t="s">
        <v>625</v>
      </c>
      <c r="B239" s="381" t="s">
        <v>65</v>
      </c>
      <c r="C239" s="381" t="s">
        <v>66</v>
      </c>
      <c r="D239" s="381" t="s">
        <v>67</v>
      </c>
      <c r="E239" s="381" t="s">
        <v>608</v>
      </c>
      <c r="F239" s="381" t="s">
        <v>625</v>
      </c>
      <c r="G239" s="381" t="s">
        <v>5</v>
      </c>
      <c r="H239" s="382">
        <v>98092.864499999996</v>
      </c>
      <c r="I239" s="382">
        <v>171662.51300000001</v>
      </c>
      <c r="J239" s="382">
        <v>128245.872</v>
      </c>
      <c r="K239" s="382">
        <v>224430.27600000001</v>
      </c>
      <c r="L239" s="382">
        <v>155702.58129999999</v>
      </c>
      <c r="M239" s="382">
        <v>272479.51730000001</v>
      </c>
      <c r="N239" s="382">
        <v>190694.745</v>
      </c>
      <c r="O239" s="382">
        <v>333715.8039</v>
      </c>
      <c r="P239" s="382">
        <v>226026.0557</v>
      </c>
      <c r="Q239" s="382">
        <v>395545.59759999998</v>
      </c>
      <c r="R239" s="382">
        <v>248701.0019</v>
      </c>
      <c r="S239" s="382">
        <v>435226.75329999998</v>
      </c>
      <c r="T239" s="382">
        <v>269872.783</v>
      </c>
      <c r="U239" s="382">
        <v>472277.3702</v>
      </c>
    </row>
    <row r="240" spans="1:21" ht="21.95" customHeight="1" x14ac:dyDescent="0.25">
      <c r="A240" s="381" t="s">
        <v>625</v>
      </c>
      <c r="B240" s="381" t="s">
        <v>65</v>
      </c>
      <c r="C240" s="381" t="s">
        <v>66</v>
      </c>
      <c r="D240" s="381" t="s">
        <v>67</v>
      </c>
      <c r="E240" s="381" t="s">
        <v>608</v>
      </c>
      <c r="F240" s="381" t="s">
        <v>626</v>
      </c>
      <c r="G240" s="381" t="s">
        <v>6</v>
      </c>
      <c r="H240" s="382">
        <v>85382.582899999994</v>
      </c>
      <c r="I240" s="382">
        <v>149419.51999999999</v>
      </c>
      <c r="J240" s="382">
        <v>118049.74</v>
      </c>
      <c r="K240" s="382">
        <v>206587.04490000001</v>
      </c>
      <c r="L240" s="382">
        <v>149867.82500000001</v>
      </c>
      <c r="M240" s="382">
        <v>262268.6937</v>
      </c>
      <c r="N240" s="382">
        <v>195999.41440000001</v>
      </c>
      <c r="O240" s="382">
        <v>342998.97529999999</v>
      </c>
      <c r="P240" s="382">
        <v>244287.7585</v>
      </c>
      <c r="Q240" s="382">
        <v>427503.57740000001</v>
      </c>
      <c r="R240" s="382">
        <v>275096.86499999999</v>
      </c>
      <c r="S240" s="382">
        <v>481419.51360000001</v>
      </c>
      <c r="T240" s="382">
        <v>305483.75780000002</v>
      </c>
      <c r="U240" s="382">
        <v>534596.57629999996</v>
      </c>
    </row>
    <row r="241" spans="1:21" ht="21.95" customHeight="1" x14ac:dyDescent="0.25">
      <c r="A241" s="381" t="s">
        <v>625</v>
      </c>
      <c r="B241" s="381" t="s">
        <v>65</v>
      </c>
      <c r="C241" s="381" t="s">
        <v>66</v>
      </c>
      <c r="D241" s="381" t="s">
        <v>67</v>
      </c>
      <c r="E241" s="381" t="s">
        <v>608</v>
      </c>
      <c r="F241" s="381" t="s">
        <v>627</v>
      </c>
      <c r="G241" s="381" t="s">
        <v>4</v>
      </c>
      <c r="H241" s="382">
        <v>94832.676000000007</v>
      </c>
      <c r="I241" s="382">
        <v>151732.28390000001</v>
      </c>
      <c r="J241" s="382">
        <v>132765.7464</v>
      </c>
      <c r="K241" s="382">
        <v>212425.1974</v>
      </c>
      <c r="L241" s="382">
        <v>170698.8168</v>
      </c>
      <c r="M241" s="382">
        <v>273118.11099999998</v>
      </c>
      <c r="N241" s="382">
        <v>227598.42240000001</v>
      </c>
      <c r="O241" s="382">
        <v>364157.48119999998</v>
      </c>
      <c r="P241" s="382">
        <v>284498.02799999999</v>
      </c>
      <c r="Q241" s="382">
        <v>455196.85159999999</v>
      </c>
      <c r="R241" s="382">
        <v>322431.09840000002</v>
      </c>
      <c r="S241" s="382">
        <v>515889.76510000002</v>
      </c>
      <c r="T241" s="382">
        <v>360364.16879999998</v>
      </c>
      <c r="U241" s="382">
        <v>576582.67859999998</v>
      </c>
    </row>
    <row r="242" spans="1:21" ht="22.5" customHeight="1" x14ac:dyDescent="0.25">
      <c r="A242" s="381" t="s">
        <v>625</v>
      </c>
      <c r="B242" s="381" t="s">
        <v>65</v>
      </c>
      <c r="C242" s="381" t="s">
        <v>66</v>
      </c>
      <c r="D242" s="381" t="s">
        <v>67</v>
      </c>
      <c r="E242" s="381" t="s">
        <v>649</v>
      </c>
      <c r="F242" s="381" t="s">
        <v>624</v>
      </c>
      <c r="G242" s="381" t="s">
        <v>11</v>
      </c>
      <c r="H242" s="382">
        <v>111518.8564</v>
      </c>
      <c r="I242" s="382">
        <v>195157.9987</v>
      </c>
      <c r="J242" s="382">
        <v>145895.4039</v>
      </c>
      <c r="K242" s="382">
        <v>255316.95680000001</v>
      </c>
      <c r="L242" s="382">
        <v>176979.08290000001</v>
      </c>
      <c r="M242" s="382">
        <v>309713.39500000002</v>
      </c>
      <c r="N242" s="382">
        <v>216233.32819999999</v>
      </c>
      <c r="O242" s="382">
        <v>378408.32449999999</v>
      </c>
      <c r="P242" s="382">
        <v>254381.13769999999</v>
      </c>
      <c r="Q242" s="382">
        <v>445166.99099999998</v>
      </c>
      <c r="R242" s="382">
        <v>277776.0307</v>
      </c>
      <c r="S242" s="382">
        <v>486108.05379999999</v>
      </c>
      <c r="T242" s="382">
        <v>298605.97629999998</v>
      </c>
      <c r="U242" s="382">
        <v>522560.4584</v>
      </c>
    </row>
    <row r="243" spans="1:21" ht="21.95" customHeight="1" x14ac:dyDescent="0.25">
      <c r="A243" s="381" t="s">
        <v>625</v>
      </c>
      <c r="B243" s="381" t="s">
        <v>65</v>
      </c>
      <c r="C243" s="381" t="s">
        <v>66</v>
      </c>
      <c r="D243" s="381" t="s">
        <v>67</v>
      </c>
      <c r="E243" s="381" t="s">
        <v>649</v>
      </c>
      <c r="F243" s="381" t="s">
        <v>625</v>
      </c>
      <c r="G243" s="381" t="s">
        <v>5</v>
      </c>
      <c r="H243" s="382">
        <v>102374.7215</v>
      </c>
      <c r="I243" s="382">
        <v>179155.76269999999</v>
      </c>
      <c r="J243" s="382">
        <v>134016.6281</v>
      </c>
      <c r="K243" s="382">
        <v>234529.09909999999</v>
      </c>
      <c r="L243" s="382">
        <v>162875.9031</v>
      </c>
      <c r="M243" s="382">
        <v>285032.83049999998</v>
      </c>
      <c r="N243" s="382">
        <v>199791.0845</v>
      </c>
      <c r="O243" s="382">
        <v>349634.39799999999</v>
      </c>
      <c r="P243" s="382">
        <v>236969.5393</v>
      </c>
      <c r="Q243" s="382">
        <v>414696.6936</v>
      </c>
      <c r="R243" s="382">
        <v>260839.47500000001</v>
      </c>
      <c r="S243" s="382">
        <v>456469.08130000002</v>
      </c>
      <c r="T243" s="382">
        <v>283168.60009999998</v>
      </c>
      <c r="U243" s="382">
        <v>495545.05</v>
      </c>
    </row>
    <row r="244" spans="1:21" ht="21.95" customHeight="1" x14ac:dyDescent="0.25">
      <c r="A244" s="381" t="s">
        <v>625</v>
      </c>
      <c r="B244" s="381" t="s">
        <v>65</v>
      </c>
      <c r="C244" s="381" t="s">
        <v>66</v>
      </c>
      <c r="D244" s="381" t="s">
        <v>67</v>
      </c>
      <c r="E244" s="381" t="s">
        <v>649</v>
      </c>
      <c r="F244" s="381" t="s">
        <v>626</v>
      </c>
      <c r="G244" s="381" t="s">
        <v>6</v>
      </c>
      <c r="H244" s="382">
        <v>88771.894700000004</v>
      </c>
      <c r="I244" s="382">
        <v>155350.81570000001</v>
      </c>
      <c r="J244" s="382">
        <v>122670.95359999999</v>
      </c>
      <c r="K244" s="382">
        <v>214674.16880000001</v>
      </c>
      <c r="L244" s="382">
        <v>155650.18460000001</v>
      </c>
      <c r="M244" s="382">
        <v>272387.82299999997</v>
      </c>
      <c r="N244" s="382">
        <v>203390.53140000001</v>
      </c>
      <c r="O244" s="382">
        <v>355933.43</v>
      </c>
      <c r="P244" s="382">
        <v>253467.36240000001</v>
      </c>
      <c r="Q244" s="382">
        <v>443567.88419999997</v>
      </c>
      <c r="R244" s="382">
        <v>285353.53320000001</v>
      </c>
      <c r="S244" s="382">
        <v>499368.68310000002</v>
      </c>
      <c r="T244" s="382">
        <v>316782.30619999999</v>
      </c>
      <c r="U244" s="382">
        <v>554369.03579999995</v>
      </c>
    </row>
    <row r="245" spans="1:21" ht="21.95" customHeight="1" x14ac:dyDescent="0.25">
      <c r="A245" s="381" t="s">
        <v>625</v>
      </c>
      <c r="B245" s="381" t="s">
        <v>65</v>
      </c>
      <c r="C245" s="381" t="s">
        <v>66</v>
      </c>
      <c r="D245" s="381" t="s">
        <v>67</v>
      </c>
      <c r="E245" s="381" t="s">
        <v>649</v>
      </c>
      <c r="F245" s="381" t="s">
        <v>627</v>
      </c>
      <c r="G245" s="381" t="s">
        <v>4</v>
      </c>
      <c r="H245" s="382">
        <v>99485.516099999993</v>
      </c>
      <c r="I245" s="382">
        <v>159176.82819999999</v>
      </c>
      <c r="J245" s="382">
        <v>139279.72260000001</v>
      </c>
      <c r="K245" s="382">
        <v>222847.55960000001</v>
      </c>
      <c r="L245" s="382">
        <v>179073.92910000001</v>
      </c>
      <c r="M245" s="382">
        <v>286518.29080000002</v>
      </c>
      <c r="N245" s="382">
        <v>238765.23869999999</v>
      </c>
      <c r="O245" s="382">
        <v>382024.38770000002</v>
      </c>
      <c r="P245" s="382">
        <v>298456.54840000003</v>
      </c>
      <c r="Q245" s="382">
        <v>477530.48460000003</v>
      </c>
      <c r="R245" s="382">
        <v>338250.7549</v>
      </c>
      <c r="S245" s="382">
        <v>541201.21589999995</v>
      </c>
      <c r="T245" s="382">
        <v>378044.96139999997</v>
      </c>
      <c r="U245" s="382">
        <v>604871.94720000005</v>
      </c>
    </row>
    <row r="246" spans="1:21" ht="22.5" customHeight="1" x14ac:dyDescent="0.25">
      <c r="A246" s="381" t="s">
        <v>625</v>
      </c>
      <c r="B246" s="381" t="s">
        <v>65</v>
      </c>
      <c r="C246" s="381" t="s">
        <v>66</v>
      </c>
      <c r="D246" s="381" t="s">
        <v>67</v>
      </c>
      <c r="E246" s="381" t="s">
        <v>650</v>
      </c>
      <c r="F246" s="381" t="s">
        <v>624</v>
      </c>
      <c r="G246" s="381" t="s">
        <v>11</v>
      </c>
      <c r="H246" s="382">
        <v>110460.3654</v>
      </c>
      <c r="I246" s="382">
        <v>193305.63939999999</v>
      </c>
      <c r="J246" s="382">
        <v>144597.29879999999</v>
      </c>
      <c r="K246" s="382">
        <v>253045.27299999999</v>
      </c>
      <c r="L246" s="382">
        <v>175484.14869999999</v>
      </c>
      <c r="M246" s="382">
        <v>307097.26030000002</v>
      </c>
      <c r="N246" s="382">
        <v>214551.4915</v>
      </c>
      <c r="O246" s="382">
        <v>375465.11009999999</v>
      </c>
      <c r="P246" s="382">
        <v>252452.62040000001</v>
      </c>
      <c r="Q246" s="382">
        <v>441792.08559999999</v>
      </c>
      <c r="R246" s="382">
        <v>275685.5232</v>
      </c>
      <c r="S246" s="382">
        <v>482449.66560000001</v>
      </c>
      <c r="T246" s="382">
        <v>296376.88329999999</v>
      </c>
      <c r="U246" s="382">
        <v>518659.54560000001</v>
      </c>
    </row>
    <row r="247" spans="1:21" ht="21.95" customHeight="1" x14ac:dyDescent="0.25">
      <c r="A247" s="381" t="s">
        <v>625</v>
      </c>
      <c r="B247" s="381" t="s">
        <v>65</v>
      </c>
      <c r="C247" s="381" t="s">
        <v>66</v>
      </c>
      <c r="D247" s="381" t="s">
        <v>67</v>
      </c>
      <c r="E247" s="381" t="s">
        <v>650</v>
      </c>
      <c r="F247" s="381" t="s">
        <v>625</v>
      </c>
      <c r="G247" s="381" t="s">
        <v>5</v>
      </c>
      <c r="H247" s="382">
        <v>101245.89109999999</v>
      </c>
      <c r="I247" s="382">
        <v>177180.3095</v>
      </c>
      <c r="J247" s="382">
        <v>132627.14799999999</v>
      </c>
      <c r="K247" s="382">
        <v>232097.50889999999</v>
      </c>
      <c r="L247" s="382">
        <v>161272.48310000001</v>
      </c>
      <c r="M247" s="382">
        <v>282226.8455</v>
      </c>
      <c r="N247" s="382">
        <v>197982.7691</v>
      </c>
      <c r="O247" s="382">
        <v>346469.84590000001</v>
      </c>
      <c r="P247" s="382">
        <v>234907.08670000001</v>
      </c>
      <c r="Q247" s="382">
        <v>411087.40159999998</v>
      </c>
      <c r="R247" s="382">
        <v>258618.68650000001</v>
      </c>
      <c r="S247" s="382">
        <v>452582.70120000001</v>
      </c>
      <c r="T247" s="382">
        <v>280820.75809999998</v>
      </c>
      <c r="U247" s="382">
        <v>491436.32650000002</v>
      </c>
    </row>
    <row r="248" spans="1:21" ht="21.95" customHeight="1" x14ac:dyDescent="0.25">
      <c r="A248" s="381" t="s">
        <v>625</v>
      </c>
      <c r="B248" s="381" t="s">
        <v>65</v>
      </c>
      <c r="C248" s="381" t="s">
        <v>66</v>
      </c>
      <c r="D248" s="381" t="s">
        <v>67</v>
      </c>
      <c r="E248" s="381" t="s">
        <v>650</v>
      </c>
      <c r="F248" s="381" t="s">
        <v>626</v>
      </c>
      <c r="G248" s="381" t="s">
        <v>6</v>
      </c>
      <c r="H248" s="382">
        <v>87620.467300000004</v>
      </c>
      <c r="I248" s="382">
        <v>153335.81779999999</v>
      </c>
      <c r="J248" s="382">
        <v>121046.573</v>
      </c>
      <c r="K248" s="382">
        <v>211831.50279999999</v>
      </c>
      <c r="L248" s="382">
        <v>153545.7751</v>
      </c>
      <c r="M248" s="382">
        <v>268705.10639999999</v>
      </c>
      <c r="N248" s="382">
        <v>200552.78260000001</v>
      </c>
      <c r="O248" s="382">
        <v>350967.36959999998</v>
      </c>
      <c r="P248" s="382">
        <v>249914.24720000001</v>
      </c>
      <c r="Q248" s="382">
        <v>437349.9325</v>
      </c>
      <c r="R248" s="382">
        <v>281311.98100000003</v>
      </c>
      <c r="S248" s="382">
        <v>492295.96669999999</v>
      </c>
      <c r="T248" s="382">
        <v>312248.79859999998</v>
      </c>
      <c r="U248" s="382">
        <v>546435.39740000002</v>
      </c>
    </row>
    <row r="249" spans="1:21" ht="21.95" customHeight="1" x14ac:dyDescent="0.25">
      <c r="A249" s="381" t="s">
        <v>625</v>
      </c>
      <c r="B249" s="381" t="s">
        <v>65</v>
      </c>
      <c r="C249" s="381" t="s">
        <v>66</v>
      </c>
      <c r="D249" s="381" t="s">
        <v>67</v>
      </c>
      <c r="E249" s="381" t="s">
        <v>650</v>
      </c>
      <c r="F249" s="381" t="s">
        <v>627</v>
      </c>
      <c r="G249" s="381" t="s">
        <v>4</v>
      </c>
      <c r="H249" s="382">
        <v>98650.850200000001</v>
      </c>
      <c r="I249" s="382">
        <v>157841.36259999999</v>
      </c>
      <c r="J249" s="382">
        <v>138111.19029999999</v>
      </c>
      <c r="K249" s="382">
        <v>220977.90770000001</v>
      </c>
      <c r="L249" s="382">
        <v>177571.53030000001</v>
      </c>
      <c r="M249" s="382">
        <v>284114.45270000002</v>
      </c>
      <c r="N249" s="382">
        <v>236762.0405</v>
      </c>
      <c r="O249" s="382">
        <v>378819.27029999997</v>
      </c>
      <c r="P249" s="382">
        <v>295952.55050000001</v>
      </c>
      <c r="Q249" s="382">
        <v>473524.08789999998</v>
      </c>
      <c r="R249" s="382">
        <v>335412.89059999998</v>
      </c>
      <c r="S249" s="382">
        <v>536660.63289999997</v>
      </c>
      <c r="T249" s="382">
        <v>374873.23060000001</v>
      </c>
      <c r="U249" s="382">
        <v>599797.17799999996</v>
      </c>
    </row>
    <row r="250" spans="1:21" ht="22.5" customHeight="1" x14ac:dyDescent="0.25">
      <c r="A250" s="381" t="s">
        <v>625</v>
      </c>
      <c r="B250" s="381" t="s">
        <v>65</v>
      </c>
      <c r="C250" s="381" t="s">
        <v>66</v>
      </c>
      <c r="D250" s="381" t="s">
        <v>67</v>
      </c>
      <c r="E250" s="381" t="s">
        <v>651</v>
      </c>
      <c r="F250" s="381" t="s">
        <v>624</v>
      </c>
      <c r="G250" s="381" t="s">
        <v>11</v>
      </c>
      <c r="H250" s="382">
        <v>110861.5818</v>
      </c>
      <c r="I250" s="382">
        <v>194007.76819999999</v>
      </c>
      <c r="J250" s="382">
        <v>145142.84640000001</v>
      </c>
      <c r="K250" s="382">
        <v>253999.9811</v>
      </c>
      <c r="L250" s="382">
        <v>176164.92790000001</v>
      </c>
      <c r="M250" s="382">
        <v>308288.62390000001</v>
      </c>
      <c r="N250" s="382">
        <v>215417.74249999999</v>
      </c>
      <c r="O250" s="382">
        <v>376981.04950000002</v>
      </c>
      <c r="P250" s="382">
        <v>253483.61610000001</v>
      </c>
      <c r="Q250" s="382">
        <v>443596.32829999999</v>
      </c>
      <c r="R250" s="382">
        <v>276815.00030000001</v>
      </c>
      <c r="S250" s="382">
        <v>484426.25050000002</v>
      </c>
      <c r="T250" s="382">
        <v>297595.38939999999</v>
      </c>
      <c r="U250" s="382">
        <v>520791.9314</v>
      </c>
    </row>
    <row r="251" spans="1:21" ht="21.95" customHeight="1" x14ac:dyDescent="0.25">
      <c r="A251" s="381" t="s">
        <v>625</v>
      </c>
      <c r="B251" s="381" t="s">
        <v>65</v>
      </c>
      <c r="C251" s="381" t="s">
        <v>66</v>
      </c>
      <c r="D251" s="381" t="s">
        <v>67</v>
      </c>
      <c r="E251" s="381" t="s">
        <v>651</v>
      </c>
      <c r="F251" s="381" t="s">
        <v>625</v>
      </c>
      <c r="G251" s="381" t="s">
        <v>5</v>
      </c>
      <c r="H251" s="382">
        <v>101576.76730000001</v>
      </c>
      <c r="I251" s="382">
        <v>177759.34270000001</v>
      </c>
      <c r="J251" s="382">
        <v>133081.3193</v>
      </c>
      <c r="K251" s="382">
        <v>232892.30859999999</v>
      </c>
      <c r="L251" s="382">
        <v>161844.77499999999</v>
      </c>
      <c r="M251" s="382">
        <v>283228.35649999999</v>
      </c>
      <c r="N251" s="382">
        <v>198722.54</v>
      </c>
      <c r="O251" s="382">
        <v>347764.44500000001</v>
      </c>
      <c r="P251" s="382">
        <v>235804.14559999999</v>
      </c>
      <c r="Q251" s="382">
        <v>412657.2548</v>
      </c>
      <c r="R251" s="382">
        <v>259617.88089999999</v>
      </c>
      <c r="S251" s="382">
        <v>454331.2916</v>
      </c>
      <c r="T251" s="382">
        <v>281920.51390000002</v>
      </c>
      <c r="U251" s="382">
        <v>493360.89929999999</v>
      </c>
    </row>
    <row r="252" spans="1:21" ht="21.95" customHeight="1" x14ac:dyDescent="0.25">
      <c r="A252" s="381" t="s">
        <v>625</v>
      </c>
      <c r="B252" s="381" t="s">
        <v>65</v>
      </c>
      <c r="C252" s="381" t="s">
        <v>66</v>
      </c>
      <c r="D252" s="381" t="s">
        <v>67</v>
      </c>
      <c r="E252" s="381" t="s">
        <v>651</v>
      </c>
      <c r="F252" s="381" t="s">
        <v>626</v>
      </c>
      <c r="G252" s="381" t="s">
        <v>6</v>
      </c>
      <c r="H252" s="382">
        <v>87866.254000000001</v>
      </c>
      <c r="I252" s="382">
        <v>153765.94450000001</v>
      </c>
      <c r="J252" s="382">
        <v>121378.2919</v>
      </c>
      <c r="K252" s="382">
        <v>212412.01089999999</v>
      </c>
      <c r="L252" s="382">
        <v>153956.35060000001</v>
      </c>
      <c r="M252" s="382">
        <v>269423.61359999998</v>
      </c>
      <c r="N252" s="382">
        <v>201068.34669999999</v>
      </c>
      <c r="O252" s="382">
        <v>351869.6067</v>
      </c>
      <c r="P252" s="382">
        <v>250552.77299999999</v>
      </c>
      <c r="Q252" s="382">
        <v>438467.35259999998</v>
      </c>
      <c r="R252" s="382">
        <v>282020.95510000002</v>
      </c>
      <c r="S252" s="382">
        <v>493536.67139999999</v>
      </c>
      <c r="T252" s="382">
        <v>313024.70240000001</v>
      </c>
      <c r="U252" s="382">
        <v>547793.22919999994</v>
      </c>
    </row>
    <row r="253" spans="1:21" ht="21.95" customHeight="1" x14ac:dyDescent="0.25">
      <c r="A253" s="381" t="s">
        <v>625</v>
      </c>
      <c r="B253" s="381" t="s">
        <v>65</v>
      </c>
      <c r="C253" s="381" t="s">
        <v>66</v>
      </c>
      <c r="D253" s="381" t="s">
        <v>67</v>
      </c>
      <c r="E253" s="381" t="s">
        <v>651</v>
      </c>
      <c r="F253" s="381" t="s">
        <v>627</v>
      </c>
      <c r="G253" s="381" t="s">
        <v>4</v>
      </c>
      <c r="H253" s="382">
        <v>99034.891900000002</v>
      </c>
      <c r="I253" s="382">
        <v>158455.82939999999</v>
      </c>
      <c r="J253" s="382">
        <v>138648.8486</v>
      </c>
      <c r="K253" s="382">
        <v>221838.1611</v>
      </c>
      <c r="L253" s="382">
        <v>178262.80540000001</v>
      </c>
      <c r="M253" s="382">
        <v>285220.49290000001</v>
      </c>
      <c r="N253" s="382">
        <v>237683.74050000001</v>
      </c>
      <c r="O253" s="382">
        <v>380293.99050000001</v>
      </c>
      <c r="P253" s="382">
        <v>297104.67560000002</v>
      </c>
      <c r="Q253" s="382">
        <v>475367.48810000002</v>
      </c>
      <c r="R253" s="382">
        <v>336718.6324</v>
      </c>
      <c r="S253" s="382">
        <v>538749.8199</v>
      </c>
      <c r="T253" s="382">
        <v>376332.58919999999</v>
      </c>
      <c r="U253" s="382">
        <v>602132.15170000005</v>
      </c>
    </row>
    <row r="254" spans="1:21" ht="22.5" customHeight="1" x14ac:dyDescent="0.25">
      <c r="A254" s="381" t="s">
        <v>625</v>
      </c>
      <c r="B254" s="381" t="s">
        <v>65</v>
      </c>
      <c r="C254" s="381" t="s">
        <v>66</v>
      </c>
      <c r="D254" s="381" t="s">
        <v>67</v>
      </c>
      <c r="E254" s="381" t="s">
        <v>652</v>
      </c>
      <c r="F254" s="381" t="s">
        <v>624</v>
      </c>
      <c r="G254" s="381" t="s">
        <v>11</v>
      </c>
      <c r="H254" s="382">
        <v>111920.068</v>
      </c>
      <c r="I254" s="382">
        <v>195860.11900000001</v>
      </c>
      <c r="J254" s="382">
        <v>146440.9448</v>
      </c>
      <c r="K254" s="382">
        <v>256271.65349999999</v>
      </c>
      <c r="L254" s="382">
        <v>177659.85389999999</v>
      </c>
      <c r="M254" s="382">
        <v>310904.74440000003</v>
      </c>
      <c r="N254" s="382">
        <v>217099.56899999999</v>
      </c>
      <c r="O254" s="382">
        <v>379924.24589999998</v>
      </c>
      <c r="P254" s="382">
        <v>255412.12119999999</v>
      </c>
      <c r="Q254" s="382">
        <v>446971.2121</v>
      </c>
      <c r="R254" s="382">
        <v>278905.49430000002</v>
      </c>
      <c r="S254" s="382">
        <v>488084.6152</v>
      </c>
      <c r="T254" s="382">
        <v>299824.46799999999</v>
      </c>
      <c r="U254" s="382">
        <v>524692.81889999995</v>
      </c>
    </row>
    <row r="255" spans="1:21" ht="21.95" customHeight="1" x14ac:dyDescent="0.25">
      <c r="A255" s="381" t="s">
        <v>625</v>
      </c>
      <c r="B255" s="381" t="s">
        <v>65</v>
      </c>
      <c r="C255" s="381" t="s">
        <v>66</v>
      </c>
      <c r="D255" s="381" t="s">
        <v>67</v>
      </c>
      <c r="E255" s="381" t="s">
        <v>652</v>
      </c>
      <c r="F255" s="381" t="s">
        <v>625</v>
      </c>
      <c r="G255" s="381" t="s">
        <v>5</v>
      </c>
      <c r="H255" s="382">
        <v>102705.5937</v>
      </c>
      <c r="I255" s="382">
        <v>179734.78899999999</v>
      </c>
      <c r="J255" s="382">
        <v>134470.79389999999</v>
      </c>
      <c r="K255" s="382">
        <v>235323.88939999999</v>
      </c>
      <c r="L255" s="382">
        <v>163448.18830000001</v>
      </c>
      <c r="M255" s="382">
        <v>286034.32949999999</v>
      </c>
      <c r="N255" s="382">
        <v>200530.84659999999</v>
      </c>
      <c r="O255" s="382">
        <v>350928.9816</v>
      </c>
      <c r="P255" s="382">
        <v>237866.58749999999</v>
      </c>
      <c r="Q255" s="382">
        <v>416266.5282</v>
      </c>
      <c r="R255" s="382">
        <v>261838.65760000001</v>
      </c>
      <c r="S255" s="382">
        <v>458217.6508</v>
      </c>
      <c r="T255" s="382">
        <v>284268.34279999998</v>
      </c>
      <c r="U255" s="382">
        <v>497469.59980000003</v>
      </c>
    </row>
    <row r="256" spans="1:21" ht="21.95" customHeight="1" x14ac:dyDescent="0.25">
      <c r="A256" s="381" t="s">
        <v>625</v>
      </c>
      <c r="B256" s="381" t="s">
        <v>65</v>
      </c>
      <c r="C256" s="381" t="s">
        <v>66</v>
      </c>
      <c r="D256" s="381" t="s">
        <v>67</v>
      </c>
      <c r="E256" s="381" t="s">
        <v>652</v>
      </c>
      <c r="F256" s="381" t="s">
        <v>626</v>
      </c>
      <c r="G256" s="381" t="s">
        <v>6</v>
      </c>
      <c r="H256" s="382">
        <v>89017.678499999995</v>
      </c>
      <c r="I256" s="382">
        <v>155780.93729999999</v>
      </c>
      <c r="J256" s="382">
        <v>123002.6686</v>
      </c>
      <c r="K256" s="382">
        <v>215254.67</v>
      </c>
      <c r="L256" s="382">
        <v>156060.75520000001</v>
      </c>
      <c r="M256" s="382">
        <v>273106.32150000002</v>
      </c>
      <c r="N256" s="382">
        <v>203906.08929999999</v>
      </c>
      <c r="O256" s="382">
        <v>356835.65639999998</v>
      </c>
      <c r="P256" s="382">
        <v>254105.8806</v>
      </c>
      <c r="Q256" s="382">
        <v>444685.29100000003</v>
      </c>
      <c r="R256" s="382">
        <v>286062.4988</v>
      </c>
      <c r="S256" s="382">
        <v>500609.37300000002</v>
      </c>
      <c r="T256" s="382">
        <v>317558.2009</v>
      </c>
      <c r="U256" s="382">
        <v>555726.85149999999</v>
      </c>
    </row>
    <row r="257" spans="1:21" ht="21.95" customHeight="1" x14ac:dyDescent="0.25">
      <c r="A257" s="381" t="s">
        <v>625</v>
      </c>
      <c r="B257" s="381" t="s">
        <v>65</v>
      </c>
      <c r="C257" s="381" t="s">
        <v>66</v>
      </c>
      <c r="D257" s="381" t="s">
        <v>67</v>
      </c>
      <c r="E257" s="381" t="s">
        <v>652</v>
      </c>
      <c r="F257" s="381" t="s">
        <v>627</v>
      </c>
      <c r="G257" s="381" t="s">
        <v>4</v>
      </c>
      <c r="H257" s="382">
        <v>99869.5533</v>
      </c>
      <c r="I257" s="382">
        <v>159791.28769999999</v>
      </c>
      <c r="J257" s="382">
        <v>139817.37460000001</v>
      </c>
      <c r="K257" s="382">
        <v>223707.8028</v>
      </c>
      <c r="L257" s="382">
        <v>179765.19589999999</v>
      </c>
      <c r="M257" s="382">
        <v>287624.31780000002</v>
      </c>
      <c r="N257" s="382">
        <v>239686.92790000001</v>
      </c>
      <c r="O257" s="382">
        <v>383499.09039999999</v>
      </c>
      <c r="P257" s="382">
        <v>299608.65980000002</v>
      </c>
      <c r="Q257" s="382">
        <v>479373.86290000001</v>
      </c>
      <c r="R257" s="382">
        <v>339556.48119999998</v>
      </c>
      <c r="S257" s="382">
        <v>543290.37809999997</v>
      </c>
      <c r="T257" s="382">
        <v>379504.30249999999</v>
      </c>
      <c r="U257" s="382">
        <v>607206.89300000004</v>
      </c>
    </row>
    <row r="258" spans="1:21" ht="22.5" customHeight="1" x14ac:dyDescent="0.25">
      <c r="A258" s="381" t="s">
        <v>625</v>
      </c>
      <c r="B258" s="381" t="s">
        <v>65</v>
      </c>
      <c r="C258" s="381" t="s">
        <v>66</v>
      </c>
      <c r="D258" s="381" t="s">
        <v>67</v>
      </c>
      <c r="E258" s="381" t="s">
        <v>609</v>
      </c>
      <c r="F258" s="381" t="s">
        <v>624</v>
      </c>
      <c r="G258" s="381" t="s">
        <v>11</v>
      </c>
      <c r="H258" s="382">
        <v>112150.5726</v>
      </c>
      <c r="I258" s="382">
        <v>196263.50210000001</v>
      </c>
      <c r="J258" s="382">
        <v>146848.47700000001</v>
      </c>
      <c r="K258" s="382">
        <v>256984.83480000001</v>
      </c>
      <c r="L258" s="382">
        <v>178251.70509999999</v>
      </c>
      <c r="M258" s="382">
        <v>311940.484</v>
      </c>
      <c r="N258" s="382">
        <v>217999.5834</v>
      </c>
      <c r="O258" s="382">
        <v>381499.2708</v>
      </c>
      <c r="P258" s="382">
        <v>256532.08360000001</v>
      </c>
      <c r="Q258" s="382">
        <v>448931.14620000002</v>
      </c>
      <c r="R258" s="382">
        <v>280147.2513</v>
      </c>
      <c r="S258" s="382">
        <v>490257.68979999999</v>
      </c>
      <c r="T258" s="382">
        <v>301181.56760000001</v>
      </c>
      <c r="U258" s="382">
        <v>527067.74340000004</v>
      </c>
    </row>
    <row r="259" spans="1:21" ht="21.95" customHeight="1" x14ac:dyDescent="0.25">
      <c r="A259" s="381" t="s">
        <v>625</v>
      </c>
      <c r="B259" s="381" t="s">
        <v>65</v>
      </c>
      <c r="C259" s="381" t="s">
        <v>66</v>
      </c>
      <c r="D259" s="381" t="s">
        <v>67</v>
      </c>
      <c r="E259" s="381" t="s">
        <v>609</v>
      </c>
      <c r="F259" s="381" t="s">
        <v>625</v>
      </c>
      <c r="G259" s="381" t="s">
        <v>5</v>
      </c>
      <c r="H259" s="382">
        <v>102725.07919999999</v>
      </c>
      <c r="I259" s="382">
        <v>179768.88860000001</v>
      </c>
      <c r="J259" s="382">
        <v>134604.19959999999</v>
      </c>
      <c r="K259" s="382">
        <v>235557.34950000001</v>
      </c>
      <c r="L259" s="382">
        <v>163714.58050000001</v>
      </c>
      <c r="M259" s="382">
        <v>286500.5159</v>
      </c>
      <c r="N259" s="382">
        <v>201051.4234</v>
      </c>
      <c r="O259" s="382">
        <v>351839.99099999998</v>
      </c>
      <c r="P259" s="382">
        <v>238584.74249999999</v>
      </c>
      <c r="Q259" s="382">
        <v>417523.29930000001</v>
      </c>
      <c r="R259" s="382">
        <v>262689.5698</v>
      </c>
      <c r="S259" s="382">
        <v>459706.74709999998</v>
      </c>
      <c r="T259" s="382">
        <v>285269.19429999997</v>
      </c>
      <c r="U259" s="382">
        <v>499221.08980000002</v>
      </c>
    </row>
    <row r="260" spans="1:21" ht="21.95" customHeight="1" x14ac:dyDescent="0.25">
      <c r="A260" s="381" t="s">
        <v>625</v>
      </c>
      <c r="B260" s="381" t="s">
        <v>65</v>
      </c>
      <c r="C260" s="381" t="s">
        <v>66</v>
      </c>
      <c r="D260" s="381" t="s">
        <v>67</v>
      </c>
      <c r="E260" s="381" t="s">
        <v>609</v>
      </c>
      <c r="F260" s="381" t="s">
        <v>626</v>
      </c>
      <c r="G260" s="381" t="s">
        <v>6</v>
      </c>
      <c r="H260" s="382">
        <v>88823.558600000004</v>
      </c>
      <c r="I260" s="382">
        <v>155441.22750000001</v>
      </c>
      <c r="J260" s="382">
        <v>122693.75380000001</v>
      </c>
      <c r="K260" s="382">
        <v>214714.06909999999</v>
      </c>
      <c r="L260" s="382">
        <v>155615.81849999999</v>
      </c>
      <c r="M260" s="382">
        <v>272327.68239999999</v>
      </c>
      <c r="N260" s="382">
        <v>203217.23139999999</v>
      </c>
      <c r="O260" s="382">
        <v>355630.15500000003</v>
      </c>
      <c r="P260" s="382">
        <v>253227.02040000001</v>
      </c>
      <c r="Q260" s="382">
        <v>443147.2856</v>
      </c>
      <c r="R260" s="382">
        <v>285022.39230000001</v>
      </c>
      <c r="S260" s="382">
        <v>498789.18650000001</v>
      </c>
      <c r="T260" s="382">
        <v>316346.29259999999</v>
      </c>
      <c r="U260" s="382">
        <v>553606.01199999999</v>
      </c>
    </row>
    <row r="261" spans="1:21" ht="21.95" customHeight="1" x14ac:dyDescent="0.25">
      <c r="A261" s="381" t="s">
        <v>625</v>
      </c>
      <c r="B261" s="381" t="s">
        <v>65</v>
      </c>
      <c r="C261" s="381" t="s">
        <v>66</v>
      </c>
      <c r="D261" s="381" t="s">
        <v>67</v>
      </c>
      <c r="E261" s="381" t="s">
        <v>609</v>
      </c>
      <c r="F261" s="381" t="s">
        <v>627</v>
      </c>
      <c r="G261" s="381" t="s">
        <v>4</v>
      </c>
      <c r="H261" s="382">
        <v>100209.20050000001</v>
      </c>
      <c r="I261" s="382">
        <v>160334.72330000001</v>
      </c>
      <c r="J261" s="382">
        <v>140292.88080000001</v>
      </c>
      <c r="K261" s="382">
        <v>224468.61249999999</v>
      </c>
      <c r="L261" s="382">
        <v>180376.56099999999</v>
      </c>
      <c r="M261" s="382">
        <v>288602.50189999997</v>
      </c>
      <c r="N261" s="382">
        <v>240502.08129999999</v>
      </c>
      <c r="O261" s="382">
        <v>384803.3358</v>
      </c>
      <c r="P261" s="382">
        <v>300627.60159999999</v>
      </c>
      <c r="Q261" s="382">
        <v>481004.16979999997</v>
      </c>
      <c r="R261" s="382">
        <v>340711.2819</v>
      </c>
      <c r="S261" s="382">
        <v>545138.05909999995</v>
      </c>
      <c r="T261" s="382">
        <v>380794.9621</v>
      </c>
      <c r="U261" s="382">
        <v>609271.94839999999</v>
      </c>
    </row>
    <row r="262" spans="1:21" ht="22.5" customHeight="1" x14ac:dyDescent="0.25">
      <c r="A262" s="381" t="s">
        <v>625</v>
      </c>
      <c r="B262" s="381" t="s">
        <v>65</v>
      </c>
      <c r="C262" s="381" t="s">
        <v>66</v>
      </c>
      <c r="D262" s="381" t="s">
        <v>67</v>
      </c>
      <c r="E262" s="381" t="s">
        <v>653</v>
      </c>
      <c r="F262" s="381" t="s">
        <v>624</v>
      </c>
      <c r="G262" s="381" t="s">
        <v>11</v>
      </c>
      <c r="H262" s="382">
        <v>110946.933</v>
      </c>
      <c r="I262" s="382">
        <v>194157.13269999999</v>
      </c>
      <c r="J262" s="382">
        <v>145211.8475</v>
      </c>
      <c r="K262" s="382">
        <v>254120.73319999999</v>
      </c>
      <c r="L262" s="382">
        <v>176209.38389999999</v>
      </c>
      <c r="M262" s="382">
        <v>308366.42170000001</v>
      </c>
      <c r="N262" s="382">
        <v>215400.85070000001</v>
      </c>
      <c r="O262" s="382">
        <v>376951.48869999999</v>
      </c>
      <c r="P262" s="382">
        <v>253439.12059999999</v>
      </c>
      <c r="Q262" s="382">
        <v>443518.46110000001</v>
      </c>
      <c r="R262" s="382">
        <v>276758.8469</v>
      </c>
      <c r="S262" s="382">
        <v>484327.98210000002</v>
      </c>
      <c r="T262" s="382">
        <v>297526.07819999999</v>
      </c>
      <c r="U262" s="382">
        <v>520670.63669999997</v>
      </c>
    </row>
    <row r="263" spans="1:21" ht="21.95" customHeight="1" x14ac:dyDescent="0.25">
      <c r="A263" s="381" t="s">
        <v>625</v>
      </c>
      <c r="B263" s="381" t="s">
        <v>65</v>
      </c>
      <c r="C263" s="381" t="s">
        <v>66</v>
      </c>
      <c r="D263" s="381" t="s">
        <v>67</v>
      </c>
      <c r="E263" s="381" t="s">
        <v>653</v>
      </c>
      <c r="F263" s="381" t="s">
        <v>625</v>
      </c>
      <c r="G263" s="381" t="s">
        <v>5</v>
      </c>
      <c r="H263" s="382">
        <v>101732.4587</v>
      </c>
      <c r="I263" s="382">
        <v>178031.8027</v>
      </c>
      <c r="J263" s="382">
        <v>133241.6966</v>
      </c>
      <c r="K263" s="382">
        <v>233172.96909999999</v>
      </c>
      <c r="L263" s="382">
        <v>161997.7182</v>
      </c>
      <c r="M263" s="382">
        <v>283496.00679999997</v>
      </c>
      <c r="N263" s="382">
        <v>198832.12830000001</v>
      </c>
      <c r="O263" s="382">
        <v>347956.22440000001</v>
      </c>
      <c r="P263" s="382">
        <v>235893.58689999999</v>
      </c>
      <c r="Q263" s="382">
        <v>412813.77710000001</v>
      </c>
      <c r="R263" s="382">
        <v>259692.01010000001</v>
      </c>
      <c r="S263" s="382">
        <v>454461.01770000003</v>
      </c>
      <c r="T263" s="382">
        <v>281969.95299999998</v>
      </c>
      <c r="U263" s="382">
        <v>493447.41769999999</v>
      </c>
    </row>
    <row r="264" spans="1:21" ht="21.95" customHeight="1" x14ac:dyDescent="0.25">
      <c r="A264" s="381" t="s">
        <v>625</v>
      </c>
      <c r="B264" s="381" t="s">
        <v>65</v>
      </c>
      <c r="C264" s="381" t="s">
        <v>66</v>
      </c>
      <c r="D264" s="381" t="s">
        <v>67</v>
      </c>
      <c r="E264" s="381" t="s">
        <v>653</v>
      </c>
      <c r="F264" s="381" t="s">
        <v>626</v>
      </c>
      <c r="G264" s="381" t="s">
        <v>6</v>
      </c>
      <c r="H264" s="382">
        <v>88086.204299999998</v>
      </c>
      <c r="I264" s="382">
        <v>154150.85759999999</v>
      </c>
      <c r="J264" s="382">
        <v>121698.60490000001</v>
      </c>
      <c r="K264" s="382">
        <v>212972.55850000001</v>
      </c>
      <c r="L264" s="382">
        <v>154384.1018</v>
      </c>
      <c r="M264" s="382">
        <v>270172.17810000002</v>
      </c>
      <c r="N264" s="382">
        <v>201670.5515</v>
      </c>
      <c r="O264" s="382">
        <v>352923.46519999998</v>
      </c>
      <c r="P264" s="382">
        <v>251311.4583</v>
      </c>
      <c r="Q264" s="382">
        <v>439795.05200000003</v>
      </c>
      <c r="R264" s="382">
        <v>282895.48690000002</v>
      </c>
      <c r="S264" s="382">
        <v>495067.10210000002</v>
      </c>
      <c r="T264" s="382">
        <v>314018.5993</v>
      </c>
      <c r="U264" s="382">
        <v>549532.54879999999</v>
      </c>
    </row>
    <row r="265" spans="1:21" ht="21.95" customHeight="1" x14ac:dyDescent="0.25">
      <c r="A265" s="381" t="s">
        <v>625</v>
      </c>
      <c r="B265" s="381" t="s">
        <v>65</v>
      </c>
      <c r="C265" s="381" t="s">
        <v>66</v>
      </c>
      <c r="D265" s="381" t="s">
        <v>67</v>
      </c>
      <c r="E265" s="381" t="s">
        <v>653</v>
      </c>
      <c r="F265" s="381" t="s">
        <v>627</v>
      </c>
      <c r="G265" s="381" t="s">
        <v>4</v>
      </c>
      <c r="H265" s="382">
        <v>99057.084499999997</v>
      </c>
      <c r="I265" s="382">
        <v>158491.3377</v>
      </c>
      <c r="J265" s="382">
        <v>138679.91829999999</v>
      </c>
      <c r="K265" s="382">
        <v>221887.87270000001</v>
      </c>
      <c r="L265" s="382">
        <v>178302.75219999999</v>
      </c>
      <c r="M265" s="382">
        <v>285284.40779999999</v>
      </c>
      <c r="N265" s="382">
        <v>237737.00289999999</v>
      </c>
      <c r="O265" s="382">
        <v>380379.21029999998</v>
      </c>
      <c r="P265" s="382">
        <v>297171.2536</v>
      </c>
      <c r="Q265" s="382">
        <v>475474.01289999997</v>
      </c>
      <c r="R265" s="382">
        <v>336794.08740000002</v>
      </c>
      <c r="S265" s="382">
        <v>538870.54799999995</v>
      </c>
      <c r="T265" s="382">
        <v>376416.92129999999</v>
      </c>
      <c r="U265" s="382">
        <v>602267.08299999998</v>
      </c>
    </row>
    <row r="266" spans="1:21" ht="22.5" customHeight="1" x14ac:dyDescent="0.25">
      <c r="A266" s="381" t="s">
        <v>625</v>
      </c>
      <c r="B266" s="381" t="s">
        <v>65</v>
      </c>
      <c r="C266" s="381" t="s">
        <v>66</v>
      </c>
      <c r="D266" s="381" t="s">
        <v>67</v>
      </c>
      <c r="E266" s="381" t="s">
        <v>610</v>
      </c>
      <c r="F266" s="381" t="s">
        <v>624</v>
      </c>
      <c r="G266" s="381" t="s">
        <v>11</v>
      </c>
      <c r="H266" s="382">
        <v>109342.0865</v>
      </c>
      <c r="I266" s="382">
        <v>191348.6513</v>
      </c>
      <c r="J266" s="382">
        <v>143029.68350000001</v>
      </c>
      <c r="K266" s="382">
        <v>250301.94630000001</v>
      </c>
      <c r="L266" s="382">
        <v>173486.2996</v>
      </c>
      <c r="M266" s="382">
        <v>303601.02429999999</v>
      </c>
      <c r="N266" s="382">
        <v>211935.88750000001</v>
      </c>
      <c r="O266" s="382">
        <v>370887.80310000002</v>
      </c>
      <c r="P266" s="382">
        <v>249315.18650000001</v>
      </c>
      <c r="Q266" s="382">
        <v>436301.57630000002</v>
      </c>
      <c r="R266" s="382">
        <v>272240.99239999999</v>
      </c>
      <c r="S266" s="382">
        <v>476421.7366</v>
      </c>
      <c r="T266" s="382">
        <v>292652.1115</v>
      </c>
      <c r="U266" s="382">
        <v>512141.19500000001</v>
      </c>
    </row>
    <row r="267" spans="1:21" ht="21.95" customHeight="1" x14ac:dyDescent="0.25">
      <c r="A267" s="381" t="s">
        <v>625</v>
      </c>
      <c r="B267" s="381" t="s">
        <v>65</v>
      </c>
      <c r="C267" s="381" t="s">
        <v>66</v>
      </c>
      <c r="D267" s="381" t="s">
        <v>67</v>
      </c>
      <c r="E267" s="381" t="s">
        <v>610</v>
      </c>
      <c r="F267" s="381" t="s">
        <v>625</v>
      </c>
      <c r="G267" s="381" t="s">
        <v>5</v>
      </c>
      <c r="H267" s="382">
        <v>100408.9699</v>
      </c>
      <c r="I267" s="382">
        <v>175715.6974</v>
      </c>
      <c r="J267" s="382">
        <v>131425.0331</v>
      </c>
      <c r="K267" s="382">
        <v>229993.80790000001</v>
      </c>
      <c r="L267" s="382">
        <v>159708.57750000001</v>
      </c>
      <c r="M267" s="382">
        <v>279490.01069999998</v>
      </c>
      <c r="N267" s="382">
        <v>195873.07980000001</v>
      </c>
      <c r="O267" s="382">
        <v>342777.8897</v>
      </c>
      <c r="P267" s="382">
        <v>232305.39379999999</v>
      </c>
      <c r="Q267" s="382">
        <v>406534.43910000002</v>
      </c>
      <c r="R267" s="382">
        <v>255695.27979999999</v>
      </c>
      <c r="S267" s="382">
        <v>447466.73979999998</v>
      </c>
      <c r="T267" s="382">
        <v>277570.98200000002</v>
      </c>
      <c r="U267" s="382">
        <v>485749.21850000002</v>
      </c>
    </row>
    <row r="268" spans="1:21" ht="21.95" customHeight="1" x14ac:dyDescent="0.25">
      <c r="A268" s="381" t="s">
        <v>625</v>
      </c>
      <c r="B268" s="381" t="s">
        <v>65</v>
      </c>
      <c r="C268" s="381" t="s">
        <v>66</v>
      </c>
      <c r="D268" s="381" t="s">
        <v>67</v>
      </c>
      <c r="E268" s="381" t="s">
        <v>610</v>
      </c>
      <c r="F268" s="381" t="s">
        <v>626</v>
      </c>
      <c r="G268" s="381" t="s">
        <v>6</v>
      </c>
      <c r="H268" s="382">
        <v>87103.069300000003</v>
      </c>
      <c r="I268" s="382">
        <v>152430.37119999999</v>
      </c>
      <c r="J268" s="382">
        <v>120371.74490000001</v>
      </c>
      <c r="K268" s="382">
        <v>210650.55360000001</v>
      </c>
      <c r="L268" s="382">
        <v>152741.81940000001</v>
      </c>
      <c r="M268" s="382">
        <v>267298.1838</v>
      </c>
      <c r="N268" s="382">
        <v>199608.3198</v>
      </c>
      <c r="O268" s="382">
        <v>349314.55979999999</v>
      </c>
      <c r="P268" s="382">
        <v>248757.38570000001</v>
      </c>
      <c r="Q268" s="382">
        <v>435325.42489999998</v>
      </c>
      <c r="R268" s="382">
        <v>280059.62439999997</v>
      </c>
      <c r="S268" s="382">
        <v>490104.34269999998</v>
      </c>
      <c r="T268" s="382">
        <v>310915.02059999999</v>
      </c>
      <c r="U268" s="382">
        <v>544101.28599999996</v>
      </c>
    </row>
    <row r="269" spans="1:21" ht="21.95" customHeight="1" x14ac:dyDescent="0.25">
      <c r="A269" s="381" t="s">
        <v>625</v>
      </c>
      <c r="B269" s="381" t="s">
        <v>65</v>
      </c>
      <c r="C269" s="381" t="s">
        <v>66</v>
      </c>
      <c r="D269" s="381" t="s">
        <v>67</v>
      </c>
      <c r="E269" s="381" t="s">
        <v>610</v>
      </c>
      <c r="F269" s="381" t="s">
        <v>627</v>
      </c>
      <c r="G269" s="381" t="s">
        <v>4</v>
      </c>
      <c r="H269" s="382">
        <v>97520.935899999997</v>
      </c>
      <c r="I269" s="382">
        <v>156033.4999</v>
      </c>
      <c r="J269" s="382">
        <v>136529.31039999999</v>
      </c>
      <c r="K269" s="382">
        <v>218446.89980000001</v>
      </c>
      <c r="L269" s="382">
        <v>175537.68479999999</v>
      </c>
      <c r="M269" s="382">
        <v>280860.29989999998</v>
      </c>
      <c r="N269" s="382">
        <v>234050.2464</v>
      </c>
      <c r="O269" s="382">
        <v>374480.39970000001</v>
      </c>
      <c r="P269" s="382">
        <v>292562.80790000001</v>
      </c>
      <c r="Q269" s="382">
        <v>468100.49969999999</v>
      </c>
      <c r="R269" s="382">
        <v>331571.18239999999</v>
      </c>
      <c r="S269" s="382">
        <v>530513.89969999995</v>
      </c>
      <c r="T269" s="382">
        <v>370579.55670000002</v>
      </c>
      <c r="U269" s="382">
        <v>592927.29960000003</v>
      </c>
    </row>
    <row r="270" spans="1:21" ht="22.5" customHeight="1" x14ac:dyDescent="0.25">
      <c r="A270" s="381" t="s">
        <v>625</v>
      </c>
      <c r="B270" s="381" t="s">
        <v>65</v>
      </c>
      <c r="C270" s="381" t="s">
        <v>66</v>
      </c>
      <c r="D270" s="381" t="s">
        <v>67</v>
      </c>
      <c r="E270" s="381" t="s">
        <v>611</v>
      </c>
      <c r="F270" s="381" t="s">
        <v>624</v>
      </c>
      <c r="G270" s="381" t="s">
        <v>11</v>
      </c>
      <c r="H270" s="382">
        <v>105560.4642</v>
      </c>
      <c r="I270" s="382">
        <v>184730.81229999999</v>
      </c>
      <c r="J270" s="382">
        <v>137981.79199999999</v>
      </c>
      <c r="K270" s="382">
        <v>241468.136</v>
      </c>
      <c r="L270" s="382">
        <v>167270.42329999999</v>
      </c>
      <c r="M270" s="382">
        <v>292723.24089999998</v>
      </c>
      <c r="N270" s="382">
        <v>204173.47339999999</v>
      </c>
      <c r="O270" s="382">
        <v>357303.5785</v>
      </c>
      <c r="P270" s="382">
        <v>240125.28940000001</v>
      </c>
      <c r="Q270" s="382">
        <v>420219.25630000001</v>
      </c>
      <c r="R270" s="382">
        <v>262188.08659999998</v>
      </c>
      <c r="S270" s="382">
        <v>458829.15159999998</v>
      </c>
      <c r="T270" s="382">
        <v>281824.26630000002</v>
      </c>
      <c r="U270" s="382">
        <v>493192.46600000001</v>
      </c>
    </row>
    <row r="271" spans="1:21" ht="21.95" customHeight="1" x14ac:dyDescent="0.25">
      <c r="A271" s="381" t="s">
        <v>625</v>
      </c>
      <c r="B271" s="381" t="s">
        <v>65</v>
      </c>
      <c r="C271" s="381" t="s">
        <v>66</v>
      </c>
      <c r="D271" s="381" t="s">
        <v>67</v>
      </c>
      <c r="E271" s="381" t="s">
        <v>611</v>
      </c>
      <c r="F271" s="381" t="s">
        <v>625</v>
      </c>
      <c r="G271" s="381" t="s">
        <v>5</v>
      </c>
      <c r="H271" s="382">
        <v>97119.723700000002</v>
      </c>
      <c r="I271" s="382">
        <v>169959.51639999999</v>
      </c>
      <c r="J271" s="382">
        <v>127016.76730000001</v>
      </c>
      <c r="K271" s="382">
        <v>222279.34280000001</v>
      </c>
      <c r="L271" s="382">
        <v>154252.10260000001</v>
      </c>
      <c r="M271" s="382">
        <v>269941.17950000003</v>
      </c>
      <c r="N271" s="382">
        <v>188996.0166</v>
      </c>
      <c r="O271" s="382">
        <v>330743.02899999998</v>
      </c>
      <c r="P271" s="382">
        <v>224053.0434</v>
      </c>
      <c r="Q271" s="382">
        <v>392092.826</v>
      </c>
      <c r="R271" s="382">
        <v>246554.34169999999</v>
      </c>
      <c r="S271" s="382">
        <v>431470.09789999999</v>
      </c>
      <c r="T271" s="382">
        <v>267574.37949999998</v>
      </c>
      <c r="U271" s="382">
        <v>468255.16409999999</v>
      </c>
    </row>
    <row r="272" spans="1:21" ht="21.95" customHeight="1" x14ac:dyDescent="0.25">
      <c r="A272" s="381" t="s">
        <v>625</v>
      </c>
      <c r="B272" s="381" t="s">
        <v>65</v>
      </c>
      <c r="C272" s="381" t="s">
        <v>66</v>
      </c>
      <c r="D272" s="381" t="s">
        <v>67</v>
      </c>
      <c r="E272" s="381" t="s">
        <v>611</v>
      </c>
      <c r="F272" s="381" t="s">
        <v>626</v>
      </c>
      <c r="G272" s="381" t="s">
        <v>6</v>
      </c>
      <c r="H272" s="382">
        <v>84451.103300000002</v>
      </c>
      <c r="I272" s="382">
        <v>147789.43059999999</v>
      </c>
      <c r="J272" s="382">
        <v>116745.6684</v>
      </c>
      <c r="K272" s="382">
        <v>204304.9198</v>
      </c>
      <c r="L272" s="382">
        <v>148191.16159999999</v>
      </c>
      <c r="M272" s="382">
        <v>259334.53279999999</v>
      </c>
      <c r="N272" s="382">
        <v>193763.86319999999</v>
      </c>
      <c r="O272" s="382">
        <v>339086.76069999998</v>
      </c>
      <c r="P272" s="382">
        <v>241493.31959999999</v>
      </c>
      <c r="Q272" s="382">
        <v>422613.30930000002</v>
      </c>
      <c r="R272" s="382">
        <v>271929.83419999998</v>
      </c>
      <c r="S272" s="382">
        <v>475877.20970000001</v>
      </c>
      <c r="T272" s="382">
        <v>301944.13520000002</v>
      </c>
      <c r="U272" s="382">
        <v>528402.23659999995</v>
      </c>
    </row>
    <row r="273" spans="1:21" ht="21.95" customHeight="1" x14ac:dyDescent="0.25">
      <c r="A273" s="381" t="s">
        <v>625</v>
      </c>
      <c r="B273" s="381" t="s">
        <v>65</v>
      </c>
      <c r="C273" s="381" t="s">
        <v>66</v>
      </c>
      <c r="D273" s="381" t="s">
        <v>67</v>
      </c>
      <c r="E273" s="381" t="s">
        <v>611</v>
      </c>
      <c r="F273" s="381" t="s">
        <v>627</v>
      </c>
      <c r="G273" s="381" t="s">
        <v>4</v>
      </c>
      <c r="H273" s="382">
        <v>94020.202399999995</v>
      </c>
      <c r="I273" s="382">
        <v>150432.32620000001</v>
      </c>
      <c r="J273" s="382">
        <v>131628.28339999999</v>
      </c>
      <c r="K273" s="382">
        <v>210605.25649999999</v>
      </c>
      <c r="L273" s="382">
        <v>169236.36429999999</v>
      </c>
      <c r="M273" s="382">
        <v>270778.18699999998</v>
      </c>
      <c r="N273" s="382">
        <v>225648.48569999999</v>
      </c>
      <c r="O273" s="382">
        <v>361037.58250000002</v>
      </c>
      <c r="P273" s="382">
        <v>282060.60720000003</v>
      </c>
      <c r="Q273" s="382">
        <v>451296.97820000001</v>
      </c>
      <c r="R273" s="382">
        <v>319668.68819999998</v>
      </c>
      <c r="S273" s="382">
        <v>511469.90870000003</v>
      </c>
      <c r="T273" s="382">
        <v>357276.76909999998</v>
      </c>
      <c r="U273" s="382">
        <v>571642.83909999998</v>
      </c>
    </row>
    <row r="274" spans="1:21" ht="22.5" customHeight="1" x14ac:dyDescent="0.25">
      <c r="A274" s="381" t="s">
        <v>625</v>
      </c>
      <c r="B274" s="381" t="s">
        <v>65</v>
      </c>
      <c r="C274" s="381" t="s">
        <v>68</v>
      </c>
      <c r="D274" s="381" t="s">
        <v>69</v>
      </c>
      <c r="E274" s="381" t="s">
        <v>128</v>
      </c>
      <c r="F274" s="381" t="s">
        <v>624</v>
      </c>
      <c r="G274" s="381" t="s">
        <v>11</v>
      </c>
      <c r="H274" s="382">
        <v>94565.68</v>
      </c>
      <c r="I274" s="382">
        <v>165489.94010000001</v>
      </c>
      <c r="J274" s="382">
        <v>123784.6716</v>
      </c>
      <c r="K274" s="382">
        <v>216623.17540000001</v>
      </c>
      <c r="L274" s="382">
        <v>150220.47709999999</v>
      </c>
      <c r="M274" s="382">
        <v>262885.83500000002</v>
      </c>
      <c r="N274" s="382">
        <v>183653.77970000001</v>
      </c>
      <c r="O274" s="382">
        <v>321394.11440000002</v>
      </c>
      <c r="P274" s="382">
        <v>216093.3921</v>
      </c>
      <c r="Q274" s="382">
        <v>378163.4362</v>
      </c>
      <c r="R274" s="382">
        <v>235979.1716</v>
      </c>
      <c r="S274" s="382">
        <v>412963.5503</v>
      </c>
      <c r="T274" s="382">
        <v>253689.18640000001</v>
      </c>
      <c r="U274" s="382">
        <v>443956.07610000001</v>
      </c>
    </row>
    <row r="275" spans="1:21" ht="21.95" customHeight="1" x14ac:dyDescent="0.25">
      <c r="A275" s="381" t="s">
        <v>625</v>
      </c>
      <c r="B275" s="381" t="s">
        <v>65</v>
      </c>
      <c r="C275" s="381" t="s">
        <v>68</v>
      </c>
      <c r="D275" s="381" t="s">
        <v>69</v>
      </c>
      <c r="E275" s="381" t="s">
        <v>128</v>
      </c>
      <c r="F275" s="381" t="s">
        <v>625</v>
      </c>
      <c r="G275" s="381" t="s">
        <v>5</v>
      </c>
      <c r="H275" s="382">
        <v>86687.655799999993</v>
      </c>
      <c r="I275" s="382">
        <v>151703.39780000001</v>
      </c>
      <c r="J275" s="382">
        <v>113550.649</v>
      </c>
      <c r="K275" s="382">
        <v>198713.63570000001</v>
      </c>
      <c r="L275" s="382">
        <v>138070.04490000001</v>
      </c>
      <c r="M275" s="382">
        <v>241622.57860000001</v>
      </c>
      <c r="N275" s="382">
        <v>169488.1537</v>
      </c>
      <c r="O275" s="382">
        <v>296604.26909999998</v>
      </c>
      <c r="P275" s="382">
        <v>201092.62969999999</v>
      </c>
      <c r="Q275" s="382">
        <v>351912.10200000001</v>
      </c>
      <c r="R275" s="382">
        <v>221387.67679999999</v>
      </c>
      <c r="S275" s="382">
        <v>387428.43449999997</v>
      </c>
      <c r="T275" s="382">
        <v>240389.29250000001</v>
      </c>
      <c r="U275" s="382">
        <v>420681.26179999998</v>
      </c>
    </row>
    <row r="276" spans="1:21" ht="21.95" customHeight="1" x14ac:dyDescent="0.25">
      <c r="A276" s="381" t="s">
        <v>625</v>
      </c>
      <c r="B276" s="381" t="s">
        <v>65</v>
      </c>
      <c r="C276" s="381" t="s">
        <v>68</v>
      </c>
      <c r="D276" s="381" t="s">
        <v>69</v>
      </c>
      <c r="E276" s="381" t="s">
        <v>128</v>
      </c>
      <c r="F276" s="381" t="s">
        <v>626</v>
      </c>
      <c r="G276" s="381" t="s">
        <v>6</v>
      </c>
      <c r="H276" s="382">
        <v>75033.031799999997</v>
      </c>
      <c r="I276" s="382">
        <v>131307.8057</v>
      </c>
      <c r="J276" s="382">
        <v>103659.427</v>
      </c>
      <c r="K276" s="382">
        <v>181403.99720000001</v>
      </c>
      <c r="L276" s="382">
        <v>131493.35490000001</v>
      </c>
      <c r="M276" s="382">
        <v>230113.37100000001</v>
      </c>
      <c r="N276" s="382">
        <v>171755.0779</v>
      </c>
      <c r="O276" s="382">
        <v>300571.38620000001</v>
      </c>
      <c r="P276" s="382">
        <v>214029.77179999999</v>
      </c>
      <c r="Q276" s="382">
        <v>374552.10070000001</v>
      </c>
      <c r="R276" s="382">
        <v>240921.98629999999</v>
      </c>
      <c r="S276" s="382">
        <v>421613.47610000003</v>
      </c>
      <c r="T276" s="382">
        <v>267420.13500000001</v>
      </c>
      <c r="U276" s="382">
        <v>467985.23629999999</v>
      </c>
    </row>
    <row r="277" spans="1:21" ht="21.95" customHeight="1" x14ac:dyDescent="0.25">
      <c r="A277" s="381" t="s">
        <v>625</v>
      </c>
      <c r="B277" s="381" t="s">
        <v>65</v>
      </c>
      <c r="C277" s="381" t="s">
        <v>68</v>
      </c>
      <c r="D277" s="381" t="s">
        <v>69</v>
      </c>
      <c r="E277" s="381" t="s">
        <v>128</v>
      </c>
      <c r="F277" s="381" t="s">
        <v>627</v>
      </c>
      <c r="G277" s="381" t="s">
        <v>4</v>
      </c>
      <c r="H277" s="382">
        <v>84448.145900000003</v>
      </c>
      <c r="I277" s="382">
        <v>135117.03539999999</v>
      </c>
      <c r="J277" s="382">
        <v>118227.40429999999</v>
      </c>
      <c r="K277" s="382">
        <v>189163.84959999999</v>
      </c>
      <c r="L277" s="382">
        <v>152006.66260000001</v>
      </c>
      <c r="M277" s="382">
        <v>243210.66380000001</v>
      </c>
      <c r="N277" s="382">
        <v>202675.55009999999</v>
      </c>
      <c r="O277" s="382">
        <v>324280.88500000001</v>
      </c>
      <c r="P277" s="382">
        <v>253344.4376</v>
      </c>
      <c r="Q277" s="382">
        <v>405351.10619999998</v>
      </c>
      <c r="R277" s="382">
        <v>287123.696</v>
      </c>
      <c r="S277" s="382">
        <v>459397.9204</v>
      </c>
      <c r="T277" s="382">
        <v>320902.95439999999</v>
      </c>
      <c r="U277" s="382">
        <v>513444.73450000002</v>
      </c>
    </row>
    <row r="278" spans="1:21" ht="22.5" customHeight="1" x14ac:dyDescent="0.25">
      <c r="A278" s="381" t="s">
        <v>625</v>
      </c>
      <c r="B278" s="381" t="s">
        <v>65</v>
      </c>
      <c r="C278" s="381" t="s">
        <v>68</v>
      </c>
      <c r="D278" s="381" t="s">
        <v>69</v>
      </c>
      <c r="E278" s="381" t="s">
        <v>612</v>
      </c>
      <c r="F278" s="381" t="s">
        <v>624</v>
      </c>
      <c r="G278" s="381" t="s">
        <v>11</v>
      </c>
      <c r="H278" s="382">
        <v>89981.635599999994</v>
      </c>
      <c r="I278" s="382">
        <v>157467.86230000001</v>
      </c>
      <c r="J278" s="382">
        <v>117645.6989</v>
      </c>
      <c r="K278" s="382">
        <v>205879.9731</v>
      </c>
      <c r="L278" s="382">
        <v>142643.05929999999</v>
      </c>
      <c r="M278" s="382">
        <v>249625.35389999999</v>
      </c>
      <c r="N278" s="382">
        <v>174158.88389999999</v>
      </c>
      <c r="O278" s="382">
        <v>304778.04670000001</v>
      </c>
      <c r="P278" s="382">
        <v>204841.52729999999</v>
      </c>
      <c r="Q278" s="382">
        <v>358472.67290000001</v>
      </c>
      <c r="R278" s="382">
        <v>223667.33790000001</v>
      </c>
      <c r="S278" s="382">
        <v>391417.84129999997</v>
      </c>
      <c r="T278" s="382">
        <v>240424.35709999999</v>
      </c>
      <c r="U278" s="382">
        <v>420742.6249</v>
      </c>
    </row>
    <row r="279" spans="1:21" ht="21.95" customHeight="1" x14ac:dyDescent="0.25">
      <c r="A279" s="381" t="s">
        <v>625</v>
      </c>
      <c r="B279" s="381" t="s">
        <v>65</v>
      </c>
      <c r="C279" s="381" t="s">
        <v>68</v>
      </c>
      <c r="D279" s="381" t="s">
        <v>69</v>
      </c>
      <c r="E279" s="381" t="s">
        <v>612</v>
      </c>
      <c r="F279" s="381" t="s">
        <v>625</v>
      </c>
      <c r="G279" s="381" t="s">
        <v>5</v>
      </c>
      <c r="H279" s="382">
        <v>82736.667100000006</v>
      </c>
      <c r="I279" s="382">
        <v>144789.16750000001</v>
      </c>
      <c r="J279" s="382">
        <v>108234.0534</v>
      </c>
      <c r="K279" s="382">
        <v>189409.59340000001</v>
      </c>
      <c r="L279" s="382">
        <v>131469.00150000001</v>
      </c>
      <c r="M279" s="382">
        <v>230070.75260000001</v>
      </c>
      <c r="N279" s="382">
        <v>161131.56760000001</v>
      </c>
      <c r="O279" s="382">
        <v>281980.24320000003</v>
      </c>
      <c r="P279" s="382">
        <v>191046.1839</v>
      </c>
      <c r="Q279" s="382">
        <v>334330.82179999998</v>
      </c>
      <c r="R279" s="382">
        <v>210248.3744</v>
      </c>
      <c r="S279" s="382">
        <v>367934.65519999998</v>
      </c>
      <c r="T279" s="382">
        <v>228193.20499999999</v>
      </c>
      <c r="U279" s="382">
        <v>399338.10889999999</v>
      </c>
    </row>
    <row r="280" spans="1:21" ht="21.95" customHeight="1" x14ac:dyDescent="0.25">
      <c r="A280" s="381" t="s">
        <v>625</v>
      </c>
      <c r="B280" s="381" t="s">
        <v>65</v>
      </c>
      <c r="C280" s="381" t="s">
        <v>68</v>
      </c>
      <c r="D280" s="381" t="s">
        <v>69</v>
      </c>
      <c r="E280" s="381" t="s">
        <v>612</v>
      </c>
      <c r="F280" s="381" t="s">
        <v>626</v>
      </c>
      <c r="G280" s="381" t="s">
        <v>6</v>
      </c>
      <c r="H280" s="382">
        <v>71889.500899999999</v>
      </c>
      <c r="I280" s="382">
        <v>125806.6266</v>
      </c>
      <c r="J280" s="382">
        <v>99369.924400000004</v>
      </c>
      <c r="K280" s="382">
        <v>173897.3677</v>
      </c>
      <c r="L280" s="382">
        <v>126121.56110000001</v>
      </c>
      <c r="M280" s="382">
        <v>220712.73190000001</v>
      </c>
      <c r="N280" s="382">
        <v>164879.51259999999</v>
      </c>
      <c r="O280" s="382">
        <v>288539.1471</v>
      </c>
      <c r="P280" s="382">
        <v>205488.67850000001</v>
      </c>
      <c r="Q280" s="382">
        <v>359605.1874</v>
      </c>
      <c r="R280" s="382">
        <v>231374.27530000001</v>
      </c>
      <c r="S280" s="382">
        <v>404904.9816</v>
      </c>
      <c r="T280" s="382">
        <v>256897.47210000001</v>
      </c>
      <c r="U280" s="382">
        <v>449570.57620000001</v>
      </c>
    </row>
    <row r="281" spans="1:21" ht="21.95" customHeight="1" x14ac:dyDescent="0.25">
      <c r="A281" s="381" t="s">
        <v>625</v>
      </c>
      <c r="B281" s="381" t="s">
        <v>65</v>
      </c>
      <c r="C281" s="381" t="s">
        <v>68</v>
      </c>
      <c r="D281" s="381" t="s">
        <v>69</v>
      </c>
      <c r="E281" s="381" t="s">
        <v>612</v>
      </c>
      <c r="F281" s="381" t="s">
        <v>627</v>
      </c>
      <c r="G281" s="381" t="s">
        <v>4</v>
      </c>
      <c r="H281" s="382">
        <v>80179.338300000003</v>
      </c>
      <c r="I281" s="382">
        <v>128286.94319999999</v>
      </c>
      <c r="J281" s="382">
        <v>112251.0736</v>
      </c>
      <c r="K281" s="382">
        <v>179601.72039999999</v>
      </c>
      <c r="L281" s="382">
        <v>144322.8089</v>
      </c>
      <c r="M281" s="382">
        <v>230916.49770000001</v>
      </c>
      <c r="N281" s="382">
        <v>192430.41190000001</v>
      </c>
      <c r="O281" s="382">
        <v>307888.66350000002</v>
      </c>
      <c r="P281" s="382">
        <v>240538.0148</v>
      </c>
      <c r="Q281" s="382">
        <v>384860.82949999999</v>
      </c>
      <c r="R281" s="382">
        <v>272609.7501</v>
      </c>
      <c r="S281" s="382">
        <v>436175.6067</v>
      </c>
      <c r="T281" s="382">
        <v>304681.48540000001</v>
      </c>
      <c r="U281" s="382">
        <v>487490.38400000002</v>
      </c>
    </row>
    <row r="282" spans="1:21" ht="22.5" customHeight="1" x14ac:dyDescent="0.25">
      <c r="A282" s="381" t="s">
        <v>625</v>
      </c>
      <c r="B282" s="381" t="s">
        <v>65</v>
      </c>
      <c r="C282" s="381" t="s">
        <v>68</v>
      </c>
      <c r="D282" s="381" t="s">
        <v>69</v>
      </c>
      <c r="E282" s="381" t="s">
        <v>654</v>
      </c>
      <c r="F282" s="381" t="s">
        <v>624</v>
      </c>
      <c r="G282" s="381" t="s">
        <v>11</v>
      </c>
      <c r="H282" s="382">
        <v>126525.76149999999</v>
      </c>
      <c r="I282" s="382">
        <v>221420.0828</v>
      </c>
      <c r="J282" s="382">
        <v>165547.9406</v>
      </c>
      <c r="K282" s="382">
        <v>289708.89600000001</v>
      </c>
      <c r="L282" s="382">
        <v>200836.74780000001</v>
      </c>
      <c r="M282" s="382">
        <v>351464.30869999999</v>
      </c>
      <c r="N282" s="382">
        <v>245415.44029999999</v>
      </c>
      <c r="O282" s="382">
        <v>429477.02049999998</v>
      </c>
      <c r="P282" s="382">
        <v>288722.88260000001</v>
      </c>
      <c r="Q282" s="382">
        <v>505265.04460000002</v>
      </c>
      <c r="R282" s="382">
        <v>315279.5956</v>
      </c>
      <c r="S282" s="382">
        <v>551739.29240000003</v>
      </c>
      <c r="T282" s="382">
        <v>338925.98739999998</v>
      </c>
      <c r="U282" s="382">
        <v>593120.47779999999</v>
      </c>
    </row>
    <row r="283" spans="1:21" ht="21.95" customHeight="1" x14ac:dyDescent="0.25">
      <c r="A283" s="381" t="s">
        <v>625</v>
      </c>
      <c r="B283" s="381" t="s">
        <v>65</v>
      </c>
      <c r="C283" s="381" t="s">
        <v>68</v>
      </c>
      <c r="D283" s="381" t="s">
        <v>69</v>
      </c>
      <c r="E283" s="381" t="s">
        <v>654</v>
      </c>
      <c r="F283" s="381" t="s">
        <v>625</v>
      </c>
      <c r="G283" s="381" t="s">
        <v>5</v>
      </c>
      <c r="H283" s="382">
        <v>116115.51519999999</v>
      </c>
      <c r="I283" s="382">
        <v>203202.15169999999</v>
      </c>
      <c r="J283" s="382">
        <v>152024.4106</v>
      </c>
      <c r="K283" s="382">
        <v>266042.71850000002</v>
      </c>
      <c r="L283" s="382">
        <v>184780.8193</v>
      </c>
      <c r="M283" s="382">
        <v>323366.4338</v>
      </c>
      <c r="N283" s="382">
        <v>226696.5773</v>
      </c>
      <c r="O283" s="382">
        <v>396719.01020000002</v>
      </c>
      <c r="P283" s="382">
        <v>268900.44650000002</v>
      </c>
      <c r="Q283" s="382">
        <v>470575.78139999998</v>
      </c>
      <c r="R283" s="382">
        <v>295997.97749999998</v>
      </c>
      <c r="S283" s="382">
        <v>517996.46049999999</v>
      </c>
      <c r="T283" s="382">
        <v>321351.1274</v>
      </c>
      <c r="U283" s="382">
        <v>562364.47290000005</v>
      </c>
    </row>
    <row r="284" spans="1:21" ht="21.95" customHeight="1" x14ac:dyDescent="0.25">
      <c r="A284" s="381" t="s">
        <v>625</v>
      </c>
      <c r="B284" s="381" t="s">
        <v>65</v>
      </c>
      <c r="C284" s="381" t="s">
        <v>68</v>
      </c>
      <c r="D284" s="381" t="s">
        <v>69</v>
      </c>
      <c r="E284" s="381" t="s">
        <v>654</v>
      </c>
      <c r="F284" s="381" t="s">
        <v>626</v>
      </c>
      <c r="G284" s="381" t="s">
        <v>6</v>
      </c>
      <c r="H284" s="382">
        <v>100647.80680000001</v>
      </c>
      <c r="I284" s="382">
        <v>176133.6617</v>
      </c>
      <c r="J284" s="382">
        <v>139074.34899999999</v>
      </c>
      <c r="K284" s="382">
        <v>243380.11060000001</v>
      </c>
      <c r="L284" s="382">
        <v>176453.70240000001</v>
      </c>
      <c r="M284" s="382">
        <v>308793.9792</v>
      </c>
      <c r="N284" s="382">
        <v>230554.90220000001</v>
      </c>
      <c r="O284" s="382">
        <v>403471.07880000002</v>
      </c>
      <c r="P284" s="382">
        <v>287316.09940000001</v>
      </c>
      <c r="Q284" s="382">
        <v>502803.174</v>
      </c>
      <c r="R284" s="382">
        <v>323451.04580000002</v>
      </c>
      <c r="S284" s="382">
        <v>566039.33019999997</v>
      </c>
      <c r="T284" s="382">
        <v>359065.2623</v>
      </c>
      <c r="U284" s="382">
        <v>628364.20920000004</v>
      </c>
    </row>
    <row r="285" spans="1:21" ht="21.95" customHeight="1" x14ac:dyDescent="0.25">
      <c r="A285" s="381" t="s">
        <v>625</v>
      </c>
      <c r="B285" s="381" t="s">
        <v>65</v>
      </c>
      <c r="C285" s="381" t="s">
        <v>68</v>
      </c>
      <c r="D285" s="381" t="s">
        <v>69</v>
      </c>
      <c r="E285" s="381" t="s">
        <v>654</v>
      </c>
      <c r="F285" s="381" t="s">
        <v>627</v>
      </c>
      <c r="G285" s="381" t="s">
        <v>4</v>
      </c>
      <c r="H285" s="382">
        <v>112897.94869999999</v>
      </c>
      <c r="I285" s="382">
        <v>180636.7206</v>
      </c>
      <c r="J285" s="382">
        <v>158057.1281</v>
      </c>
      <c r="K285" s="382">
        <v>252891.4088</v>
      </c>
      <c r="L285" s="382">
        <v>203216.3076</v>
      </c>
      <c r="M285" s="382">
        <v>325146.09700000001</v>
      </c>
      <c r="N285" s="382">
        <v>270955.07679999998</v>
      </c>
      <c r="O285" s="382">
        <v>433528.12929999997</v>
      </c>
      <c r="P285" s="382">
        <v>338693.84590000001</v>
      </c>
      <c r="Q285" s="382">
        <v>541910.16170000006</v>
      </c>
      <c r="R285" s="382">
        <v>383853.02549999999</v>
      </c>
      <c r="S285" s="382">
        <v>614164.84990000003</v>
      </c>
      <c r="T285" s="382">
        <v>429012.20490000001</v>
      </c>
      <c r="U285" s="382">
        <v>686419.53819999995</v>
      </c>
    </row>
    <row r="286" spans="1:21" ht="22.5" customHeight="1" x14ac:dyDescent="0.25">
      <c r="A286" s="381" t="s">
        <v>625</v>
      </c>
      <c r="B286" s="381" t="s">
        <v>65</v>
      </c>
      <c r="C286" s="381" t="s">
        <v>68</v>
      </c>
      <c r="D286" s="381" t="s">
        <v>69</v>
      </c>
      <c r="E286" s="381" t="s">
        <v>655</v>
      </c>
      <c r="F286" s="381" t="s">
        <v>624</v>
      </c>
      <c r="G286" s="381" t="s">
        <v>11</v>
      </c>
      <c r="H286" s="382">
        <v>126696.4734</v>
      </c>
      <c r="I286" s="382">
        <v>221718.8284</v>
      </c>
      <c r="J286" s="382">
        <v>165685.95600000001</v>
      </c>
      <c r="K286" s="382">
        <v>289950.42290000001</v>
      </c>
      <c r="L286" s="382">
        <v>200925.6758</v>
      </c>
      <c r="M286" s="382">
        <v>351619.9326</v>
      </c>
      <c r="N286" s="382">
        <v>245381.677</v>
      </c>
      <c r="O286" s="382">
        <v>429417.93489999999</v>
      </c>
      <c r="P286" s="382">
        <v>288633.91619999998</v>
      </c>
      <c r="Q286" s="382">
        <v>505109.35320000001</v>
      </c>
      <c r="R286" s="382">
        <v>315167.31579999998</v>
      </c>
      <c r="S286" s="382">
        <v>551542.80260000005</v>
      </c>
      <c r="T286" s="382">
        <v>338787.39380000002</v>
      </c>
      <c r="U286" s="382">
        <v>592877.93920000002</v>
      </c>
    </row>
    <row r="287" spans="1:21" ht="21.95" customHeight="1" x14ac:dyDescent="0.25">
      <c r="A287" s="381" t="s">
        <v>625</v>
      </c>
      <c r="B287" s="381" t="s">
        <v>65</v>
      </c>
      <c r="C287" s="381" t="s">
        <v>68</v>
      </c>
      <c r="D287" s="381" t="s">
        <v>69</v>
      </c>
      <c r="E287" s="381" t="s">
        <v>655</v>
      </c>
      <c r="F287" s="381" t="s">
        <v>625</v>
      </c>
      <c r="G287" s="381" t="s">
        <v>5</v>
      </c>
      <c r="H287" s="382">
        <v>116426.9059</v>
      </c>
      <c r="I287" s="382">
        <v>203747.08540000001</v>
      </c>
      <c r="J287" s="382">
        <v>152345.17610000001</v>
      </c>
      <c r="K287" s="382">
        <v>266604.05829999998</v>
      </c>
      <c r="L287" s="382">
        <v>185086.71909999999</v>
      </c>
      <c r="M287" s="382">
        <v>323901.75839999999</v>
      </c>
      <c r="N287" s="382">
        <v>226915.7714</v>
      </c>
      <c r="O287" s="382">
        <v>397102.6</v>
      </c>
      <c r="P287" s="382">
        <v>269079.3505</v>
      </c>
      <c r="Q287" s="382">
        <v>470888.86339999997</v>
      </c>
      <c r="R287" s="382">
        <v>296146.2598</v>
      </c>
      <c r="S287" s="382">
        <v>518255.9546</v>
      </c>
      <c r="T287" s="382">
        <v>321450.03169999999</v>
      </c>
      <c r="U287" s="382">
        <v>562537.55559999996</v>
      </c>
    </row>
    <row r="288" spans="1:21" ht="21.95" customHeight="1" x14ac:dyDescent="0.25">
      <c r="A288" s="381" t="s">
        <v>625</v>
      </c>
      <c r="B288" s="381" t="s">
        <v>65</v>
      </c>
      <c r="C288" s="381" t="s">
        <v>68</v>
      </c>
      <c r="D288" s="381" t="s">
        <v>69</v>
      </c>
      <c r="E288" s="381" t="s">
        <v>655</v>
      </c>
      <c r="F288" s="381" t="s">
        <v>626</v>
      </c>
      <c r="G288" s="381" t="s">
        <v>6</v>
      </c>
      <c r="H288" s="382">
        <v>101087.7133</v>
      </c>
      <c r="I288" s="382">
        <v>176903.4981</v>
      </c>
      <c r="J288" s="382">
        <v>139714.98269999999</v>
      </c>
      <c r="K288" s="382">
        <v>244501.21969999999</v>
      </c>
      <c r="L288" s="382">
        <v>177309.2145</v>
      </c>
      <c r="M288" s="382">
        <v>310291.12540000002</v>
      </c>
      <c r="N288" s="382">
        <v>231759.3242</v>
      </c>
      <c r="O288" s="382">
        <v>405578.8173</v>
      </c>
      <c r="P288" s="382">
        <v>288833.48540000001</v>
      </c>
      <c r="Q288" s="382">
        <v>505458.5993</v>
      </c>
      <c r="R288" s="382">
        <v>325200.12640000001</v>
      </c>
      <c r="S288" s="382">
        <v>569100.22129999998</v>
      </c>
      <c r="T288" s="382">
        <v>361053.07459999999</v>
      </c>
      <c r="U288" s="382">
        <v>631842.88060000003</v>
      </c>
    </row>
    <row r="289" spans="1:21" ht="21.95" customHeight="1" x14ac:dyDescent="0.25">
      <c r="A289" s="381" t="s">
        <v>625</v>
      </c>
      <c r="B289" s="381" t="s">
        <v>65</v>
      </c>
      <c r="C289" s="381" t="s">
        <v>68</v>
      </c>
      <c r="D289" s="381" t="s">
        <v>69</v>
      </c>
      <c r="E289" s="381" t="s">
        <v>655</v>
      </c>
      <c r="F289" s="381" t="s">
        <v>627</v>
      </c>
      <c r="G289" s="381" t="s">
        <v>4</v>
      </c>
      <c r="H289" s="382">
        <v>112942.3431</v>
      </c>
      <c r="I289" s="382">
        <v>180707.75169999999</v>
      </c>
      <c r="J289" s="382">
        <v>158119.28039999999</v>
      </c>
      <c r="K289" s="382">
        <v>252990.8524</v>
      </c>
      <c r="L289" s="382">
        <v>203296.21770000001</v>
      </c>
      <c r="M289" s="382">
        <v>325273.95319999999</v>
      </c>
      <c r="N289" s="382">
        <v>271061.62359999999</v>
      </c>
      <c r="O289" s="382">
        <v>433698.6041</v>
      </c>
      <c r="P289" s="382">
        <v>338827.0294</v>
      </c>
      <c r="Q289" s="382">
        <v>542123.25509999995</v>
      </c>
      <c r="R289" s="382">
        <v>384003.96669999999</v>
      </c>
      <c r="S289" s="382">
        <v>614406.35589999997</v>
      </c>
      <c r="T289" s="382">
        <v>429180.90389999998</v>
      </c>
      <c r="U289" s="382">
        <v>686689.45649999997</v>
      </c>
    </row>
    <row r="290" spans="1:21" ht="22.5" customHeight="1" x14ac:dyDescent="0.25">
      <c r="A290" s="381" t="s">
        <v>625</v>
      </c>
      <c r="B290" s="381" t="s">
        <v>65</v>
      </c>
      <c r="C290" s="381" t="s">
        <v>68</v>
      </c>
      <c r="D290" s="381" t="s">
        <v>69</v>
      </c>
      <c r="E290" s="381" t="s">
        <v>613</v>
      </c>
      <c r="F290" s="381" t="s">
        <v>624</v>
      </c>
      <c r="G290" s="381" t="s">
        <v>11</v>
      </c>
      <c r="H290" s="382">
        <v>100464.28419999999</v>
      </c>
      <c r="I290" s="382">
        <v>175812.49739999999</v>
      </c>
      <c r="J290" s="382">
        <v>131428.7732</v>
      </c>
      <c r="K290" s="382">
        <v>230000.35310000001</v>
      </c>
      <c r="L290" s="382">
        <v>159426.22159999999</v>
      </c>
      <c r="M290" s="382">
        <v>278995.88780000003</v>
      </c>
      <c r="N290" s="382">
        <v>194779.86730000001</v>
      </c>
      <c r="O290" s="382">
        <v>340864.76770000003</v>
      </c>
      <c r="P290" s="382">
        <v>229140.32399999999</v>
      </c>
      <c r="Q290" s="382">
        <v>400995.56699999998</v>
      </c>
      <c r="R290" s="382">
        <v>250213.09239999999</v>
      </c>
      <c r="S290" s="382">
        <v>437872.9117</v>
      </c>
      <c r="T290" s="382">
        <v>268975.21759999997</v>
      </c>
      <c r="U290" s="382">
        <v>470706.63079999998</v>
      </c>
    </row>
    <row r="291" spans="1:21" ht="21.95" customHeight="1" x14ac:dyDescent="0.25">
      <c r="A291" s="381" t="s">
        <v>625</v>
      </c>
      <c r="B291" s="381" t="s">
        <v>65</v>
      </c>
      <c r="C291" s="381" t="s">
        <v>68</v>
      </c>
      <c r="D291" s="381" t="s">
        <v>69</v>
      </c>
      <c r="E291" s="381" t="s">
        <v>613</v>
      </c>
      <c r="F291" s="381" t="s">
        <v>625</v>
      </c>
      <c r="G291" s="381" t="s">
        <v>5</v>
      </c>
      <c r="H291" s="382">
        <v>92234.562900000004</v>
      </c>
      <c r="I291" s="382">
        <v>161410.48499999999</v>
      </c>
      <c r="J291" s="382">
        <v>120737.875</v>
      </c>
      <c r="K291" s="382">
        <v>211291.2812</v>
      </c>
      <c r="L291" s="382">
        <v>146733.35980000001</v>
      </c>
      <c r="M291" s="382">
        <v>256783.37969999999</v>
      </c>
      <c r="N291" s="382">
        <v>179981.84789999999</v>
      </c>
      <c r="O291" s="382">
        <v>314968.23389999999</v>
      </c>
      <c r="P291" s="382">
        <v>213469.8854</v>
      </c>
      <c r="Q291" s="382">
        <v>373572.29940000002</v>
      </c>
      <c r="R291" s="382">
        <v>234970.1923</v>
      </c>
      <c r="S291" s="382">
        <v>411197.83649999998</v>
      </c>
      <c r="T291" s="382">
        <v>255081.579</v>
      </c>
      <c r="U291" s="382">
        <v>446392.76329999999</v>
      </c>
    </row>
    <row r="292" spans="1:21" ht="21.95" customHeight="1" x14ac:dyDescent="0.25">
      <c r="A292" s="381" t="s">
        <v>625</v>
      </c>
      <c r="B292" s="381" t="s">
        <v>65</v>
      </c>
      <c r="C292" s="381" t="s">
        <v>68</v>
      </c>
      <c r="D292" s="381" t="s">
        <v>69</v>
      </c>
      <c r="E292" s="381" t="s">
        <v>613</v>
      </c>
      <c r="F292" s="381" t="s">
        <v>626</v>
      </c>
      <c r="G292" s="381" t="s">
        <v>6</v>
      </c>
      <c r="H292" s="382">
        <v>79987.852599999998</v>
      </c>
      <c r="I292" s="382">
        <v>139978.7421</v>
      </c>
      <c r="J292" s="382">
        <v>110534.26459999999</v>
      </c>
      <c r="K292" s="382">
        <v>193434.96299999999</v>
      </c>
      <c r="L292" s="382">
        <v>140252.8314</v>
      </c>
      <c r="M292" s="382">
        <v>245442.45499999999</v>
      </c>
      <c r="N292" s="382">
        <v>183275.03210000001</v>
      </c>
      <c r="O292" s="382">
        <v>320731.30619999999</v>
      </c>
      <c r="P292" s="382">
        <v>228400.06839999999</v>
      </c>
      <c r="Q292" s="382">
        <v>399700.11969999998</v>
      </c>
      <c r="R292" s="382">
        <v>257134.88099999999</v>
      </c>
      <c r="S292" s="382">
        <v>449986.04190000001</v>
      </c>
      <c r="T292" s="382">
        <v>285458.03570000001</v>
      </c>
      <c r="U292" s="382">
        <v>499551.5625</v>
      </c>
    </row>
    <row r="293" spans="1:21" ht="21.95" customHeight="1" x14ac:dyDescent="0.25">
      <c r="A293" s="381" t="s">
        <v>625</v>
      </c>
      <c r="B293" s="381" t="s">
        <v>65</v>
      </c>
      <c r="C293" s="381" t="s">
        <v>68</v>
      </c>
      <c r="D293" s="381" t="s">
        <v>69</v>
      </c>
      <c r="E293" s="381" t="s">
        <v>613</v>
      </c>
      <c r="F293" s="381" t="s">
        <v>627</v>
      </c>
      <c r="G293" s="381" t="s">
        <v>4</v>
      </c>
      <c r="H293" s="382">
        <v>89618.211500000005</v>
      </c>
      <c r="I293" s="382">
        <v>143389.1404</v>
      </c>
      <c r="J293" s="382">
        <v>125465.49589999999</v>
      </c>
      <c r="K293" s="382">
        <v>200744.7965</v>
      </c>
      <c r="L293" s="382">
        <v>161312.78049999999</v>
      </c>
      <c r="M293" s="382">
        <v>258100.45269999999</v>
      </c>
      <c r="N293" s="382">
        <v>215083.70740000001</v>
      </c>
      <c r="O293" s="382">
        <v>344133.93689999997</v>
      </c>
      <c r="P293" s="382">
        <v>268854.63429999998</v>
      </c>
      <c r="Q293" s="382">
        <v>430167.42119999998</v>
      </c>
      <c r="R293" s="382">
        <v>304701.91879999998</v>
      </c>
      <c r="S293" s="382">
        <v>487523.0773</v>
      </c>
      <c r="T293" s="382">
        <v>340549.2034</v>
      </c>
      <c r="U293" s="382">
        <v>544878.73349999997</v>
      </c>
    </row>
    <row r="294" spans="1:21" ht="22.5" customHeight="1" x14ac:dyDescent="0.25">
      <c r="A294" s="381" t="s">
        <v>625</v>
      </c>
      <c r="B294" s="381" t="s">
        <v>65</v>
      </c>
      <c r="C294" s="381" t="s">
        <v>68</v>
      </c>
      <c r="D294" s="381" t="s">
        <v>69</v>
      </c>
      <c r="E294" s="381" t="s">
        <v>614</v>
      </c>
      <c r="F294" s="381" t="s">
        <v>624</v>
      </c>
      <c r="G294" s="381" t="s">
        <v>11</v>
      </c>
      <c r="H294" s="382">
        <v>89008.500499999995</v>
      </c>
      <c r="I294" s="382">
        <v>155764.87590000001</v>
      </c>
      <c r="J294" s="382">
        <v>116416.60159999999</v>
      </c>
      <c r="K294" s="382">
        <v>203729.0528</v>
      </c>
      <c r="L294" s="382">
        <v>141192.58919999999</v>
      </c>
      <c r="M294" s="382">
        <v>247087.0312</v>
      </c>
      <c r="N294" s="382">
        <v>172460.1655</v>
      </c>
      <c r="O294" s="382">
        <v>301805.28960000002</v>
      </c>
      <c r="P294" s="382">
        <v>202868.52669999999</v>
      </c>
      <c r="Q294" s="382">
        <v>355019.92180000001</v>
      </c>
      <c r="R294" s="382">
        <v>221520.69039999999</v>
      </c>
      <c r="S294" s="382">
        <v>387661.2083</v>
      </c>
      <c r="T294" s="382">
        <v>238125.96729999999</v>
      </c>
      <c r="U294" s="382">
        <v>416720.44270000001</v>
      </c>
    </row>
    <row r="295" spans="1:21" ht="21.95" customHeight="1" x14ac:dyDescent="0.25">
      <c r="A295" s="381" t="s">
        <v>625</v>
      </c>
      <c r="B295" s="381" t="s">
        <v>65</v>
      </c>
      <c r="C295" s="381" t="s">
        <v>68</v>
      </c>
      <c r="D295" s="381" t="s">
        <v>69</v>
      </c>
      <c r="E295" s="381" t="s">
        <v>614</v>
      </c>
      <c r="F295" s="381" t="s">
        <v>625</v>
      </c>
      <c r="G295" s="381" t="s">
        <v>5</v>
      </c>
      <c r="H295" s="382">
        <v>81763.532000000007</v>
      </c>
      <c r="I295" s="382">
        <v>143086.18109999999</v>
      </c>
      <c r="J295" s="382">
        <v>107004.95600000001</v>
      </c>
      <c r="K295" s="382">
        <v>187258.67310000001</v>
      </c>
      <c r="L295" s="382">
        <v>130018.53140000001</v>
      </c>
      <c r="M295" s="382">
        <v>227532.42980000001</v>
      </c>
      <c r="N295" s="382">
        <v>159432.84909999999</v>
      </c>
      <c r="O295" s="382">
        <v>279007.48609999998</v>
      </c>
      <c r="P295" s="382">
        <v>189073.1833</v>
      </c>
      <c r="Q295" s="382">
        <v>330878.07069999998</v>
      </c>
      <c r="R295" s="382">
        <v>208101.72700000001</v>
      </c>
      <c r="S295" s="382">
        <v>364178.0221</v>
      </c>
      <c r="T295" s="382">
        <v>225894.81529999999</v>
      </c>
      <c r="U295" s="382">
        <v>395315.92670000001</v>
      </c>
    </row>
    <row r="296" spans="1:21" ht="21.95" customHeight="1" x14ac:dyDescent="0.25">
      <c r="A296" s="381" t="s">
        <v>625</v>
      </c>
      <c r="B296" s="381" t="s">
        <v>65</v>
      </c>
      <c r="C296" s="381" t="s">
        <v>68</v>
      </c>
      <c r="D296" s="381" t="s">
        <v>69</v>
      </c>
      <c r="E296" s="381" t="s">
        <v>614</v>
      </c>
      <c r="F296" s="381" t="s">
        <v>626</v>
      </c>
      <c r="G296" s="381" t="s">
        <v>6</v>
      </c>
      <c r="H296" s="382">
        <v>70958.026800000007</v>
      </c>
      <c r="I296" s="382">
        <v>124176.5469</v>
      </c>
      <c r="J296" s="382">
        <v>98065.8606</v>
      </c>
      <c r="K296" s="382">
        <v>171615.2561</v>
      </c>
      <c r="L296" s="382">
        <v>124444.9077</v>
      </c>
      <c r="M296" s="382">
        <v>217778.58850000001</v>
      </c>
      <c r="N296" s="382">
        <v>162643.97469999999</v>
      </c>
      <c r="O296" s="382">
        <v>284626.9559</v>
      </c>
      <c r="P296" s="382">
        <v>202694.2562</v>
      </c>
      <c r="Q296" s="382">
        <v>354714.94839999999</v>
      </c>
      <c r="R296" s="382">
        <v>228207.26329999999</v>
      </c>
      <c r="S296" s="382">
        <v>399362.7108</v>
      </c>
      <c r="T296" s="382">
        <v>253357.87059999999</v>
      </c>
      <c r="U296" s="382">
        <v>443376.27350000001</v>
      </c>
    </row>
    <row r="297" spans="1:21" ht="21.95" customHeight="1" x14ac:dyDescent="0.25">
      <c r="A297" s="381" t="s">
        <v>625</v>
      </c>
      <c r="B297" s="381" t="s">
        <v>65</v>
      </c>
      <c r="C297" s="381" t="s">
        <v>68</v>
      </c>
      <c r="D297" s="381" t="s">
        <v>69</v>
      </c>
      <c r="E297" s="381" t="s">
        <v>614</v>
      </c>
      <c r="F297" s="381" t="s">
        <v>627</v>
      </c>
      <c r="G297" s="381" t="s">
        <v>4</v>
      </c>
      <c r="H297" s="382">
        <v>79366.869500000001</v>
      </c>
      <c r="I297" s="382">
        <v>126986.9932</v>
      </c>
      <c r="J297" s="382">
        <v>111113.6174</v>
      </c>
      <c r="K297" s="382">
        <v>177781.7905</v>
      </c>
      <c r="L297" s="382">
        <v>142860.3651</v>
      </c>
      <c r="M297" s="382">
        <v>228576.5877</v>
      </c>
      <c r="N297" s="382">
        <v>190480.48680000001</v>
      </c>
      <c r="O297" s="382">
        <v>304768.78350000002</v>
      </c>
      <c r="P297" s="382">
        <v>238100.60860000001</v>
      </c>
      <c r="Q297" s="382">
        <v>380960.97940000001</v>
      </c>
      <c r="R297" s="382">
        <v>269847.35639999999</v>
      </c>
      <c r="S297" s="382">
        <v>431755.77669999999</v>
      </c>
      <c r="T297" s="382">
        <v>301594.1042</v>
      </c>
      <c r="U297" s="382">
        <v>482550.57390000002</v>
      </c>
    </row>
    <row r="298" spans="1:21" ht="22.5" customHeight="1" x14ac:dyDescent="0.25">
      <c r="A298" s="381" t="s">
        <v>625</v>
      </c>
      <c r="B298" s="381" t="s">
        <v>65</v>
      </c>
      <c r="C298" s="381" t="s">
        <v>68</v>
      </c>
      <c r="D298" s="381" t="s">
        <v>69</v>
      </c>
      <c r="E298" s="381" t="s">
        <v>615</v>
      </c>
      <c r="F298" s="381" t="s">
        <v>624</v>
      </c>
      <c r="G298" s="381" t="s">
        <v>11</v>
      </c>
      <c r="H298" s="382">
        <v>88752.429900000003</v>
      </c>
      <c r="I298" s="382">
        <v>155316.75229999999</v>
      </c>
      <c r="J298" s="382">
        <v>116209.57490000001</v>
      </c>
      <c r="K298" s="382">
        <v>203366.75599999999</v>
      </c>
      <c r="L298" s="382">
        <v>141059.19289999999</v>
      </c>
      <c r="M298" s="382">
        <v>246853.5877</v>
      </c>
      <c r="N298" s="382">
        <v>172510.80530000001</v>
      </c>
      <c r="O298" s="382">
        <v>301893.90919999999</v>
      </c>
      <c r="P298" s="382">
        <v>203001.9706</v>
      </c>
      <c r="Q298" s="382">
        <v>355253.4485</v>
      </c>
      <c r="R298" s="382">
        <v>221689.10380000001</v>
      </c>
      <c r="S298" s="382">
        <v>387955.93160000001</v>
      </c>
      <c r="T298" s="382">
        <v>238333.85079999999</v>
      </c>
      <c r="U298" s="382">
        <v>417084.23879999999</v>
      </c>
    </row>
    <row r="299" spans="1:21" ht="21.95" customHeight="1" x14ac:dyDescent="0.25">
      <c r="A299" s="381" t="s">
        <v>625</v>
      </c>
      <c r="B299" s="381" t="s">
        <v>65</v>
      </c>
      <c r="C299" s="381" t="s">
        <v>68</v>
      </c>
      <c r="D299" s="381" t="s">
        <v>69</v>
      </c>
      <c r="E299" s="381" t="s">
        <v>615</v>
      </c>
      <c r="F299" s="381" t="s">
        <v>625</v>
      </c>
      <c r="G299" s="381" t="s">
        <v>5</v>
      </c>
      <c r="H299" s="382">
        <v>81296.443100000004</v>
      </c>
      <c r="I299" s="382">
        <v>142268.77549999999</v>
      </c>
      <c r="J299" s="382">
        <v>106523.804</v>
      </c>
      <c r="K299" s="382">
        <v>186416.65710000001</v>
      </c>
      <c r="L299" s="382">
        <v>129559.6773</v>
      </c>
      <c r="M299" s="382">
        <v>226729.43539999999</v>
      </c>
      <c r="N299" s="382">
        <v>159104.05290000001</v>
      </c>
      <c r="O299" s="382">
        <v>278432.09259999997</v>
      </c>
      <c r="P299" s="382">
        <v>188804.82130000001</v>
      </c>
      <c r="Q299" s="382">
        <v>330408.43729999999</v>
      </c>
      <c r="R299" s="382">
        <v>207879.2971</v>
      </c>
      <c r="S299" s="382">
        <v>363788.76980000001</v>
      </c>
      <c r="T299" s="382">
        <v>225746.45189999999</v>
      </c>
      <c r="U299" s="382">
        <v>395056.29080000002</v>
      </c>
    </row>
    <row r="300" spans="1:21" ht="21.95" customHeight="1" x14ac:dyDescent="0.25">
      <c r="A300" s="381" t="s">
        <v>625</v>
      </c>
      <c r="B300" s="381" t="s">
        <v>65</v>
      </c>
      <c r="C300" s="381" t="s">
        <v>68</v>
      </c>
      <c r="D300" s="381" t="s">
        <v>69</v>
      </c>
      <c r="E300" s="381" t="s">
        <v>615</v>
      </c>
      <c r="F300" s="381" t="s">
        <v>626</v>
      </c>
      <c r="G300" s="381" t="s">
        <v>6</v>
      </c>
      <c r="H300" s="382">
        <v>70298.164199999999</v>
      </c>
      <c r="I300" s="382">
        <v>123021.7873</v>
      </c>
      <c r="J300" s="382">
        <v>97104.906099999993</v>
      </c>
      <c r="K300" s="382">
        <v>169933.5857</v>
      </c>
      <c r="L300" s="382">
        <v>123161.6345</v>
      </c>
      <c r="M300" s="382">
        <v>215532.8603</v>
      </c>
      <c r="N300" s="382">
        <v>160837.3351</v>
      </c>
      <c r="O300" s="382">
        <v>281465.33649999998</v>
      </c>
      <c r="P300" s="382">
        <v>200418.16889999999</v>
      </c>
      <c r="Q300" s="382">
        <v>350731.79560000001</v>
      </c>
      <c r="R300" s="382">
        <v>225583.6329</v>
      </c>
      <c r="S300" s="382">
        <v>394771.35759999999</v>
      </c>
      <c r="T300" s="382">
        <v>250376.14170000001</v>
      </c>
      <c r="U300" s="382">
        <v>438158.24800000002</v>
      </c>
    </row>
    <row r="301" spans="1:21" ht="21.95" customHeight="1" x14ac:dyDescent="0.25">
      <c r="A301" s="381" t="s">
        <v>625</v>
      </c>
      <c r="B301" s="381" t="s">
        <v>65</v>
      </c>
      <c r="C301" s="381" t="s">
        <v>68</v>
      </c>
      <c r="D301" s="381" t="s">
        <v>69</v>
      </c>
      <c r="E301" s="381" t="s">
        <v>615</v>
      </c>
      <c r="F301" s="381" t="s">
        <v>627</v>
      </c>
      <c r="G301" s="381" t="s">
        <v>4</v>
      </c>
      <c r="H301" s="382">
        <v>79300.275399999999</v>
      </c>
      <c r="I301" s="382">
        <v>126880.44259999999</v>
      </c>
      <c r="J301" s="382">
        <v>111020.38559999999</v>
      </c>
      <c r="K301" s="382">
        <v>177632.61960000001</v>
      </c>
      <c r="L301" s="382">
        <v>142740.4958</v>
      </c>
      <c r="M301" s="382">
        <v>228384.7966</v>
      </c>
      <c r="N301" s="382">
        <v>190320.66099999999</v>
      </c>
      <c r="O301" s="382">
        <v>304513.06209999998</v>
      </c>
      <c r="P301" s="382">
        <v>237900.82629999999</v>
      </c>
      <c r="Q301" s="382">
        <v>380641.32760000002</v>
      </c>
      <c r="R301" s="382">
        <v>269620.9363</v>
      </c>
      <c r="S301" s="382">
        <v>431393.50469999999</v>
      </c>
      <c r="T301" s="382">
        <v>301341.0466</v>
      </c>
      <c r="U301" s="382">
        <v>482145.68170000002</v>
      </c>
    </row>
    <row r="302" spans="1:21" ht="22.5" customHeight="1" x14ac:dyDescent="0.25">
      <c r="A302" s="381" t="s">
        <v>625</v>
      </c>
      <c r="B302" s="381" t="s">
        <v>65</v>
      </c>
      <c r="C302" s="381" t="s">
        <v>68</v>
      </c>
      <c r="D302" s="381" t="s">
        <v>69</v>
      </c>
      <c r="E302" s="381" t="s">
        <v>656</v>
      </c>
      <c r="F302" s="381" t="s">
        <v>624</v>
      </c>
      <c r="G302" s="381" t="s">
        <v>11</v>
      </c>
      <c r="H302" s="382">
        <v>104501.97319999999</v>
      </c>
      <c r="I302" s="382">
        <v>182878.45310000001</v>
      </c>
      <c r="J302" s="382">
        <v>136683.68700000001</v>
      </c>
      <c r="K302" s="382">
        <v>239196.4522</v>
      </c>
      <c r="L302" s="382">
        <v>165775.48929999999</v>
      </c>
      <c r="M302" s="382">
        <v>290107.10619999998</v>
      </c>
      <c r="N302" s="382">
        <v>202491.6367</v>
      </c>
      <c r="O302" s="382">
        <v>354360.36420000001</v>
      </c>
      <c r="P302" s="382">
        <v>238196.77189999999</v>
      </c>
      <c r="Q302" s="382">
        <v>416844.35090000002</v>
      </c>
      <c r="R302" s="382">
        <v>260097.5791</v>
      </c>
      <c r="S302" s="382">
        <v>455170.7634</v>
      </c>
      <c r="T302" s="382">
        <v>279595.17320000002</v>
      </c>
      <c r="U302" s="382">
        <v>489291.55320000002</v>
      </c>
    </row>
    <row r="303" spans="1:21" ht="21.95" customHeight="1" x14ac:dyDescent="0.25">
      <c r="A303" s="381" t="s">
        <v>625</v>
      </c>
      <c r="B303" s="381" t="s">
        <v>65</v>
      </c>
      <c r="C303" s="381" t="s">
        <v>68</v>
      </c>
      <c r="D303" s="381" t="s">
        <v>69</v>
      </c>
      <c r="E303" s="381" t="s">
        <v>656</v>
      </c>
      <c r="F303" s="381" t="s">
        <v>625</v>
      </c>
      <c r="G303" s="381" t="s">
        <v>5</v>
      </c>
      <c r="H303" s="382">
        <v>95990.893200000006</v>
      </c>
      <c r="I303" s="382">
        <v>167984.06330000001</v>
      </c>
      <c r="J303" s="382">
        <v>125627.28720000001</v>
      </c>
      <c r="K303" s="382">
        <v>219847.75270000001</v>
      </c>
      <c r="L303" s="382">
        <v>152648.6826</v>
      </c>
      <c r="M303" s="382">
        <v>267135.19449999998</v>
      </c>
      <c r="N303" s="382">
        <v>187187.70110000001</v>
      </c>
      <c r="O303" s="382">
        <v>327578.47690000001</v>
      </c>
      <c r="P303" s="382">
        <v>221990.59080000001</v>
      </c>
      <c r="Q303" s="382">
        <v>388483.53389999998</v>
      </c>
      <c r="R303" s="382">
        <v>244333.55300000001</v>
      </c>
      <c r="S303" s="382">
        <v>427583.71789999999</v>
      </c>
      <c r="T303" s="382">
        <v>265226.53749999998</v>
      </c>
      <c r="U303" s="382">
        <v>464146.44069999998</v>
      </c>
    </row>
    <row r="304" spans="1:21" ht="21.95" customHeight="1" x14ac:dyDescent="0.25">
      <c r="A304" s="381" t="s">
        <v>625</v>
      </c>
      <c r="B304" s="381" t="s">
        <v>65</v>
      </c>
      <c r="C304" s="381" t="s">
        <v>68</v>
      </c>
      <c r="D304" s="381" t="s">
        <v>69</v>
      </c>
      <c r="E304" s="381" t="s">
        <v>656</v>
      </c>
      <c r="F304" s="381" t="s">
        <v>626</v>
      </c>
      <c r="G304" s="381" t="s">
        <v>6</v>
      </c>
      <c r="H304" s="382">
        <v>83299.675799999997</v>
      </c>
      <c r="I304" s="382">
        <v>145774.43280000001</v>
      </c>
      <c r="J304" s="382">
        <v>115121.28780000001</v>
      </c>
      <c r="K304" s="382">
        <v>201462.2537</v>
      </c>
      <c r="L304" s="382">
        <v>146086.75219999999</v>
      </c>
      <c r="M304" s="382">
        <v>255651.81640000001</v>
      </c>
      <c r="N304" s="382">
        <v>190926.11439999999</v>
      </c>
      <c r="O304" s="382">
        <v>334120.70020000002</v>
      </c>
      <c r="P304" s="382">
        <v>237940.20439999999</v>
      </c>
      <c r="Q304" s="382">
        <v>416395.35759999999</v>
      </c>
      <c r="R304" s="382">
        <v>267888.2819</v>
      </c>
      <c r="S304" s="382">
        <v>468804.49329999997</v>
      </c>
      <c r="T304" s="382">
        <v>297410.6275</v>
      </c>
      <c r="U304" s="382">
        <v>520468.59820000001</v>
      </c>
    </row>
    <row r="305" spans="1:21" ht="21.95" customHeight="1" x14ac:dyDescent="0.25">
      <c r="A305" s="381" t="s">
        <v>625</v>
      </c>
      <c r="B305" s="381" t="s">
        <v>65</v>
      </c>
      <c r="C305" s="381" t="s">
        <v>68</v>
      </c>
      <c r="D305" s="381" t="s">
        <v>69</v>
      </c>
      <c r="E305" s="381" t="s">
        <v>656</v>
      </c>
      <c r="F305" s="381" t="s">
        <v>627</v>
      </c>
      <c r="G305" s="381" t="s">
        <v>4</v>
      </c>
      <c r="H305" s="382">
        <v>93185.536399999997</v>
      </c>
      <c r="I305" s="382">
        <v>149096.86050000001</v>
      </c>
      <c r="J305" s="382">
        <v>130459.751</v>
      </c>
      <c r="K305" s="382">
        <v>208735.6047</v>
      </c>
      <c r="L305" s="382">
        <v>167733.96549999999</v>
      </c>
      <c r="M305" s="382">
        <v>268374.34899999999</v>
      </c>
      <c r="N305" s="382">
        <v>223645.2874</v>
      </c>
      <c r="O305" s="382">
        <v>357832.46519999998</v>
      </c>
      <c r="P305" s="382">
        <v>279556.60920000001</v>
      </c>
      <c r="Q305" s="382">
        <v>447290.58149999997</v>
      </c>
      <c r="R305" s="382">
        <v>316830.82380000001</v>
      </c>
      <c r="S305" s="382">
        <v>506929.32579999999</v>
      </c>
      <c r="T305" s="382">
        <v>354105.03840000002</v>
      </c>
      <c r="U305" s="382">
        <v>566568.06980000006</v>
      </c>
    </row>
    <row r="306" spans="1:21" ht="22.5" customHeight="1" x14ac:dyDescent="0.25">
      <c r="A306" s="381" t="s">
        <v>625</v>
      </c>
      <c r="B306" s="381" t="s">
        <v>65</v>
      </c>
      <c r="C306" s="381" t="s">
        <v>68</v>
      </c>
      <c r="D306" s="381" t="s">
        <v>69</v>
      </c>
      <c r="E306" s="381" t="s">
        <v>68</v>
      </c>
      <c r="F306" s="381" t="s">
        <v>624</v>
      </c>
      <c r="G306" s="381" t="s">
        <v>11</v>
      </c>
      <c r="H306" s="382">
        <v>127985.4641</v>
      </c>
      <c r="I306" s="382">
        <v>223974.56229999999</v>
      </c>
      <c r="J306" s="382">
        <v>167391.58660000001</v>
      </c>
      <c r="K306" s="382">
        <v>292935.27659999998</v>
      </c>
      <c r="L306" s="382">
        <v>203012.45300000001</v>
      </c>
      <c r="M306" s="382">
        <v>355271.79269999999</v>
      </c>
      <c r="N306" s="382">
        <v>247963.51790000001</v>
      </c>
      <c r="O306" s="382">
        <v>433936.15620000003</v>
      </c>
      <c r="P306" s="382">
        <v>291682.3836</v>
      </c>
      <c r="Q306" s="382">
        <v>510444.17119999998</v>
      </c>
      <c r="R306" s="382">
        <v>318499.56679999997</v>
      </c>
      <c r="S306" s="382">
        <v>557374.24190000002</v>
      </c>
      <c r="T306" s="382">
        <v>342373.57209999999</v>
      </c>
      <c r="U306" s="382">
        <v>599153.75100000005</v>
      </c>
    </row>
    <row r="307" spans="1:21" ht="21.95" customHeight="1" x14ac:dyDescent="0.25">
      <c r="A307" s="381" t="s">
        <v>625</v>
      </c>
      <c r="B307" s="381" t="s">
        <v>65</v>
      </c>
      <c r="C307" s="381" t="s">
        <v>68</v>
      </c>
      <c r="D307" s="381" t="s">
        <v>69</v>
      </c>
      <c r="E307" s="381" t="s">
        <v>68</v>
      </c>
      <c r="F307" s="381" t="s">
        <v>625</v>
      </c>
      <c r="G307" s="381" t="s">
        <v>5</v>
      </c>
      <c r="H307" s="382">
        <v>117575.2179</v>
      </c>
      <c r="I307" s="382">
        <v>205756.6312</v>
      </c>
      <c r="J307" s="382">
        <v>153868.05660000001</v>
      </c>
      <c r="K307" s="382">
        <v>269269.09899999999</v>
      </c>
      <c r="L307" s="382">
        <v>186956.52439999999</v>
      </c>
      <c r="M307" s="382">
        <v>327173.9178</v>
      </c>
      <c r="N307" s="382">
        <v>229244.65479999999</v>
      </c>
      <c r="O307" s="382">
        <v>401178.1459</v>
      </c>
      <c r="P307" s="382">
        <v>271859.9474</v>
      </c>
      <c r="Q307" s="382">
        <v>475754.908</v>
      </c>
      <c r="R307" s="382">
        <v>299217.9486</v>
      </c>
      <c r="S307" s="382">
        <v>523631.41</v>
      </c>
      <c r="T307" s="382">
        <v>324798.712</v>
      </c>
      <c r="U307" s="382">
        <v>568397.74609999999</v>
      </c>
    </row>
    <row r="308" spans="1:21" ht="21.95" customHeight="1" x14ac:dyDescent="0.25">
      <c r="A308" s="381" t="s">
        <v>625</v>
      </c>
      <c r="B308" s="381" t="s">
        <v>65</v>
      </c>
      <c r="C308" s="381" t="s">
        <v>68</v>
      </c>
      <c r="D308" s="381" t="s">
        <v>69</v>
      </c>
      <c r="E308" s="381" t="s">
        <v>68</v>
      </c>
      <c r="F308" s="381" t="s">
        <v>626</v>
      </c>
      <c r="G308" s="381" t="s">
        <v>6</v>
      </c>
      <c r="H308" s="382">
        <v>102045.01790000001</v>
      </c>
      <c r="I308" s="382">
        <v>178578.7812</v>
      </c>
      <c r="J308" s="382">
        <v>141030.44450000001</v>
      </c>
      <c r="K308" s="382">
        <v>246803.27789999999</v>
      </c>
      <c r="L308" s="382">
        <v>178968.68239999999</v>
      </c>
      <c r="M308" s="382">
        <v>313195.19429999997</v>
      </c>
      <c r="N308" s="382">
        <v>233908.2089</v>
      </c>
      <c r="O308" s="382">
        <v>409339.36560000002</v>
      </c>
      <c r="P308" s="382">
        <v>291507.7328</v>
      </c>
      <c r="Q308" s="382">
        <v>510138.53240000003</v>
      </c>
      <c r="R308" s="382">
        <v>328201.5637</v>
      </c>
      <c r="S308" s="382">
        <v>574352.7365</v>
      </c>
      <c r="T308" s="382">
        <v>364374.66470000002</v>
      </c>
      <c r="U308" s="382">
        <v>637655.66319999995</v>
      </c>
    </row>
    <row r="309" spans="1:21" ht="21.95" customHeight="1" x14ac:dyDescent="0.25">
      <c r="A309" s="381" t="s">
        <v>625</v>
      </c>
      <c r="B309" s="381" t="s">
        <v>65</v>
      </c>
      <c r="C309" s="381" t="s">
        <v>68</v>
      </c>
      <c r="D309" s="381" t="s">
        <v>69</v>
      </c>
      <c r="E309" s="381" t="s">
        <v>68</v>
      </c>
      <c r="F309" s="381" t="s">
        <v>627</v>
      </c>
      <c r="G309" s="381" t="s">
        <v>4</v>
      </c>
      <c r="H309" s="382">
        <v>114116.65180000001</v>
      </c>
      <c r="I309" s="382">
        <v>182586.64559999999</v>
      </c>
      <c r="J309" s="382">
        <v>159763.3125</v>
      </c>
      <c r="K309" s="382">
        <v>255621.30379999999</v>
      </c>
      <c r="L309" s="382">
        <v>205409.97330000001</v>
      </c>
      <c r="M309" s="382">
        <v>328655.9621</v>
      </c>
      <c r="N309" s="382">
        <v>273879.96429999999</v>
      </c>
      <c r="O309" s="382">
        <v>438207.94939999998</v>
      </c>
      <c r="P309" s="382">
        <v>342349.95539999998</v>
      </c>
      <c r="Q309" s="382">
        <v>547759.93669999996</v>
      </c>
      <c r="R309" s="382">
        <v>387996.61609999998</v>
      </c>
      <c r="S309" s="382">
        <v>620794.59510000004</v>
      </c>
      <c r="T309" s="382">
        <v>433643.27679999999</v>
      </c>
      <c r="U309" s="382">
        <v>693829.25320000004</v>
      </c>
    </row>
    <row r="310" spans="1:21" ht="22.5" customHeight="1" x14ac:dyDescent="0.25">
      <c r="A310" s="381" t="s">
        <v>625</v>
      </c>
      <c r="B310" s="381" t="s">
        <v>65</v>
      </c>
      <c r="C310" s="381" t="s">
        <v>68</v>
      </c>
      <c r="D310" s="381" t="s">
        <v>69</v>
      </c>
      <c r="E310" s="381" t="s">
        <v>657</v>
      </c>
      <c r="F310" s="381" t="s">
        <v>624</v>
      </c>
      <c r="G310" s="381" t="s">
        <v>11</v>
      </c>
      <c r="H310" s="382">
        <v>97715.585000000006</v>
      </c>
      <c r="I310" s="382">
        <v>171002.2738</v>
      </c>
      <c r="J310" s="382">
        <v>127879.4892</v>
      </c>
      <c r="K310" s="382">
        <v>223789.10620000001</v>
      </c>
      <c r="L310" s="382">
        <v>155163.73060000001</v>
      </c>
      <c r="M310" s="382">
        <v>271536.52850000001</v>
      </c>
      <c r="N310" s="382">
        <v>189649.9388</v>
      </c>
      <c r="O310" s="382">
        <v>331887.39289999998</v>
      </c>
      <c r="P310" s="382">
        <v>223132.34400000001</v>
      </c>
      <c r="Q310" s="382">
        <v>390481.6018</v>
      </c>
      <c r="R310" s="382">
        <v>243660.85750000001</v>
      </c>
      <c r="S310" s="382">
        <v>426406.50050000002</v>
      </c>
      <c r="T310" s="382">
        <v>261941.44089999999</v>
      </c>
      <c r="U310" s="382">
        <v>458397.52169999998</v>
      </c>
    </row>
    <row r="311" spans="1:21" ht="21.95" customHeight="1" x14ac:dyDescent="0.25">
      <c r="A311" s="381" t="s">
        <v>625</v>
      </c>
      <c r="B311" s="381" t="s">
        <v>65</v>
      </c>
      <c r="C311" s="381" t="s">
        <v>68</v>
      </c>
      <c r="D311" s="381" t="s">
        <v>69</v>
      </c>
      <c r="E311" s="381" t="s">
        <v>657</v>
      </c>
      <c r="F311" s="381" t="s">
        <v>625</v>
      </c>
      <c r="G311" s="381" t="s">
        <v>5</v>
      </c>
      <c r="H311" s="382">
        <v>89626.542499999996</v>
      </c>
      <c r="I311" s="382">
        <v>156846.44949999999</v>
      </c>
      <c r="J311" s="382">
        <v>117371.3412</v>
      </c>
      <c r="K311" s="382">
        <v>205399.84719999999</v>
      </c>
      <c r="L311" s="382">
        <v>142687.8406</v>
      </c>
      <c r="M311" s="382">
        <v>249703.7211</v>
      </c>
      <c r="N311" s="382">
        <v>175104.8769</v>
      </c>
      <c r="O311" s="382">
        <v>306433.5344</v>
      </c>
      <c r="P311" s="382">
        <v>207729.77590000001</v>
      </c>
      <c r="Q311" s="382">
        <v>363527.10769999999</v>
      </c>
      <c r="R311" s="382">
        <v>228678.51939999999</v>
      </c>
      <c r="S311" s="382">
        <v>400187.40899999999</v>
      </c>
      <c r="T311" s="382">
        <v>248285.3003</v>
      </c>
      <c r="U311" s="382">
        <v>434499.27539999998</v>
      </c>
    </row>
    <row r="312" spans="1:21" ht="21.95" customHeight="1" x14ac:dyDescent="0.25">
      <c r="A312" s="381" t="s">
        <v>625</v>
      </c>
      <c r="B312" s="381" t="s">
        <v>65</v>
      </c>
      <c r="C312" s="381" t="s">
        <v>68</v>
      </c>
      <c r="D312" s="381" t="s">
        <v>69</v>
      </c>
      <c r="E312" s="381" t="s">
        <v>657</v>
      </c>
      <c r="F312" s="381" t="s">
        <v>626</v>
      </c>
      <c r="G312" s="381" t="s">
        <v>6</v>
      </c>
      <c r="H312" s="382">
        <v>77633.331300000005</v>
      </c>
      <c r="I312" s="382">
        <v>135858.32990000001</v>
      </c>
      <c r="J312" s="382">
        <v>107262.6994</v>
      </c>
      <c r="K312" s="382">
        <v>187709.72399999999</v>
      </c>
      <c r="L312" s="382">
        <v>136078.37349999999</v>
      </c>
      <c r="M312" s="382">
        <v>238137.15349999999</v>
      </c>
      <c r="N312" s="382">
        <v>177772.8273</v>
      </c>
      <c r="O312" s="382">
        <v>311102.44770000002</v>
      </c>
      <c r="P312" s="382">
        <v>221534.1709</v>
      </c>
      <c r="Q312" s="382">
        <v>387684.799</v>
      </c>
      <c r="R312" s="382">
        <v>249382.90710000001</v>
      </c>
      <c r="S312" s="382">
        <v>436420.08740000002</v>
      </c>
      <c r="T312" s="382">
        <v>276827.0221</v>
      </c>
      <c r="U312" s="382">
        <v>484447.28879999998</v>
      </c>
    </row>
    <row r="313" spans="1:21" ht="21.95" customHeight="1" x14ac:dyDescent="0.25">
      <c r="A313" s="381" t="s">
        <v>625</v>
      </c>
      <c r="B313" s="381" t="s">
        <v>65</v>
      </c>
      <c r="C313" s="381" t="s">
        <v>68</v>
      </c>
      <c r="D313" s="381" t="s">
        <v>69</v>
      </c>
      <c r="E313" s="381" t="s">
        <v>657</v>
      </c>
      <c r="F313" s="381" t="s">
        <v>627</v>
      </c>
      <c r="G313" s="381" t="s">
        <v>4</v>
      </c>
      <c r="H313" s="382">
        <v>87225.194799999997</v>
      </c>
      <c r="I313" s="382">
        <v>139560.3138</v>
      </c>
      <c r="J313" s="382">
        <v>122115.2727</v>
      </c>
      <c r="K313" s="382">
        <v>195384.43919999999</v>
      </c>
      <c r="L313" s="382">
        <v>157005.35070000001</v>
      </c>
      <c r="M313" s="382">
        <v>251208.56479999999</v>
      </c>
      <c r="N313" s="382">
        <v>209340.4675</v>
      </c>
      <c r="O313" s="382">
        <v>334944.75290000002</v>
      </c>
      <c r="P313" s="382">
        <v>261675.58429999999</v>
      </c>
      <c r="Q313" s="382">
        <v>418680.9412</v>
      </c>
      <c r="R313" s="382">
        <v>296565.66220000002</v>
      </c>
      <c r="S313" s="382">
        <v>474505.06670000002</v>
      </c>
      <c r="T313" s="382">
        <v>331455.7402</v>
      </c>
      <c r="U313" s="382">
        <v>530329.19220000005</v>
      </c>
    </row>
    <row r="314" spans="1:21" ht="22.5" customHeight="1" x14ac:dyDescent="0.25">
      <c r="A314" s="381" t="s">
        <v>625</v>
      </c>
      <c r="B314" s="381" t="s">
        <v>65</v>
      </c>
      <c r="C314" s="381" t="s">
        <v>68</v>
      </c>
      <c r="D314" s="381" t="s">
        <v>69</v>
      </c>
      <c r="E314" s="381" t="s">
        <v>616</v>
      </c>
      <c r="F314" s="381" t="s">
        <v>624</v>
      </c>
      <c r="G314" s="381" t="s">
        <v>11</v>
      </c>
      <c r="H314" s="382">
        <v>91757.193799999994</v>
      </c>
      <c r="I314" s="382">
        <v>160575.08929999999</v>
      </c>
      <c r="J314" s="382">
        <v>119965.87820000001</v>
      </c>
      <c r="K314" s="382">
        <v>209940.2868</v>
      </c>
      <c r="L314" s="382">
        <v>145455.0716</v>
      </c>
      <c r="M314" s="382">
        <v>254546.37530000001</v>
      </c>
      <c r="N314" s="382">
        <v>177590.08379999999</v>
      </c>
      <c r="O314" s="382">
        <v>310782.64669999998</v>
      </c>
      <c r="P314" s="382">
        <v>208876.495</v>
      </c>
      <c r="Q314" s="382">
        <v>365533.86629999999</v>
      </c>
      <c r="R314" s="382">
        <v>228072.91260000001</v>
      </c>
      <c r="S314" s="382">
        <v>399127.59710000001</v>
      </c>
      <c r="T314" s="382">
        <v>245159.73019999999</v>
      </c>
      <c r="U314" s="382">
        <v>429029.52789999999</v>
      </c>
    </row>
    <row r="315" spans="1:21" ht="21.95" customHeight="1" x14ac:dyDescent="0.25">
      <c r="A315" s="381" t="s">
        <v>625</v>
      </c>
      <c r="B315" s="381" t="s">
        <v>65</v>
      </c>
      <c r="C315" s="381" t="s">
        <v>68</v>
      </c>
      <c r="D315" s="381" t="s">
        <v>69</v>
      </c>
      <c r="E315" s="381" t="s">
        <v>616</v>
      </c>
      <c r="F315" s="381" t="s">
        <v>625</v>
      </c>
      <c r="G315" s="381" t="s">
        <v>5</v>
      </c>
      <c r="H315" s="382">
        <v>84371.546499999997</v>
      </c>
      <c r="I315" s="382">
        <v>147650.2065</v>
      </c>
      <c r="J315" s="382">
        <v>110371.48239999999</v>
      </c>
      <c r="K315" s="382">
        <v>193150.09419999999</v>
      </c>
      <c r="L315" s="382">
        <v>134064.04190000001</v>
      </c>
      <c r="M315" s="382">
        <v>234612.07329999999</v>
      </c>
      <c r="N315" s="382">
        <v>164309.81020000001</v>
      </c>
      <c r="O315" s="382">
        <v>287542.1678</v>
      </c>
      <c r="P315" s="382">
        <v>194813.28099999999</v>
      </c>
      <c r="Q315" s="382">
        <v>340923.24180000002</v>
      </c>
      <c r="R315" s="382">
        <v>214393.38699999999</v>
      </c>
      <c r="S315" s="382">
        <v>375188.42719999998</v>
      </c>
      <c r="T315" s="382">
        <v>232691.0803</v>
      </c>
      <c r="U315" s="382">
        <v>407209.39049999998</v>
      </c>
    </row>
    <row r="316" spans="1:21" ht="21.95" customHeight="1" x14ac:dyDescent="0.25">
      <c r="A316" s="381" t="s">
        <v>625</v>
      </c>
      <c r="B316" s="381" t="s">
        <v>65</v>
      </c>
      <c r="C316" s="381" t="s">
        <v>68</v>
      </c>
      <c r="D316" s="381" t="s">
        <v>69</v>
      </c>
      <c r="E316" s="381" t="s">
        <v>616</v>
      </c>
      <c r="F316" s="381" t="s">
        <v>626</v>
      </c>
      <c r="G316" s="381" t="s">
        <v>6</v>
      </c>
      <c r="H316" s="382">
        <v>73312.542499999996</v>
      </c>
      <c r="I316" s="382">
        <v>128296.9494</v>
      </c>
      <c r="J316" s="382">
        <v>101337.4181</v>
      </c>
      <c r="K316" s="382">
        <v>177340.4817</v>
      </c>
      <c r="L316" s="382">
        <v>128619.3556</v>
      </c>
      <c r="M316" s="382">
        <v>225083.87239999999</v>
      </c>
      <c r="N316" s="382">
        <v>168146.16630000001</v>
      </c>
      <c r="O316" s="382">
        <v>294255.79100000003</v>
      </c>
      <c r="P316" s="382">
        <v>209560.13709999999</v>
      </c>
      <c r="Q316" s="382">
        <v>366730.23999999999</v>
      </c>
      <c r="R316" s="382">
        <v>235959.21840000001</v>
      </c>
      <c r="S316" s="382">
        <v>412928.6323</v>
      </c>
      <c r="T316" s="382">
        <v>261988.86309999999</v>
      </c>
      <c r="U316" s="382">
        <v>458480.51030000002</v>
      </c>
    </row>
    <row r="317" spans="1:21" ht="21.95" customHeight="1" x14ac:dyDescent="0.25">
      <c r="A317" s="381" t="s">
        <v>625</v>
      </c>
      <c r="B317" s="381" t="s">
        <v>65</v>
      </c>
      <c r="C317" s="381" t="s">
        <v>68</v>
      </c>
      <c r="D317" s="381" t="s">
        <v>69</v>
      </c>
      <c r="E317" s="381" t="s">
        <v>616</v>
      </c>
      <c r="F317" s="381" t="s">
        <v>627</v>
      </c>
      <c r="G317" s="381" t="s">
        <v>4</v>
      </c>
      <c r="H317" s="382">
        <v>81759.881299999994</v>
      </c>
      <c r="I317" s="382">
        <v>130815.81200000001</v>
      </c>
      <c r="J317" s="382">
        <v>114463.83379999999</v>
      </c>
      <c r="K317" s="382">
        <v>183142.13690000001</v>
      </c>
      <c r="L317" s="382">
        <v>147167.78640000001</v>
      </c>
      <c r="M317" s="382">
        <v>235468.46170000001</v>
      </c>
      <c r="N317" s="382">
        <v>196223.71520000001</v>
      </c>
      <c r="O317" s="382">
        <v>313957.94890000002</v>
      </c>
      <c r="P317" s="382">
        <v>245279.6439</v>
      </c>
      <c r="Q317" s="382">
        <v>392447.43609999999</v>
      </c>
      <c r="R317" s="382">
        <v>277983.59649999999</v>
      </c>
      <c r="S317" s="382">
        <v>444773.761</v>
      </c>
      <c r="T317" s="382">
        <v>310687.549</v>
      </c>
      <c r="U317" s="382">
        <v>497100.0858</v>
      </c>
    </row>
    <row r="318" spans="1:21" ht="22.5" customHeight="1" x14ac:dyDescent="0.25">
      <c r="A318" s="381" t="s">
        <v>625</v>
      </c>
      <c r="B318" s="381" t="s">
        <v>65</v>
      </c>
      <c r="C318" s="381" t="s">
        <v>68</v>
      </c>
      <c r="D318" s="381" t="s">
        <v>69</v>
      </c>
      <c r="E318" s="381" t="s">
        <v>617</v>
      </c>
      <c r="F318" s="381" t="s">
        <v>624</v>
      </c>
      <c r="G318" s="381" t="s">
        <v>11</v>
      </c>
      <c r="H318" s="382">
        <v>110742.00109999999</v>
      </c>
      <c r="I318" s="382">
        <v>193798.5019</v>
      </c>
      <c r="J318" s="382">
        <v>144603.8193</v>
      </c>
      <c r="K318" s="382">
        <v>253056.68369999999</v>
      </c>
      <c r="L318" s="382">
        <v>175159.08970000001</v>
      </c>
      <c r="M318" s="382">
        <v>306528.4069</v>
      </c>
      <c r="N318" s="382">
        <v>213550.1979</v>
      </c>
      <c r="O318" s="382">
        <v>373712.84629999998</v>
      </c>
      <c r="P318" s="382">
        <v>251065.77100000001</v>
      </c>
      <c r="Q318" s="382">
        <v>439365.0992</v>
      </c>
      <c r="R318" s="382">
        <v>274106.94020000001</v>
      </c>
      <c r="S318" s="382">
        <v>479687.14539999998</v>
      </c>
      <c r="T318" s="382">
        <v>294604.01750000002</v>
      </c>
      <c r="U318" s="382">
        <v>515557.0306</v>
      </c>
    </row>
    <row r="319" spans="1:21" ht="21.95" customHeight="1" x14ac:dyDescent="0.25">
      <c r="A319" s="381" t="s">
        <v>625</v>
      </c>
      <c r="B319" s="381" t="s">
        <v>65</v>
      </c>
      <c r="C319" s="381" t="s">
        <v>68</v>
      </c>
      <c r="D319" s="381" t="s">
        <v>69</v>
      </c>
      <c r="E319" s="381" t="s">
        <v>617</v>
      </c>
      <c r="F319" s="381" t="s">
        <v>625</v>
      </c>
      <c r="G319" s="381" t="s">
        <v>5</v>
      </c>
      <c r="H319" s="382">
        <v>102160.5817</v>
      </c>
      <c r="I319" s="382">
        <v>178781.01800000001</v>
      </c>
      <c r="J319" s="382">
        <v>133456.04440000001</v>
      </c>
      <c r="K319" s="382">
        <v>233548.07759999999</v>
      </c>
      <c r="L319" s="382">
        <v>161923.7971</v>
      </c>
      <c r="M319" s="382">
        <v>283366.64490000001</v>
      </c>
      <c r="N319" s="382">
        <v>198119.7836</v>
      </c>
      <c r="O319" s="382">
        <v>346709.6213</v>
      </c>
      <c r="P319" s="382">
        <v>234725.6545</v>
      </c>
      <c r="Q319" s="382">
        <v>410769.89539999998</v>
      </c>
      <c r="R319" s="382">
        <v>258212.63320000001</v>
      </c>
      <c r="S319" s="382">
        <v>451872.1079</v>
      </c>
      <c r="T319" s="382">
        <v>280116.63270000002</v>
      </c>
      <c r="U319" s="382">
        <v>490204.10729999997</v>
      </c>
    </row>
    <row r="320" spans="1:21" ht="21.95" customHeight="1" x14ac:dyDescent="0.25">
      <c r="A320" s="381" t="s">
        <v>625</v>
      </c>
      <c r="B320" s="381" t="s">
        <v>65</v>
      </c>
      <c r="C320" s="381" t="s">
        <v>68</v>
      </c>
      <c r="D320" s="381" t="s">
        <v>69</v>
      </c>
      <c r="E320" s="381" t="s">
        <v>617</v>
      </c>
      <c r="F320" s="381" t="s">
        <v>626</v>
      </c>
      <c r="G320" s="381" t="s">
        <v>6</v>
      </c>
      <c r="H320" s="382">
        <v>89134.309800000003</v>
      </c>
      <c r="I320" s="382">
        <v>155985.04199999999</v>
      </c>
      <c r="J320" s="382">
        <v>123277.393</v>
      </c>
      <c r="K320" s="382">
        <v>215735.43780000001</v>
      </c>
      <c r="L320" s="382">
        <v>156557.253</v>
      </c>
      <c r="M320" s="382">
        <v>273975.19270000001</v>
      </c>
      <c r="N320" s="382">
        <v>204854.91269999999</v>
      </c>
      <c r="O320" s="382">
        <v>358496.09710000001</v>
      </c>
      <c r="P320" s="382">
        <v>255345.27290000001</v>
      </c>
      <c r="Q320" s="382">
        <v>446854.22749999998</v>
      </c>
      <c r="R320" s="382">
        <v>287599.33789999998</v>
      </c>
      <c r="S320" s="382">
        <v>503298.84139999998</v>
      </c>
      <c r="T320" s="382">
        <v>319424.15269999998</v>
      </c>
      <c r="U320" s="382">
        <v>558992.26710000006</v>
      </c>
    </row>
    <row r="321" spans="1:21" ht="21.95" customHeight="1" x14ac:dyDescent="0.25">
      <c r="A321" s="381" t="s">
        <v>625</v>
      </c>
      <c r="B321" s="381" t="s">
        <v>65</v>
      </c>
      <c r="C321" s="381" t="s">
        <v>68</v>
      </c>
      <c r="D321" s="381" t="s">
        <v>69</v>
      </c>
      <c r="E321" s="381" t="s">
        <v>617</v>
      </c>
      <c r="F321" s="381" t="s">
        <v>627</v>
      </c>
      <c r="G321" s="381" t="s">
        <v>4</v>
      </c>
      <c r="H321" s="382">
        <v>98444.390799999994</v>
      </c>
      <c r="I321" s="382">
        <v>157511.02780000001</v>
      </c>
      <c r="J321" s="382">
        <v>137822.14730000001</v>
      </c>
      <c r="K321" s="382">
        <v>220515.43890000001</v>
      </c>
      <c r="L321" s="382">
        <v>177199.90359999999</v>
      </c>
      <c r="M321" s="382">
        <v>283519.84999999998</v>
      </c>
      <c r="N321" s="382">
        <v>236266.53820000001</v>
      </c>
      <c r="O321" s="382">
        <v>378026.46659999999</v>
      </c>
      <c r="P321" s="382">
        <v>295333.1727</v>
      </c>
      <c r="Q321" s="382">
        <v>472533.0833</v>
      </c>
      <c r="R321" s="382">
        <v>334710.929</v>
      </c>
      <c r="S321" s="382">
        <v>535537.49439999997</v>
      </c>
      <c r="T321" s="382">
        <v>374088.68540000002</v>
      </c>
      <c r="U321" s="382">
        <v>598541.90549999999</v>
      </c>
    </row>
    <row r="322" spans="1:21" ht="22.5" customHeight="1" x14ac:dyDescent="0.25">
      <c r="A322" s="381" t="s">
        <v>625</v>
      </c>
      <c r="B322" s="381" t="s">
        <v>65</v>
      </c>
      <c r="C322" s="381" t="s">
        <v>68</v>
      </c>
      <c r="D322" s="381" t="s">
        <v>69</v>
      </c>
      <c r="E322" s="381" t="s">
        <v>658</v>
      </c>
      <c r="F322" s="381" t="s">
        <v>624</v>
      </c>
      <c r="G322" s="381" t="s">
        <v>11</v>
      </c>
      <c r="H322" s="382">
        <v>125723.3383</v>
      </c>
      <c r="I322" s="382">
        <v>220015.84210000001</v>
      </c>
      <c r="J322" s="382">
        <v>164456.85870000001</v>
      </c>
      <c r="K322" s="382">
        <v>287799.50260000001</v>
      </c>
      <c r="L322" s="382">
        <v>199475.20569999999</v>
      </c>
      <c r="M322" s="382">
        <v>349081.61</v>
      </c>
      <c r="N322" s="382">
        <v>243682.95860000001</v>
      </c>
      <c r="O322" s="382">
        <v>426445.1777</v>
      </c>
      <c r="P322" s="382">
        <v>286660.9155</v>
      </c>
      <c r="Q322" s="382">
        <v>501656.60220000002</v>
      </c>
      <c r="R322" s="382">
        <v>313020.66830000002</v>
      </c>
      <c r="S322" s="382">
        <v>547786.16960000002</v>
      </c>
      <c r="T322" s="382">
        <v>336489.00400000002</v>
      </c>
      <c r="U322" s="382">
        <v>588855.75699999998</v>
      </c>
    </row>
    <row r="323" spans="1:21" ht="21.95" customHeight="1" x14ac:dyDescent="0.25">
      <c r="A323" s="381" t="s">
        <v>625</v>
      </c>
      <c r="B323" s="381" t="s">
        <v>65</v>
      </c>
      <c r="C323" s="381" t="s">
        <v>68</v>
      </c>
      <c r="D323" s="381" t="s">
        <v>69</v>
      </c>
      <c r="E323" s="381" t="s">
        <v>658</v>
      </c>
      <c r="F323" s="381" t="s">
        <v>625</v>
      </c>
      <c r="G323" s="381" t="s">
        <v>5</v>
      </c>
      <c r="H323" s="382">
        <v>115453.7709</v>
      </c>
      <c r="I323" s="382">
        <v>202044.09899999999</v>
      </c>
      <c r="J323" s="382">
        <v>151116.07879999999</v>
      </c>
      <c r="K323" s="382">
        <v>264453.13799999998</v>
      </c>
      <c r="L323" s="382">
        <v>183636.24900000001</v>
      </c>
      <c r="M323" s="382">
        <v>321363.43560000003</v>
      </c>
      <c r="N323" s="382">
        <v>225217.05300000001</v>
      </c>
      <c r="O323" s="382">
        <v>394129.84279999998</v>
      </c>
      <c r="P323" s="382">
        <v>267106.34989999997</v>
      </c>
      <c r="Q323" s="382">
        <v>467436.11239999998</v>
      </c>
      <c r="R323" s="382">
        <v>293999.61229999998</v>
      </c>
      <c r="S323" s="382">
        <v>514499.32150000002</v>
      </c>
      <c r="T323" s="382">
        <v>319151.64189999999</v>
      </c>
      <c r="U323" s="382">
        <v>558515.37340000004</v>
      </c>
    </row>
    <row r="324" spans="1:21" ht="21.95" customHeight="1" x14ac:dyDescent="0.25">
      <c r="A324" s="381" t="s">
        <v>625</v>
      </c>
      <c r="B324" s="381" t="s">
        <v>65</v>
      </c>
      <c r="C324" s="381" t="s">
        <v>68</v>
      </c>
      <c r="D324" s="381" t="s">
        <v>69</v>
      </c>
      <c r="E324" s="381" t="s">
        <v>658</v>
      </c>
      <c r="F324" s="381" t="s">
        <v>626</v>
      </c>
      <c r="G324" s="381" t="s">
        <v>6</v>
      </c>
      <c r="H324" s="382">
        <v>100156.2392</v>
      </c>
      <c r="I324" s="382">
        <v>175273.4185</v>
      </c>
      <c r="J324" s="382">
        <v>138410.91889999999</v>
      </c>
      <c r="K324" s="382">
        <v>242219.10810000001</v>
      </c>
      <c r="L324" s="382">
        <v>175632.56109999999</v>
      </c>
      <c r="M324" s="382">
        <v>307356.98200000002</v>
      </c>
      <c r="N324" s="382">
        <v>229523.78640000001</v>
      </c>
      <c r="O324" s="382">
        <v>401666.62609999999</v>
      </c>
      <c r="P324" s="382">
        <v>286039.06310000003</v>
      </c>
      <c r="Q324" s="382">
        <v>500568.36040000001</v>
      </c>
      <c r="R324" s="382">
        <v>322033.11450000003</v>
      </c>
      <c r="S324" s="382">
        <v>563557.95050000004</v>
      </c>
      <c r="T324" s="382">
        <v>357513.473</v>
      </c>
      <c r="U324" s="382">
        <v>625648.57779999997</v>
      </c>
    </row>
    <row r="325" spans="1:21" ht="21.95" customHeight="1" x14ac:dyDescent="0.25">
      <c r="A325" s="381" t="s">
        <v>625</v>
      </c>
      <c r="B325" s="381" t="s">
        <v>65</v>
      </c>
      <c r="C325" s="381" t="s">
        <v>68</v>
      </c>
      <c r="D325" s="381" t="s">
        <v>69</v>
      </c>
      <c r="E325" s="381" t="s">
        <v>658</v>
      </c>
      <c r="F325" s="381" t="s">
        <v>627</v>
      </c>
      <c r="G325" s="381" t="s">
        <v>4</v>
      </c>
      <c r="H325" s="382">
        <v>112129.8743</v>
      </c>
      <c r="I325" s="382">
        <v>179407.80179999999</v>
      </c>
      <c r="J325" s="382">
        <v>156981.8242</v>
      </c>
      <c r="K325" s="382">
        <v>251170.92240000001</v>
      </c>
      <c r="L325" s="382">
        <v>201833.7739</v>
      </c>
      <c r="M325" s="382">
        <v>322934.04310000001</v>
      </c>
      <c r="N325" s="382">
        <v>269111.6985</v>
      </c>
      <c r="O325" s="382">
        <v>430578.72409999999</v>
      </c>
      <c r="P325" s="382">
        <v>336389.62310000003</v>
      </c>
      <c r="Q325" s="382">
        <v>538223.40509999997</v>
      </c>
      <c r="R325" s="382">
        <v>381241.57290000003</v>
      </c>
      <c r="S325" s="382">
        <v>609986.52579999994</v>
      </c>
      <c r="T325" s="382">
        <v>426093.52260000003</v>
      </c>
      <c r="U325" s="382">
        <v>681749.64639999997</v>
      </c>
    </row>
    <row r="326" spans="1:21" ht="22.5" customHeight="1" x14ac:dyDescent="0.25">
      <c r="A326" s="381" t="s">
        <v>625</v>
      </c>
      <c r="B326" s="381" t="s">
        <v>65</v>
      </c>
      <c r="C326" s="381" t="s">
        <v>68</v>
      </c>
      <c r="D326" s="381" t="s">
        <v>69</v>
      </c>
      <c r="E326" s="381" t="s">
        <v>198</v>
      </c>
      <c r="F326" s="381" t="s">
        <v>624</v>
      </c>
      <c r="G326" s="381" t="s">
        <v>11</v>
      </c>
      <c r="H326" s="382">
        <v>95368.103300000002</v>
      </c>
      <c r="I326" s="382">
        <v>166894.1807</v>
      </c>
      <c r="J326" s="382">
        <v>124875.7536</v>
      </c>
      <c r="K326" s="382">
        <v>218532.56880000001</v>
      </c>
      <c r="L326" s="382">
        <v>151582.01930000001</v>
      </c>
      <c r="M326" s="382">
        <v>265268.53379999998</v>
      </c>
      <c r="N326" s="382">
        <v>185386.26130000001</v>
      </c>
      <c r="O326" s="382">
        <v>324425.9572</v>
      </c>
      <c r="P326" s="382">
        <v>218155.35920000001</v>
      </c>
      <c r="Q326" s="382">
        <v>381771.87849999999</v>
      </c>
      <c r="R326" s="382">
        <v>238238.09890000001</v>
      </c>
      <c r="S326" s="382">
        <v>416916.67300000001</v>
      </c>
      <c r="T326" s="382">
        <v>256126.1697</v>
      </c>
      <c r="U326" s="382">
        <v>448220.79700000002</v>
      </c>
    </row>
    <row r="327" spans="1:21" ht="21.95" customHeight="1" x14ac:dyDescent="0.25">
      <c r="A327" s="381" t="s">
        <v>625</v>
      </c>
      <c r="B327" s="381" t="s">
        <v>65</v>
      </c>
      <c r="C327" s="381" t="s">
        <v>68</v>
      </c>
      <c r="D327" s="381" t="s">
        <v>69</v>
      </c>
      <c r="E327" s="381" t="s">
        <v>198</v>
      </c>
      <c r="F327" s="381" t="s">
        <v>625</v>
      </c>
      <c r="G327" s="381" t="s">
        <v>5</v>
      </c>
      <c r="H327" s="382">
        <v>87349.400200000004</v>
      </c>
      <c r="I327" s="382">
        <v>152861.4504</v>
      </c>
      <c r="J327" s="382">
        <v>114458.9807</v>
      </c>
      <c r="K327" s="382">
        <v>200303.2163</v>
      </c>
      <c r="L327" s="382">
        <v>139214.6152</v>
      </c>
      <c r="M327" s="382">
        <v>243625.57670000001</v>
      </c>
      <c r="N327" s="382">
        <v>170967.67800000001</v>
      </c>
      <c r="O327" s="382">
        <v>299193.43640000001</v>
      </c>
      <c r="P327" s="382">
        <v>202886.72630000001</v>
      </c>
      <c r="Q327" s="382">
        <v>355051.77100000001</v>
      </c>
      <c r="R327" s="382">
        <v>223386.04199999999</v>
      </c>
      <c r="S327" s="382">
        <v>390925.5735</v>
      </c>
      <c r="T327" s="382">
        <v>242588.77789999999</v>
      </c>
      <c r="U327" s="382">
        <v>424530.36139999999</v>
      </c>
    </row>
    <row r="328" spans="1:21" ht="21.95" customHeight="1" x14ac:dyDescent="0.25">
      <c r="A328" s="381" t="s">
        <v>625</v>
      </c>
      <c r="B328" s="381" t="s">
        <v>65</v>
      </c>
      <c r="C328" s="381" t="s">
        <v>68</v>
      </c>
      <c r="D328" s="381" t="s">
        <v>69</v>
      </c>
      <c r="E328" s="381" t="s">
        <v>198</v>
      </c>
      <c r="F328" s="381" t="s">
        <v>626</v>
      </c>
      <c r="G328" s="381" t="s">
        <v>6</v>
      </c>
      <c r="H328" s="382">
        <v>75524.599400000006</v>
      </c>
      <c r="I328" s="382">
        <v>132168.04889999999</v>
      </c>
      <c r="J328" s="382">
        <v>104322.857</v>
      </c>
      <c r="K328" s="382">
        <v>182564.99969999999</v>
      </c>
      <c r="L328" s="382">
        <v>132314.49600000001</v>
      </c>
      <c r="M328" s="382">
        <v>231550.36809999999</v>
      </c>
      <c r="N328" s="382">
        <v>172786.1937</v>
      </c>
      <c r="O328" s="382">
        <v>302375.83899999998</v>
      </c>
      <c r="P328" s="382">
        <v>215306.80809999999</v>
      </c>
      <c r="Q328" s="382">
        <v>376786.9142</v>
      </c>
      <c r="R328" s="382">
        <v>242339.91759999999</v>
      </c>
      <c r="S328" s="382">
        <v>424094.85580000002</v>
      </c>
      <c r="T328" s="382">
        <v>268971.92430000001</v>
      </c>
      <c r="U328" s="382">
        <v>470700.8676</v>
      </c>
    </row>
    <row r="329" spans="1:21" ht="21.95" customHeight="1" x14ac:dyDescent="0.25">
      <c r="A329" s="381" t="s">
        <v>625</v>
      </c>
      <c r="B329" s="381" t="s">
        <v>65</v>
      </c>
      <c r="C329" s="381" t="s">
        <v>68</v>
      </c>
      <c r="D329" s="381" t="s">
        <v>69</v>
      </c>
      <c r="E329" s="381" t="s">
        <v>198</v>
      </c>
      <c r="F329" s="381" t="s">
        <v>627</v>
      </c>
      <c r="G329" s="381" t="s">
        <v>4</v>
      </c>
      <c r="H329" s="382">
        <v>85216.220100000006</v>
      </c>
      <c r="I329" s="382">
        <v>136345.95430000001</v>
      </c>
      <c r="J329" s="382">
        <v>119302.70819999999</v>
      </c>
      <c r="K329" s="382">
        <v>190884.33600000001</v>
      </c>
      <c r="L329" s="382">
        <v>153389.19630000001</v>
      </c>
      <c r="M329" s="382">
        <v>245422.71780000001</v>
      </c>
      <c r="N329" s="382">
        <v>204518.9284</v>
      </c>
      <c r="O329" s="382">
        <v>327230.29029999999</v>
      </c>
      <c r="P329" s="382">
        <v>255648.66039999999</v>
      </c>
      <c r="Q329" s="382">
        <v>409037.8628</v>
      </c>
      <c r="R329" s="382">
        <v>289735.14850000001</v>
      </c>
      <c r="S329" s="382">
        <v>463576.24459999998</v>
      </c>
      <c r="T329" s="382">
        <v>323821.63660000003</v>
      </c>
      <c r="U329" s="382">
        <v>518114.6262</v>
      </c>
    </row>
    <row r="330" spans="1:21" ht="22.5" customHeight="1" x14ac:dyDescent="0.25">
      <c r="A330" s="381" t="s">
        <v>625</v>
      </c>
      <c r="B330" s="381" t="s">
        <v>65</v>
      </c>
      <c r="C330" s="381" t="s">
        <v>68</v>
      </c>
      <c r="D330" s="381" t="s">
        <v>69</v>
      </c>
      <c r="E330" s="381" t="s">
        <v>659</v>
      </c>
      <c r="F330" s="381" t="s">
        <v>624</v>
      </c>
      <c r="G330" s="381" t="s">
        <v>11</v>
      </c>
      <c r="H330" s="382">
        <v>95538.815100000007</v>
      </c>
      <c r="I330" s="382">
        <v>167192.9264</v>
      </c>
      <c r="J330" s="382">
        <v>125013.7689</v>
      </c>
      <c r="K330" s="382">
        <v>218774.09570000001</v>
      </c>
      <c r="L330" s="382">
        <v>151670.9473</v>
      </c>
      <c r="M330" s="382">
        <v>265424.15779999999</v>
      </c>
      <c r="N330" s="382">
        <v>185352.49799999999</v>
      </c>
      <c r="O330" s="382">
        <v>324366.87160000001</v>
      </c>
      <c r="P330" s="382">
        <v>218066.3927</v>
      </c>
      <c r="Q330" s="382">
        <v>381616.18729999999</v>
      </c>
      <c r="R330" s="382">
        <v>238125.81899999999</v>
      </c>
      <c r="S330" s="382">
        <v>416720.18329999998</v>
      </c>
      <c r="T330" s="382">
        <v>255987.57620000001</v>
      </c>
      <c r="U330" s="382">
        <v>447978.25829999999</v>
      </c>
    </row>
    <row r="331" spans="1:21" ht="21.95" customHeight="1" x14ac:dyDescent="0.25">
      <c r="A331" s="381" t="s">
        <v>625</v>
      </c>
      <c r="B331" s="381" t="s">
        <v>65</v>
      </c>
      <c r="C331" s="381" t="s">
        <v>68</v>
      </c>
      <c r="D331" s="381" t="s">
        <v>69</v>
      </c>
      <c r="E331" s="381" t="s">
        <v>659</v>
      </c>
      <c r="F331" s="381" t="s">
        <v>625</v>
      </c>
      <c r="G331" s="381" t="s">
        <v>5</v>
      </c>
      <c r="H331" s="382">
        <v>87660.790900000007</v>
      </c>
      <c r="I331" s="382">
        <v>153406.3841</v>
      </c>
      <c r="J331" s="382">
        <v>114779.7463</v>
      </c>
      <c r="K331" s="382">
        <v>200864.55609999999</v>
      </c>
      <c r="L331" s="382">
        <v>139520.51500000001</v>
      </c>
      <c r="M331" s="382">
        <v>244160.90119999999</v>
      </c>
      <c r="N331" s="382">
        <v>171186.87210000001</v>
      </c>
      <c r="O331" s="382">
        <v>299577.02620000002</v>
      </c>
      <c r="P331" s="382">
        <v>203065.63039999999</v>
      </c>
      <c r="Q331" s="382">
        <v>355364.85310000001</v>
      </c>
      <c r="R331" s="382">
        <v>223534.32430000001</v>
      </c>
      <c r="S331" s="382">
        <v>391185.0675</v>
      </c>
      <c r="T331" s="382">
        <v>242687.68229999999</v>
      </c>
      <c r="U331" s="382">
        <v>424703.44390000001</v>
      </c>
    </row>
    <row r="332" spans="1:21" ht="21.95" customHeight="1" x14ac:dyDescent="0.25">
      <c r="A332" s="381" t="s">
        <v>625</v>
      </c>
      <c r="B332" s="381" t="s">
        <v>65</v>
      </c>
      <c r="C332" s="381" t="s">
        <v>68</v>
      </c>
      <c r="D332" s="381" t="s">
        <v>69</v>
      </c>
      <c r="E332" s="381" t="s">
        <v>659</v>
      </c>
      <c r="F332" s="381" t="s">
        <v>626</v>
      </c>
      <c r="G332" s="381" t="s">
        <v>6</v>
      </c>
      <c r="H332" s="382">
        <v>75964.505999999994</v>
      </c>
      <c r="I332" s="382">
        <v>132937.8854</v>
      </c>
      <c r="J332" s="382">
        <v>104963.49069999999</v>
      </c>
      <c r="K332" s="382">
        <v>183686.10870000001</v>
      </c>
      <c r="L332" s="382">
        <v>133170.00829999999</v>
      </c>
      <c r="M332" s="382">
        <v>233047.51439999999</v>
      </c>
      <c r="N332" s="382">
        <v>173990.61559999999</v>
      </c>
      <c r="O332" s="382">
        <v>304483.57740000001</v>
      </c>
      <c r="P332" s="382">
        <v>216824.19409999999</v>
      </c>
      <c r="Q332" s="382">
        <v>379442.33970000001</v>
      </c>
      <c r="R332" s="382">
        <v>244088.99830000001</v>
      </c>
      <c r="S332" s="382">
        <v>427155.74699999997</v>
      </c>
      <c r="T332" s="382">
        <v>270959.7365</v>
      </c>
      <c r="U332" s="382">
        <v>474179.53899999999</v>
      </c>
    </row>
    <row r="333" spans="1:21" ht="21.95" customHeight="1" x14ac:dyDescent="0.25">
      <c r="A333" s="381" t="s">
        <v>625</v>
      </c>
      <c r="B333" s="381" t="s">
        <v>65</v>
      </c>
      <c r="C333" s="381" t="s">
        <v>68</v>
      </c>
      <c r="D333" s="381" t="s">
        <v>69</v>
      </c>
      <c r="E333" s="381" t="s">
        <v>659</v>
      </c>
      <c r="F333" s="381" t="s">
        <v>627</v>
      </c>
      <c r="G333" s="381" t="s">
        <v>4</v>
      </c>
      <c r="H333" s="382">
        <v>85260.614600000001</v>
      </c>
      <c r="I333" s="382">
        <v>136416.98550000001</v>
      </c>
      <c r="J333" s="382">
        <v>119364.8605</v>
      </c>
      <c r="K333" s="382">
        <v>190983.77960000001</v>
      </c>
      <c r="L333" s="382">
        <v>153469.10630000001</v>
      </c>
      <c r="M333" s="382">
        <v>245550.57380000001</v>
      </c>
      <c r="N333" s="382">
        <v>204625.47510000001</v>
      </c>
      <c r="O333" s="382">
        <v>327400.76500000001</v>
      </c>
      <c r="P333" s="382">
        <v>255781.84390000001</v>
      </c>
      <c r="Q333" s="382">
        <v>409250.95620000002</v>
      </c>
      <c r="R333" s="382">
        <v>289886.08970000001</v>
      </c>
      <c r="S333" s="382">
        <v>463817.75040000002</v>
      </c>
      <c r="T333" s="382">
        <v>323990.33559999999</v>
      </c>
      <c r="U333" s="382">
        <v>518384.54460000002</v>
      </c>
    </row>
    <row r="334" spans="1:21" ht="22.5" customHeight="1" x14ac:dyDescent="0.25">
      <c r="A334" s="381" t="s">
        <v>625</v>
      </c>
      <c r="B334" s="381" t="s">
        <v>65</v>
      </c>
      <c r="C334" s="381" t="s">
        <v>68</v>
      </c>
      <c r="D334" s="381" t="s">
        <v>69</v>
      </c>
      <c r="E334" s="381" t="s">
        <v>660</v>
      </c>
      <c r="F334" s="381" t="s">
        <v>624</v>
      </c>
      <c r="G334" s="381" t="s">
        <v>11</v>
      </c>
      <c r="H334" s="382">
        <v>120166.1588</v>
      </c>
      <c r="I334" s="382">
        <v>210290.77789999999</v>
      </c>
      <c r="J334" s="382">
        <v>157088.7885</v>
      </c>
      <c r="K334" s="382">
        <v>274905.38</v>
      </c>
      <c r="L334" s="382">
        <v>190447.31770000001</v>
      </c>
      <c r="M334" s="382">
        <v>333282.80609999999</v>
      </c>
      <c r="N334" s="382">
        <v>232489.34450000001</v>
      </c>
      <c r="O334" s="382">
        <v>406856.3529</v>
      </c>
      <c r="P334" s="382">
        <v>273436.0502</v>
      </c>
      <c r="Q334" s="382">
        <v>478513.08789999998</v>
      </c>
      <c r="R334" s="382">
        <v>298562.18719999999</v>
      </c>
      <c r="S334" s="382">
        <v>522483.82760000002</v>
      </c>
      <c r="T334" s="382">
        <v>320925.78499999997</v>
      </c>
      <c r="U334" s="382">
        <v>561620.12360000005</v>
      </c>
    </row>
    <row r="335" spans="1:21" ht="21.95" customHeight="1" x14ac:dyDescent="0.25">
      <c r="A335" s="381" t="s">
        <v>625</v>
      </c>
      <c r="B335" s="381" t="s">
        <v>65</v>
      </c>
      <c r="C335" s="381" t="s">
        <v>68</v>
      </c>
      <c r="D335" s="381" t="s">
        <v>69</v>
      </c>
      <c r="E335" s="381" t="s">
        <v>660</v>
      </c>
      <c r="F335" s="381" t="s">
        <v>625</v>
      </c>
      <c r="G335" s="381" t="s">
        <v>5</v>
      </c>
      <c r="H335" s="382">
        <v>110529.647</v>
      </c>
      <c r="I335" s="382">
        <v>193426.8823</v>
      </c>
      <c r="J335" s="382">
        <v>144570.38589999999</v>
      </c>
      <c r="K335" s="382">
        <v>252998.1753</v>
      </c>
      <c r="L335" s="382">
        <v>175584.73540000001</v>
      </c>
      <c r="M335" s="382">
        <v>307273.28700000001</v>
      </c>
      <c r="N335" s="382">
        <v>215161.74849999999</v>
      </c>
      <c r="O335" s="382">
        <v>376533.05989999999</v>
      </c>
      <c r="P335" s="382">
        <v>255086.90340000001</v>
      </c>
      <c r="Q335" s="382">
        <v>446402.0809</v>
      </c>
      <c r="R335" s="382">
        <v>280713.66239999997</v>
      </c>
      <c r="S335" s="382">
        <v>491248.90919999999</v>
      </c>
      <c r="T335" s="382">
        <v>304657.16470000002</v>
      </c>
      <c r="U335" s="382">
        <v>533150.03819999995</v>
      </c>
    </row>
    <row r="336" spans="1:21" ht="21.95" customHeight="1" x14ac:dyDescent="0.25">
      <c r="A336" s="381" t="s">
        <v>625</v>
      </c>
      <c r="B336" s="381" t="s">
        <v>65</v>
      </c>
      <c r="C336" s="381" t="s">
        <v>68</v>
      </c>
      <c r="D336" s="381" t="s">
        <v>69</v>
      </c>
      <c r="E336" s="381" t="s">
        <v>660</v>
      </c>
      <c r="F336" s="381" t="s">
        <v>626</v>
      </c>
      <c r="G336" s="381" t="s">
        <v>6</v>
      </c>
      <c r="H336" s="382">
        <v>96081.234100000001</v>
      </c>
      <c r="I336" s="382">
        <v>168142.15969999999</v>
      </c>
      <c r="J336" s="382">
        <v>132817.35260000001</v>
      </c>
      <c r="K336" s="382">
        <v>232430.3671</v>
      </c>
      <c r="L336" s="382">
        <v>168584.1139</v>
      </c>
      <c r="M336" s="382">
        <v>295022.19939999998</v>
      </c>
      <c r="N336" s="382">
        <v>220412.6833</v>
      </c>
      <c r="O336" s="382">
        <v>385722.19579999999</v>
      </c>
      <c r="P336" s="382">
        <v>274703.54749999999</v>
      </c>
      <c r="Q336" s="382">
        <v>480731.20809999999</v>
      </c>
      <c r="R336" s="382">
        <v>309318.39159999997</v>
      </c>
      <c r="S336" s="382">
        <v>541307.18519999995</v>
      </c>
      <c r="T336" s="382">
        <v>343451.20860000001</v>
      </c>
      <c r="U336" s="382">
        <v>601039.61499999999</v>
      </c>
    </row>
    <row r="337" spans="1:21" ht="21.95" customHeight="1" x14ac:dyDescent="0.25">
      <c r="A337" s="381" t="s">
        <v>625</v>
      </c>
      <c r="B337" s="381" t="s">
        <v>65</v>
      </c>
      <c r="C337" s="381" t="s">
        <v>68</v>
      </c>
      <c r="D337" s="381" t="s">
        <v>69</v>
      </c>
      <c r="E337" s="381" t="s">
        <v>660</v>
      </c>
      <c r="F337" s="381" t="s">
        <v>627</v>
      </c>
      <c r="G337" s="381" t="s">
        <v>4</v>
      </c>
      <c r="H337" s="382">
        <v>107048.5981</v>
      </c>
      <c r="I337" s="382">
        <v>171277.75949999999</v>
      </c>
      <c r="J337" s="382">
        <v>149868.0373</v>
      </c>
      <c r="K337" s="382">
        <v>239788.86319999999</v>
      </c>
      <c r="L337" s="382">
        <v>192687.47640000001</v>
      </c>
      <c r="M337" s="382">
        <v>308299.967</v>
      </c>
      <c r="N337" s="382">
        <v>256916.63529999999</v>
      </c>
      <c r="O337" s="382">
        <v>411066.6226</v>
      </c>
      <c r="P337" s="382">
        <v>321145.7941</v>
      </c>
      <c r="Q337" s="382">
        <v>513833.2782</v>
      </c>
      <c r="R337" s="382">
        <v>363965.23330000002</v>
      </c>
      <c r="S337" s="382">
        <v>582344.38210000005</v>
      </c>
      <c r="T337" s="382">
        <v>406784.67259999999</v>
      </c>
      <c r="U337" s="382">
        <v>650855.48580000002</v>
      </c>
    </row>
    <row r="338" spans="1:21" ht="22.5" customHeight="1" x14ac:dyDescent="0.25">
      <c r="A338" s="381" t="s">
        <v>625</v>
      </c>
      <c r="B338" s="381" t="s">
        <v>65</v>
      </c>
      <c r="C338" s="381" t="s">
        <v>68</v>
      </c>
      <c r="D338" s="381" t="s">
        <v>69</v>
      </c>
      <c r="E338" s="381" t="s">
        <v>618</v>
      </c>
      <c r="F338" s="381" t="s">
        <v>624</v>
      </c>
      <c r="G338" s="381" t="s">
        <v>11</v>
      </c>
      <c r="H338" s="382">
        <v>94480.324200000003</v>
      </c>
      <c r="I338" s="382">
        <v>165340.56719999999</v>
      </c>
      <c r="J338" s="382">
        <v>123715.664</v>
      </c>
      <c r="K338" s="382">
        <v>216502.41190000001</v>
      </c>
      <c r="L338" s="382">
        <v>150176.01319999999</v>
      </c>
      <c r="M338" s="382">
        <v>262808.02309999999</v>
      </c>
      <c r="N338" s="382">
        <v>183670.66130000001</v>
      </c>
      <c r="O338" s="382">
        <v>321423.65720000002</v>
      </c>
      <c r="P338" s="382">
        <v>216137.87530000001</v>
      </c>
      <c r="Q338" s="382">
        <v>378241.2819</v>
      </c>
      <c r="R338" s="382">
        <v>236035.31150000001</v>
      </c>
      <c r="S338" s="382">
        <v>413061.79519999999</v>
      </c>
      <c r="T338" s="382">
        <v>253758.48310000001</v>
      </c>
      <c r="U338" s="382">
        <v>444077.3455</v>
      </c>
    </row>
    <row r="339" spans="1:21" ht="21.95" customHeight="1" x14ac:dyDescent="0.25">
      <c r="A339" s="381" t="s">
        <v>625</v>
      </c>
      <c r="B339" s="381" t="s">
        <v>65</v>
      </c>
      <c r="C339" s="381" t="s">
        <v>68</v>
      </c>
      <c r="D339" s="381" t="s">
        <v>69</v>
      </c>
      <c r="E339" s="381" t="s">
        <v>618</v>
      </c>
      <c r="F339" s="381" t="s">
        <v>625</v>
      </c>
      <c r="G339" s="381" t="s">
        <v>5</v>
      </c>
      <c r="H339" s="382">
        <v>86531.960500000001</v>
      </c>
      <c r="I339" s="382">
        <v>151430.93090000001</v>
      </c>
      <c r="J339" s="382">
        <v>113390.2662</v>
      </c>
      <c r="K339" s="382">
        <v>198432.96590000001</v>
      </c>
      <c r="L339" s="382">
        <v>137917.095</v>
      </c>
      <c r="M339" s="382">
        <v>241354.91630000001</v>
      </c>
      <c r="N339" s="382">
        <v>169378.55669999999</v>
      </c>
      <c r="O339" s="382">
        <v>296412.4742</v>
      </c>
      <c r="P339" s="382">
        <v>201003.1777</v>
      </c>
      <c r="Q339" s="382">
        <v>351755.56099999999</v>
      </c>
      <c r="R339" s="382">
        <v>221313.53570000001</v>
      </c>
      <c r="S339" s="382">
        <v>387298.6875</v>
      </c>
      <c r="T339" s="382">
        <v>240339.84030000001</v>
      </c>
      <c r="U339" s="382">
        <v>420594.7206</v>
      </c>
    </row>
    <row r="340" spans="1:21" ht="21.95" customHeight="1" x14ac:dyDescent="0.25">
      <c r="A340" s="381" t="s">
        <v>625</v>
      </c>
      <c r="B340" s="381" t="s">
        <v>65</v>
      </c>
      <c r="C340" s="381" t="s">
        <v>68</v>
      </c>
      <c r="D340" s="381" t="s">
        <v>69</v>
      </c>
      <c r="E340" s="381" t="s">
        <v>618</v>
      </c>
      <c r="F340" s="381" t="s">
        <v>626</v>
      </c>
      <c r="G340" s="381" t="s">
        <v>6</v>
      </c>
      <c r="H340" s="382">
        <v>74813.078599999993</v>
      </c>
      <c r="I340" s="382">
        <v>130922.8875</v>
      </c>
      <c r="J340" s="382">
        <v>103339.11010000001</v>
      </c>
      <c r="K340" s="382">
        <v>180843.44260000001</v>
      </c>
      <c r="L340" s="382">
        <v>131065.59880000001</v>
      </c>
      <c r="M340" s="382">
        <v>229364.79790000001</v>
      </c>
      <c r="N340" s="382">
        <v>171152.86679999999</v>
      </c>
      <c r="O340" s="382">
        <v>299517.51699999999</v>
      </c>
      <c r="P340" s="382">
        <v>213271.07879999999</v>
      </c>
      <c r="Q340" s="382">
        <v>373224.38799999998</v>
      </c>
      <c r="R340" s="382">
        <v>240047.446</v>
      </c>
      <c r="S340" s="382">
        <v>420083.0306</v>
      </c>
      <c r="T340" s="382">
        <v>266426.22899999999</v>
      </c>
      <c r="U340" s="382">
        <v>466245.90059999999</v>
      </c>
    </row>
    <row r="341" spans="1:21" ht="21.95" customHeight="1" x14ac:dyDescent="0.25">
      <c r="A341" s="381" t="s">
        <v>625</v>
      </c>
      <c r="B341" s="381" t="s">
        <v>65</v>
      </c>
      <c r="C341" s="381" t="s">
        <v>68</v>
      </c>
      <c r="D341" s="381" t="s">
        <v>69</v>
      </c>
      <c r="E341" s="381" t="s">
        <v>618</v>
      </c>
      <c r="F341" s="381" t="s">
        <v>627</v>
      </c>
      <c r="G341" s="381" t="s">
        <v>4</v>
      </c>
      <c r="H341" s="382">
        <v>84425.948600000003</v>
      </c>
      <c r="I341" s="382">
        <v>135081.51990000001</v>
      </c>
      <c r="J341" s="382">
        <v>118196.3281</v>
      </c>
      <c r="K341" s="382">
        <v>189114.12779999999</v>
      </c>
      <c r="L341" s="382">
        <v>151966.70749999999</v>
      </c>
      <c r="M341" s="382">
        <v>243146.73569999999</v>
      </c>
      <c r="N341" s="382">
        <v>202622.27669999999</v>
      </c>
      <c r="O341" s="382">
        <v>324195.64760000003</v>
      </c>
      <c r="P341" s="382">
        <v>253277.84589999999</v>
      </c>
      <c r="Q341" s="382">
        <v>405244.55949999997</v>
      </c>
      <c r="R341" s="382">
        <v>287048.2254</v>
      </c>
      <c r="S341" s="382">
        <v>459277.16749999998</v>
      </c>
      <c r="T341" s="382">
        <v>320818.60479999997</v>
      </c>
      <c r="U341" s="382">
        <v>513309.77539999998</v>
      </c>
    </row>
    <row r="342" spans="1:21" ht="22.5" customHeight="1" x14ac:dyDescent="0.25">
      <c r="A342" s="381" t="s">
        <v>625</v>
      </c>
      <c r="B342" s="381" t="s">
        <v>65</v>
      </c>
      <c r="C342" s="381" t="s">
        <v>68</v>
      </c>
      <c r="D342" s="381" t="s">
        <v>69</v>
      </c>
      <c r="E342" s="381" t="s">
        <v>661</v>
      </c>
      <c r="F342" s="381" t="s">
        <v>624</v>
      </c>
      <c r="G342" s="381" t="s">
        <v>11</v>
      </c>
      <c r="H342" s="382">
        <v>91902.342600000004</v>
      </c>
      <c r="I342" s="382">
        <v>160829.09950000001</v>
      </c>
      <c r="J342" s="382">
        <v>120304.40270000001</v>
      </c>
      <c r="K342" s="382">
        <v>210532.7047</v>
      </c>
      <c r="L342" s="382">
        <v>146002.45879999999</v>
      </c>
      <c r="M342" s="382">
        <v>255504.30300000001</v>
      </c>
      <c r="N342" s="382">
        <v>178506.9797</v>
      </c>
      <c r="O342" s="382">
        <v>312387.2145</v>
      </c>
      <c r="P342" s="382">
        <v>210040.9406</v>
      </c>
      <c r="Q342" s="382">
        <v>367571.6459</v>
      </c>
      <c r="R342" s="382">
        <v>229370.8095</v>
      </c>
      <c r="S342" s="382">
        <v>401398.9166</v>
      </c>
      <c r="T342" s="382">
        <v>246586.12669999999</v>
      </c>
      <c r="U342" s="382">
        <v>431525.72169999999</v>
      </c>
    </row>
    <row r="343" spans="1:21" ht="21.95" customHeight="1" x14ac:dyDescent="0.25">
      <c r="A343" s="381" t="s">
        <v>625</v>
      </c>
      <c r="B343" s="381" t="s">
        <v>65</v>
      </c>
      <c r="C343" s="381" t="s">
        <v>68</v>
      </c>
      <c r="D343" s="381" t="s">
        <v>69</v>
      </c>
      <c r="E343" s="381" t="s">
        <v>661</v>
      </c>
      <c r="F343" s="381" t="s">
        <v>625</v>
      </c>
      <c r="G343" s="381" t="s">
        <v>5</v>
      </c>
      <c r="H343" s="382">
        <v>84235.336599999995</v>
      </c>
      <c r="I343" s="382">
        <v>147411.83919999999</v>
      </c>
      <c r="J343" s="382">
        <v>110344.50539999999</v>
      </c>
      <c r="K343" s="382">
        <v>193102.88440000001</v>
      </c>
      <c r="L343" s="382">
        <v>134177.48420000001</v>
      </c>
      <c r="M343" s="382">
        <v>234810.5974</v>
      </c>
      <c r="N343" s="382">
        <v>164720.7899</v>
      </c>
      <c r="O343" s="382">
        <v>288261.38219999999</v>
      </c>
      <c r="P343" s="382">
        <v>195441.98389999999</v>
      </c>
      <c r="Q343" s="382">
        <v>342023.4719</v>
      </c>
      <c r="R343" s="382">
        <v>215170.158</v>
      </c>
      <c r="S343" s="382">
        <v>376547.77649999998</v>
      </c>
      <c r="T343" s="382">
        <v>233642.47959999999</v>
      </c>
      <c r="U343" s="382">
        <v>408874.33929999999</v>
      </c>
    </row>
    <row r="344" spans="1:21" ht="21.95" customHeight="1" x14ac:dyDescent="0.25">
      <c r="A344" s="381" t="s">
        <v>625</v>
      </c>
      <c r="B344" s="381" t="s">
        <v>65</v>
      </c>
      <c r="C344" s="381" t="s">
        <v>68</v>
      </c>
      <c r="D344" s="381" t="s">
        <v>69</v>
      </c>
      <c r="E344" s="381" t="s">
        <v>661</v>
      </c>
      <c r="F344" s="381" t="s">
        <v>626</v>
      </c>
      <c r="G344" s="381" t="s">
        <v>6</v>
      </c>
      <c r="H344" s="382">
        <v>72898.469400000002</v>
      </c>
      <c r="I344" s="382">
        <v>127572.3214</v>
      </c>
      <c r="J344" s="382">
        <v>100708.18640000001</v>
      </c>
      <c r="K344" s="382">
        <v>176239.32620000001</v>
      </c>
      <c r="L344" s="382">
        <v>127746.6629</v>
      </c>
      <c r="M344" s="382">
        <v>223556.66020000001</v>
      </c>
      <c r="N344" s="382">
        <v>166855.09729999999</v>
      </c>
      <c r="O344" s="382">
        <v>291996.4204</v>
      </c>
      <c r="P344" s="382">
        <v>207922.584</v>
      </c>
      <c r="Q344" s="382">
        <v>363864.52189999999</v>
      </c>
      <c r="R344" s="382">
        <v>234044.57149999999</v>
      </c>
      <c r="S344" s="382">
        <v>409578.00020000001</v>
      </c>
      <c r="T344" s="382">
        <v>259783.04870000001</v>
      </c>
      <c r="U344" s="382">
        <v>454620.33510000003</v>
      </c>
    </row>
    <row r="345" spans="1:21" ht="21.95" customHeight="1" x14ac:dyDescent="0.25">
      <c r="A345" s="381" t="s">
        <v>625</v>
      </c>
      <c r="B345" s="381" t="s">
        <v>65</v>
      </c>
      <c r="C345" s="381" t="s">
        <v>68</v>
      </c>
      <c r="D345" s="381" t="s">
        <v>69</v>
      </c>
      <c r="E345" s="381" t="s">
        <v>661</v>
      </c>
      <c r="F345" s="381" t="s">
        <v>627</v>
      </c>
      <c r="G345" s="381" t="s">
        <v>4</v>
      </c>
      <c r="H345" s="382">
        <v>82077.331300000005</v>
      </c>
      <c r="I345" s="382">
        <v>131323.73209999999</v>
      </c>
      <c r="J345" s="382">
        <v>114908.26390000001</v>
      </c>
      <c r="K345" s="382">
        <v>183853.22500000001</v>
      </c>
      <c r="L345" s="382">
        <v>147739.19639999999</v>
      </c>
      <c r="M345" s="382">
        <v>236382.71780000001</v>
      </c>
      <c r="N345" s="382">
        <v>196985.59520000001</v>
      </c>
      <c r="O345" s="382">
        <v>315176.95699999999</v>
      </c>
      <c r="P345" s="382">
        <v>246231.99400000001</v>
      </c>
      <c r="Q345" s="382">
        <v>393971.19620000001</v>
      </c>
      <c r="R345" s="382">
        <v>279062.9265</v>
      </c>
      <c r="S345" s="382">
        <v>446500.68900000001</v>
      </c>
      <c r="T345" s="382">
        <v>311893.8591</v>
      </c>
      <c r="U345" s="382">
        <v>499030.18190000003</v>
      </c>
    </row>
    <row r="346" spans="1:21" ht="22.5" customHeight="1" x14ac:dyDescent="0.25">
      <c r="A346" s="381" t="s">
        <v>625</v>
      </c>
      <c r="B346" s="381" t="s">
        <v>65</v>
      </c>
      <c r="C346" s="381" t="s">
        <v>68</v>
      </c>
      <c r="D346" s="381" t="s">
        <v>69</v>
      </c>
      <c r="E346" s="381" t="s">
        <v>662</v>
      </c>
      <c r="F346" s="381" t="s">
        <v>624</v>
      </c>
      <c r="G346" s="381" t="s">
        <v>11</v>
      </c>
      <c r="H346" s="382">
        <v>89324.356199999995</v>
      </c>
      <c r="I346" s="382">
        <v>156317.62340000001</v>
      </c>
      <c r="J346" s="382">
        <v>116893.1349</v>
      </c>
      <c r="K346" s="382">
        <v>204562.986</v>
      </c>
      <c r="L346" s="382">
        <v>141828.89629999999</v>
      </c>
      <c r="M346" s="382">
        <v>248200.5686</v>
      </c>
      <c r="N346" s="382">
        <v>173343.2879</v>
      </c>
      <c r="O346" s="382">
        <v>303350.7537</v>
      </c>
      <c r="P346" s="382">
        <v>203943.99359999999</v>
      </c>
      <c r="Q346" s="382">
        <v>356901.98869999999</v>
      </c>
      <c r="R346" s="382">
        <v>222706.29399999999</v>
      </c>
      <c r="S346" s="382">
        <v>389736.01449999999</v>
      </c>
      <c r="T346" s="382">
        <v>239413.75580000001</v>
      </c>
      <c r="U346" s="382">
        <v>418974.07250000001</v>
      </c>
    </row>
    <row r="347" spans="1:21" ht="21.95" customHeight="1" x14ac:dyDescent="0.25">
      <c r="A347" s="381" t="s">
        <v>625</v>
      </c>
      <c r="B347" s="381" t="s">
        <v>65</v>
      </c>
      <c r="C347" s="381" t="s">
        <v>68</v>
      </c>
      <c r="D347" s="381" t="s">
        <v>69</v>
      </c>
      <c r="E347" s="381" t="s">
        <v>662</v>
      </c>
      <c r="F347" s="381" t="s">
        <v>625</v>
      </c>
      <c r="G347" s="381" t="s">
        <v>5</v>
      </c>
      <c r="H347" s="382">
        <v>81938.708899999998</v>
      </c>
      <c r="I347" s="382">
        <v>143392.74059999999</v>
      </c>
      <c r="J347" s="382">
        <v>107298.73910000001</v>
      </c>
      <c r="K347" s="382">
        <v>187772.7934</v>
      </c>
      <c r="L347" s="382">
        <v>130437.86659999999</v>
      </c>
      <c r="M347" s="382">
        <v>228266.2666</v>
      </c>
      <c r="N347" s="382">
        <v>160063.01430000001</v>
      </c>
      <c r="O347" s="382">
        <v>280110.27480000001</v>
      </c>
      <c r="P347" s="382">
        <v>189880.77960000001</v>
      </c>
      <c r="Q347" s="382">
        <v>332291.36410000001</v>
      </c>
      <c r="R347" s="382">
        <v>209026.7684</v>
      </c>
      <c r="S347" s="382">
        <v>365796.84460000001</v>
      </c>
      <c r="T347" s="382">
        <v>226945.10579999999</v>
      </c>
      <c r="U347" s="382">
        <v>397153.9351</v>
      </c>
    </row>
    <row r="348" spans="1:21" ht="21.95" customHeight="1" x14ac:dyDescent="0.25">
      <c r="A348" s="381" t="s">
        <v>625</v>
      </c>
      <c r="B348" s="381" t="s">
        <v>65</v>
      </c>
      <c r="C348" s="381" t="s">
        <v>68</v>
      </c>
      <c r="D348" s="381" t="s">
        <v>69</v>
      </c>
      <c r="E348" s="381" t="s">
        <v>662</v>
      </c>
      <c r="F348" s="381" t="s">
        <v>626</v>
      </c>
      <c r="G348" s="381" t="s">
        <v>6</v>
      </c>
      <c r="H348" s="382">
        <v>70983.857300000003</v>
      </c>
      <c r="I348" s="382">
        <v>124221.75019999999</v>
      </c>
      <c r="J348" s="382">
        <v>98077.258700000006</v>
      </c>
      <c r="K348" s="382">
        <v>171635.2028</v>
      </c>
      <c r="L348" s="382">
        <v>124427.72229999999</v>
      </c>
      <c r="M348" s="382">
        <v>217748.51389999999</v>
      </c>
      <c r="N348" s="382">
        <v>162557.3217</v>
      </c>
      <c r="O348" s="382">
        <v>284475.31300000002</v>
      </c>
      <c r="P348" s="382">
        <v>202574.0814</v>
      </c>
      <c r="Q348" s="382">
        <v>354504.64240000001</v>
      </c>
      <c r="R348" s="382">
        <v>228041.68859999999</v>
      </c>
      <c r="S348" s="382">
        <v>399072.95510000002</v>
      </c>
      <c r="T348" s="382">
        <v>253139.85920000001</v>
      </c>
      <c r="U348" s="382">
        <v>442994.75349999999</v>
      </c>
    </row>
    <row r="349" spans="1:21" ht="21.95" customHeight="1" x14ac:dyDescent="0.25">
      <c r="A349" s="381" t="s">
        <v>625</v>
      </c>
      <c r="B349" s="381" t="s">
        <v>65</v>
      </c>
      <c r="C349" s="381" t="s">
        <v>68</v>
      </c>
      <c r="D349" s="381" t="s">
        <v>69</v>
      </c>
      <c r="E349" s="381" t="s">
        <v>662</v>
      </c>
      <c r="F349" s="381" t="s">
        <v>627</v>
      </c>
      <c r="G349" s="381" t="s">
        <v>4</v>
      </c>
      <c r="H349" s="382">
        <v>79728.709400000007</v>
      </c>
      <c r="I349" s="382">
        <v>127565.93700000001</v>
      </c>
      <c r="J349" s="382">
        <v>111620.19319999999</v>
      </c>
      <c r="K349" s="382">
        <v>178592.3118</v>
      </c>
      <c r="L349" s="382">
        <v>143511.677</v>
      </c>
      <c r="M349" s="382">
        <v>229618.68659999999</v>
      </c>
      <c r="N349" s="382">
        <v>191348.90270000001</v>
      </c>
      <c r="O349" s="382">
        <v>306158.2488</v>
      </c>
      <c r="P349" s="382">
        <v>239186.12830000001</v>
      </c>
      <c r="Q349" s="382">
        <v>382697.81099999999</v>
      </c>
      <c r="R349" s="382">
        <v>271077.61210000003</v>
      </c>
      <c r="S349" s="382">
        <v>433724.18579999998</v>
      </c>
      <c r="T349" s="382">
        <v>302969.09580000001</v>
      </c>
      <c r="U349" s="382">
        <v>484750.56060000003</v>
      </c>
    </row>
    <row r="350" spans="1:21" ht="22.5" customHeight="1" x14ac:dyDescent="0.25">
      <c r="A350" s="381" t="s">
        <v>625</v>
      </c>
      <c r="B350" s="381" t="s">
        <v>65</v>
      </c>
      <c r="C350" s="381" t="s">
        <v>68</v>
      </c>
      <c r="D350" s="381" t="s">
        <v>69</v>
      </c>
      <c r="E350" s="381" t="s">
        <v>663</v>
      </c>
      <c r="F350" s="381" t="s">
        <v>624</v>
      </c>
      <c r="G350" s="381" t="s">
        <v>11</v>
      </c>
      <c r="H350" s="382">
        <v>120285.7337</v>
      </c>
      <c r="I350" s="382">
        <v>210500.03400000001</v>
      </c>
      <c r="J350" s="382">
        <v>157627.8083</v>
      </c>
      <c r="K350" s="382">
        <v>275848.66460000002</v>
      </c>
      <c r="L350" s="382">
        <v>191453.14739999999</v>
      </c>
      <c r="M350" s="382">
        <v>335043.00799999997</v>
      </c>
      <c r="N350" s="382">
        <v>234356.87909999999</v>
      </c>
      <c r="O350" s="382">
        <v>410124.53840000002</v>
      </c>
      <c r="P350" s="382">
        <v>275853.8836</v>
      </c>
      <c r="Q350" s="382">
        <v>482744.29639999999</v>
      </c>
      <c r="R350" s="382">
        <v>301270.23450000002</v>
      </c>
      <c r="S350" s="382">
        <v>527222.91040000005</v>
      </c>
      <c r="T350" s="382">
        <v>323917.14319999999</v>
      </c>
      <c r="U350" s="382">
        <v>566855.00049999997</v>
      </c>
    </row>
    <row r="351" spans="1:21" ht="21.95" customHeight="1" x14ac:dyDescent="0.25">
      <c r="A351" s="381" t="s">
        <v>625</v>
      </c>
      <c r="B351" s="381" t="s">
        <v>65</v>
      </c>
      <c r="C351" s="381" t="s">
        <v>68</v>
      </c>
      <c r="D351" s="381" t="s">
        <v>69</v>
      </c>
      <c r="E351" s="381" t="s">
        <v>663</v>
      </c>
      <c r="F351" s="381" t="s">
        <v>625</v>
      </c>
      <c r="G351" s="381" t="s">
        <v>5</v>
      </c>
      <c r="H351" s="382">
        <v>109945.8268</v>
      </c>
      <c r="I351" s="382">
        <v>192405.19699999999</v>
      </c>
      <c r="J351" s="382">
        <v>144195.65340000001</v>
      </c>
      <c r="K351" s="382">
        <v>252342.39350000001</v>
      </c>
      <c r="L351" s="382">
        <v>175505.70480000001</v>
      </c>
      <c r="M351" s="382">
        <v>307134.98340000003</v>
      </c>
      <c r="N351" s="382">
        <v>215764.49479999999</v>
      </c>
      <c r="O351" s="382">
        <v>377587.86589999998</v>
      </c>
      <c r="P351" s="382">
        <v>256165.38269999999</v>
      </c>
      <c r="Q351" s="382">
        <v>448289.41979999997</v>
      </c>
      <c r="R351" s="382">
        <v>282118.89730000001</v>
      </c>
      <c r="S351" s="382">
        <v>493708.07040000003</v>
      </c>
      <c r="T351" s="382">
        <v>306461.03210000001</v>
      </c>
      <c r="U351" s="382">
        <v>536306.80619999999</v>
      </c>
    </row>
    <row r="352" spans="1:21" ht="21.95" customHeight="1" x14ac:dyDescent="0.25">
      <c r="A352" s="381" t="s">
        <v>625</v>
      </c>
      <c r="B352" s="381" t="s">
        <v>65</v>
      </c>
      <c r="C352" s="381" t="s">
        <v>68</v>
      </c>
      <c r="D352" s="381" t="s">
        <v>69</v>
      </c>
      <c r="E352" s="381" t="s">
        <v>663</v>
      </c>
      <c r="F352" s="381" t="s">
        <v>626</v>
      </c>
      <c r="G352" s="381" t="s">
        <v>6</v>
      </c>
      <c r="H352" s="382">
        <v>94813.1728</v>
      </c>
      <c r="I352" s="382">
        <v>165923.05239999999</v>
      </c>
      <c r="J352" s="382">
        <v>130918.2438</v>
      </c>
      <c r="K352" s="382">
        <v>229106.92670000001</v>
      </c>
      <c r="L352" s="382">
        <v>165983.2015</v>
      </c>
      <c r="M352" s="382">
        <v>290470.60269999999</v>
      </c>
      <c r="N352" s="382">
        <v>216626.10399999999</v>
      </c>
      <c r="O352" s="382">
        <v>379095.68190000003</v>
      </c>
      <c r="P352" s="382">
        <v>269911.03090000001</v>
      </c>
      <c r="Q352" s="382">
        <v>472344.304</v>
      </c>
      <c r="R352" s="382">
        <v>303739.98979999998</v>
      </c>
      <c r="S352" s="382">
        <v>531544.98210000002</v>
      </c>
      <c r="T352" s="382">
        <v>337051.73729999998</v>
      </c>
      <c r="U352" s="382">
        <v>589840.54020000005</v>
      </c>
    </row>
    <row r="353" spans="1:21" ht="21.95" customHeight="1" x14ac:dyDescent="0.25">
      <c r="A353" s="381" t="s">
        <v>625</v>
      </c>
      <c r="B353" s="381" t="s">
        <v>65</v>
      </c>
      <c r="C353" s="381" t="s">
        <v>68</v>
      </c>
      <c r="D353" s="381" t="s">
        <v>69</v>
      </c>
      <c r="E353" s="381" t="s">
        <v>663</v>
      </c>
      <c r="F353" s="381" t="s">
        <v>627</v>
      </c>
      <c r="G353" s="381" t="s">
        <v>4</v>
      </c>
      <c r="H353" s="382">
        <v>107639.09420000001</v>
      </c>
      <c r="I353" s="382">
        <v>172222.5534</v>
      </c>
      <c r="J353" s="382">
        <v>150694.73190000001</v>
      </c>
      <c r="K353" s="382">
        <v>241111.57459999999</v>
      </c>
      <c r="L353" s="382">
        <v>193750.36960000001</v>
      </c>
      <c r="M353" s="382">
        <v>310000.59600000002</v>
      </c>
      <c r="N353" s="382">
        <v>258333.82610000001</v>
      </c>
      <c r="O353" s="382">
        <v>413334.12790000002</v>
      </c>
      <c r="P353" s="382">
        <v>322917.28259999998</v>
      </c>
      <c r="Q353" s="382">
        <v>516667.65980000002</v>
      </c>
      <c r="R353" s="382">
        <v>365972.9203</v>
      </c>
      <c r="S353" s="382">
        <v>585556.68119999999</v>
      </c>
      <c r="T353" s="382">
        <v>409028.55790000001</v>
      </c>
      <c r="U353" s="382">
        <v>654445.70250000001</v>
      </c>
    </row>
    <row r="354" spans="1:21" ht="22.5" customHeight="1" x14ac:dyDescent="0.25">
      <c r="A354" s="381" t="s">
        <v>625</v>
      </c>
      <c r="B354" s="381" t="s">
        <v>65</v>
      </c>
      <c r="C354" s="381" t="s">
        <v>70</v>
      </c>
      <c r="D354" s="381" t="s">
        <v>620</v>
      </c>
      <c r="E354" s="381" t="s">
        <v>71</v>
      </c>
      <c r="F354" s="381" t="s">
        <v>624</v>
      </c>
      <c r="G354" s="381" t="s">
        <v>11</v>
      </c>
      <c r="H354" s="382">
        <v>91646.271900000007</v>
      </c>
      <c r="I354" s="382">
        <v>160380.97589999999</v>
      </c>
      <c r="J354" s="382">
        <v>120097.376</v>
      </c>
      <c r="K354" s="382">
        <v>210170.408</v>
      </c>
      <c r="L354" s="382">
        <v>145869.0625</v>
      </c>
      <c r="M354" s="382">
        <v>255270.85939999999</v>
      </c>
      <c r="N354" s="382">
        <v>178557.6195</v>
      </c>
      <c r="O354" s="382">
        <v>312475.83409999998</v>
      </c>
      <c r="P354" s="382">
        <v>210174.38440000001</v>
      </c>
      <c r="Q354" s="382">
        <v>367805.1727</v>
      </c>
      <c r="R354" s="382">
        <v>229539.22279999999</v>
      </c>
      <c r="S354" s="382">
        <v>401693.64</v>
      </c>
      <c r="T354" s="382">
        <v>246794.01010000001</v>
      </c>
      <c r="U354" s="382">
        <v>431889.51770000003</v>
      </c>
    </row>
    <row r="355" spans="1:21" ht="21.95" customHeight="1" x14ac:dyDescent="0.25">
      <c r="A355" s="381" t="s">
        <v>625</v>
      </c>
      <c r="B355" s="381" t="s">
        <v>65</v>
      </c>
      <c r="C355" s="381" t="s">
        <v>70</v>
      </c>
      <c r="D355" s="381" t="s">
        <v>620</v>
      </c>
      <c r="E355" s="381" t="s">
        <v>71</v>
      </c>
      <c r="F355" s="381" t="s">
        <v>625</v>
      </c>
      <c r="G355" s="381" t="s">
        <v>5</v>
      </c>
      <c r="H355" s="382">
        <v>83768.247700000007</v>
      </c>
      <c r="I355" s="382">
        <v>146594.43359999999</v>
      </c>
      <c r="J355" s="382">
        <v>109863.35340000001</v>
      </c>
      <c r="K355" s="382">
        <v>192260.86840000001</v>
      </c>
      <c r="L355" s="382">
        <v>133718.63020000001</v>
      </c>
      <c r="M355" s="382">
        <v>234007.6029</v>
      </c>
      <c r="N355" s="382">
        <v>164391.99359999999</v>
      </c>
      <c r="O355" s="382">
        <v>287685.98869999999</v>
      </c>
      <c r="P355" s="382">
        <v>195173.62210000001</v>
      </c>
      <c r="Q355" s="382">
        <v>341553.83850000001</v>
      </c>
      <c r="R355" s="382">
        <v>214947.72810000001</v>
      </c>
      <c r="S355" s="382">
        <v>376158.52419999999</v>
      </c>
      <c r="T355" s="382">
        <v>233494.11619999999</v>
      </c>
      <c r="U355" s="382">
        <v>408614.7034</v>
      </c>
    </row>
    <row r="356" spans="1:21" ht="21.95" customHeight="1" x14ac:dyDescent="0.25">
      <c r="A356" s="381" t="s">
        <v>625</v>
      </c>
      <c r="B356" s="381" t="s">
        <v>65</v>
      </c>
      <c r="C356" s="381" t="s">
        <v>70</v>
      </c>
      <c r="D356" s="381" t="s">
        <v>620</v>
      </c>
      <c r="E356" s="381" t="s">
        <v>71</v>
      </c>
      <c r="F356" s="381" t="s">
        <v>626</v>
      </c>
      <c r="G356" s="381" t="s">
        <v>6</v>
      </c>
      <c r="H356" s="382">
        <v>72238.606799999994</v>
      </c>
      <c r="I356" s="382">
        <v>126417.5618</v>
      </c>
      <c r="J356" s="382">
        <v>99747.231899999999</v>
      </c>
      <c r="K356" s="382">
        <v>174557.65580000001</v>
      </c>
      <c r="L356" s="382">
        <v>126463.3898</v>
      </c>
      <c r="M356" s="382">
        <v>221310.93210000001</v>
      </c>
      <c r="N356" s="382">
        <v>165048.4577</v>
      </c>
      <c r="O356" s="382">
        <v>288834.80099999998</v>
      </c>
      <c r="P356" s="382">
        <v>205646.49660000001</v>
      </c>
      <c r="Q356" s="382">
        <v>359881.36910000001</v>
      </c>
      <c r="R356" s="382">
        <v>231420.9411</v>
      </c>
      <c r="S356" s="382">
        <v>404986.647</v>
      </c>
      <c r="T356" s="382">
        <v>256801.3198</v>
      </c>
      <c r="U356" s="382">
        <v>449402.30969999998</v>
      </c>
    </row>
    <row r="357" spans="1:21" ht="21.95" customHeight="1" x14ac:dyDescent="0.25">
      <c r="A357" s="381" t="s">
        <v>625</v>
      </c>
      <c r="B357" s="381" t="s">
        <v>65</v>
      </c>
      <c r="C357" s="381" t="s">
        <v>70</v>
      </c>
      <c r="D357" s="381" t="s">
        <v>620</v>
      </c>
      <c r="E357" s="381" t="s">
        <v>71</v>
      </c>
      <c r="F357" s="381" t="s">
        <v>627</v>
      </c>
      <c r="G357" s="381" t="s">
        <v>4</v>
      </c>
      <c r="H357" s="382">
        <v>82010.737200000003</v>
      </c>
      <c r="I357" s="382">
        <v>131217.18160000001</v>
      </c>
      <c r="J357" s="382">
        <v>114815.0321</v>
      </c>
      <c r="K357" s="382">
        <v>183704.05410000001</v>
      </c>
      <c r="L357" s="382">
        <v>147619.32699999999</v>
      </c>
      <c r="M357" s="382">
        <v>236190.92670000001</v>
      </c>
      <c r="N357" s="382">
        <v>196825.76930000001</v>
      </c>
      <c r="O357" s="382">
        <v>314921.23560000001</v>
      </c>
      <c r="P357" s="382">
        <v>246032.21160000001</v>
      </c>
      <c r="Q357" s="382">
        <v>393651.54440000001</v>
      </c>
      <c r="R357" s="382">
        <v>278836.50650000002</v>
      </c>
      <c r="S357" s="382">
        <v>446138.41710000002</v>
      </c>
      <c r="T357" s="382">
        <v>311640.8014</v>
      </c>
      <c r="U357" s="382">
        <v>498625.28960000002</v>
      </c>
    </row>
    <row r="358" spans="1:21" ht="22.5" customHeight="1" x14ac:dyDescent="0.25">
      <c r="A358" s="381" t="s">
        <v>625</v>
      </c>
      <c r="B358" s="381" t="s">
        <v>65</v>
      </c>
      <c r="C358" s="381" t="s">
        <v>72</v>
      </c>
      <c r="D358" s="381" t="s">
        <v>73</v>
      </c>
      <c r="E358" s="381" t="s">
        <v>74</v>
      </c>
      <c r="F358" s="381" t="s">
        <v>624</v>
      </c>
      <c r="G358" s="381" t="s">
        <v>11</v>
      </c>
      <c r="H358" s="382">
        <v>114984.6219</v>
      </c>
      <c r="I358" s="382">
        <v>201223.0883</v>
      </c>
      <c r="J358" s="382">
        <v>150466.76130000001</v>
      </c>
      <c r="K358" s="382">
        <v>263316.8322</v>
      </c>
      <c r="L358" s="382">
        <v>182558.65150000001</v>
      </c>
      <c r="M358" s="382">
        <v>319477.64010000002</v>
      </c>
      <c r="N358" s="382">
        <v>223112.6201</v>
      </c>
      <c r="O358" s="382">
        <v>390447.08510000003</v>
      </c>
      <c r="P358" s="382">
        <v>262495.5686</v>
      </c>
      <c r="Q358" s="382">
        <v>459367.2451</v>
      </c>
      <c r="R358" s="382">
        <v>286643.33360000001</v>
      </c>
      <c r="S358" s="382">
        <v>501625.83380000002</v>
      </c>
      <c r="T358" s="382">
        <v>308146.03379999998</v>
      </c>
      <c r="U358" s="382">
        <v>539255.55909999995</v>
      </c>
    </row>
    <row r="359" spans="1:21" ht="21.95" customHeight="1" x14ac:dyDescent="0.25">
      <c r="A359" s="381" t="s">
        <v>625</v>
      </c>
      <c r="B359" s="381" t="s">
        <v>65</v>
      </c>
      <c r="C359" s="381" t="s">
        <v>72</v>
      </c>
      <c r="D359" s="381" t="s">
        <v>73</v>
      </c>
      <c r="E359" s="381" t="s">
        <v>74</v>
      </c>
      <c r="F359" s="381" t="s">
        <v>625</v>
      </c>
      <c r="G359" s="381" t="s">
        <v>5</v>
      </c>
      <c r="H359" s="382">
        <v>105488.78909999999</v>
      </c>
      <c r="I359" s="382">
        <v>184605.38080000001</v>
      </c>
      <c r="J359" s="382">
        <v>138131.10879999999</v>
      </c>
      <c r="K359" s="382">
        <v>241729.44039999999</v>
      </c>
      <c r="L359" s="382">
        <v>167913.04089999999</v>
      </c>
      <c r="M359" s="382">
        <v>293847.82160000002</v>
      </c>
      <c r="N359" s="382">
        <v>206037.98139999999</v>
      </c>
      <c r="O359" s="382">
        <v>360566.46759999997</v>
      </c>
      <c r="P359" s="382">
        <v>244414.2923</v>
      </c>
      <c r="Q359" s="382">
        <v>427725.01150000002</v>
      </c>
      <c r="R359" s="382">
        <v>269055.37099999998</v>
      </c>
      <c r="S359" s="382">
        <v>470846.89919999999</v>
      </c>
      <c r="T359" s="382">
        <v>292114.91149999999</v>
      </c>
      <c r="U359" s="382">
        <v>511201.09509999998</v>
      </c>
    </row>
    <row r="360" spans="1:21" ht="21.95" customHeight="1" x14ac:dyDescent="0.25">
      <c r="A360" s="381" t="s">
        <v>625</v>
      </c>
      <c r="B360" s="381" t="s">
        <v>65</v>
      </c>
      <c r="C360" s="381" t="s">
        <v>72</v>
      </c>
      <c r="D360" s="381" t="s">
        <v>73</v>
      </c>
      <c r="E360" s="381" t="s">
        <v>74</v>
      </c>
      <c r="F360" s="381" t="s">
        <v>626</v>
      </c>
      <c r="G360" s="381" t="s">
        <v>6</v>
      </c>
      <c r="H360" s="382">
        <v>91398.027700000006</v>
      </c>
      <c r="I360" s="382">
        <v>159946.54819999999</v>
      </c>
      <c r="J360" s="382">
        <v>126285.6281</v>
      </c>
      <c r="K360" s="382">
        <v>220999.84909999999</v>
      </c>
      <c r="L360" s="382">
        <v>160218.02249999999</v>
      </c>
      <c r="M360" s="382">
        <v>280381.53950000001</v>
      </c>
      <c r="N360" s="382">
        <v>209321.63389999999</v>
      </c>
      <c r="O360" s="382">
        <v>366312.85930000001</v>
      </c>
      <c r="P360" s="382">
        <v>260851.59419999999</v>
      </c>
      <c r="Q360" s="382">
        <v>456490.28989999997</v>
      </c>
      <c r="R360" s="382">
        <v>293648.88770000002</v>
      </c>
      <c r="S360" s="382">
        <v>513885.55359999998</v>
      </c>
      <c r="T360" s="382">
        <v>325971.1912</v>
      </c>
      <c r="U360" s="382">
        <v>570449.5845</v>
      </c>
    </row>
    <row r="361" spans="1:21" ht="21.95" customHeight="1" x14ac:dyDescent="0.25">
      <c r="A361" s="381" t="s">
        <v>625</v>
      </c>
      <c r="B361" s="381" t="s">
        <v>65</v>
      </c>
      <c r="C361" s="381" t="s">
        <v>72</v>
      </c>
      <c r="D361" s="381" t="s">
        <v>73</v>
      </c>
      <c r="E361" s="381" t="s">
        <v>74</v>
      </c>
      <c r="F361" s="381" t="s">
        <v>627</v>
      </c>
      <c r="G361" s="381" t="s">
        <v>4</v>
      </c>
      <c r="H361" s="382">
        <v>102624.40949999999</v>
      </c>
      <c r="I361" s="382">
        <v>164199.05780000001</v>
      </c>
      <c r="J361" s="382">
        <v>143674.1734</v>
      </c>
      <c r="K361" s="382">
        <v>229878.68090000001</v>
      </c>
      <c r="L361" s="382">
        <v>184723.93719999999</v>
      </c>
      <c r="M361" s="382">
        <v>295558.304</v>
      </c>
      <c r="N361" s="382">
        <v>246298.58290000001</v>
      </c>
      <c r="O361" s="382">
        <v>394077.73859999998</v>
      </c>
      <c r="P361" s="382">
        <v>307873.22869999998</v>
      </c>
      <c r="Q361" s="382">
        <v>492597.17320000002</v>
      </c>
      <c r="R361" s="382">
        <v>348922.99249999999</v>
      </c>
      <c r="S361" s="382">
        <v>558276.79630000005</v>
      </c>
      <c r="T361" s="382">
        <v>389972.75630000001</v>
      </c>
      <c r="U361" s="382">
        <v>623956.41940000001</v>
      </c>
    </row>
    <row r="362" spans="1:21" ht="22.5" customHeight="1" x14ac:dyDescent="0.25">
      <c r="A362" s="381" t="s">
        <v>625</v>
      </c>
      <c r="B362" s="381" t="s">
        <v>65</v>
      </c>
      <c r="C362" s="381" t="s">
        <v>72</v>
      </c>
      <c r="D362" s="381" t="s">
        <v>73</v>
      </c>
      <c r="E362" s="381" t="s">
        <v>664</v>
      </c>
      <c r="F362" s="381" t="s">
        <v>624</v>
      </c>
      <c r="G362" s="381" t="s">
        <v>11</v>
      </c>
      <c r="H362" s="382">
        <v>121404.01270000001</v>
      </c>
      <c r="I362" s="382">
        <v>212457.02220000001</v>
      </c>
      <c r="J362" s="382">
        <v>159195.42370000001</v>
      </c>
      <c r="K362" s="382">
        <v>278591.9914</v>
      </c>
      <c r="L362" s="382">
        <v>193450.99660000001</v>
      </c>
      <c r="M362" s="382">
        <v>338539.24410000001</v>
      </c>
      <c r="N362" s="382">
        <v>236972.48310000001</v>
      </c>
      <c r="O362" s="382">
        <v>414701.84539999999</v>
      </c>
      <c r="P362" s="382">
        <v>278991.3175</v>
      </c>
      <c r="Q362" s="382">
        <v>488234.80560000002</v>
      </c>
      <c r="R362" s="382">
        <v>304714.76539999997</v>
      </c>
      <c r="S362" s="382">
        <v>533250.83940000006</v>
      </c>
      <c r="T362" s="382">
        <v>327641.91489999997</v>
      </c>
      <c r="U362" s="382">
        <v>573373.35109999997</v>
      </c>
    </row>
    <row r="363" spans="1:21" ht="21.95" customHeight="1" x14ac:dyDescent="0.25">
      <c r="A363" s="381" t="s">
        <v>625</v>
      </c>
      <c r="B363" s="381" t="s">
        <v>65</v>
      </c>
      <c r="C363" s="381" t="s">
        <v>72</v>
      </c>
      <c r="D363" s="381" t="s">
        <v>73</v>
      </c>
      <c r="E363" s="381" t="s">
        <v>664</v>
      </c>
      <c r="F363" s="381" t="s">
        <v>625</v>
      </c>
      <c r="G363" s="381" t="s">
        <v>5</v>
      </c>
      <c r="H363" s="382">
        <v>110782.74800000001</v>
      </c>
      <c r="I363" s="382">
        <v>193869.80910000001</v>
      </c>
      <c r="J363" s="382">
        <v>145397.76819999999</v>
      </c>
      <c r="K363" s="382">
        <v>254446.09450000001</v>
      </c>
      <c r="L363" s="382">
        <v>177069.61040000001</v>
      </c>
      <c r="M363" s="382">
        <v>309871.81819999998</v>
      </c>
      <c r="N363" s="382">
        <v>217874.18400000001</v>
      </c>
      <c r="O363" s="382">
        <v>381279.82199999999</v>
      </c>
      <c r="P363" s="382">
        <v>258767.07560000001</v>
      </c>
      <c r="Q363" s="382">
        <v>452842.3823</v>
      </c>
      <c r="R363" s="382">
        <v>285042.3039</v>
      </c>
      <c r="S363" s="382">
        <v>498824.0319</v>
      </c>
      <c r="T363" s="382">
        <v>309710.80810000002</v>
      </c>
      <c r="U363" s="382">
        <v>541993.9142</v>
      </c>
    </row>
    <row r="364" spans="1:21" ht="21.95" customHeight="1" x14ac:dyDescent="0.25">
      <c r="A364" s="381" t="s">
        <v>625</v>
      </c>
      <c r="B364" s="381" t="s">
        <v>65</v>
      </c>
      <c r="C364" s="381" t="s">
        <v>72</v>
      </c>
      <c r="D364" s="381" t="s">
        <v>73</v>
      </c>
      <c r="E364" s="381" t="s">
        <v>664</v>
      </c>
      <c r="F364" s="381" t="s">
        <v>626</v>
      </c>
      <c r="G364" s="381" t="s">
        <v>6</v>
      </c>
      <c r="H364" s="382">
        <v>95330.570900000006</v>
      </c>
      <c r="I364" s="382">
        <v>166828.49900000001</v>
      </c>
      <c r="J364" s="382">
        <v>131593.07190000001</v>
      </c>
      <c r="K364" s="382">
        <v>230287.87580000001</v>
      </c>
      <c r="L364" s="382">
        <v>166787.15729999999</v>
      </c>
      <c r="M364" s="382">
        <v>291877.52539999998</v>
      </c>
      <c r="N364" s="382">
        <v>217570.5667</v>
      </c>
      <c r="O364" s="382">
        <v>380748.49180000002</v>
      </c>
      <c r="P364" s="382">
        <v>271067.89230000001</v>
      </c>
      <c r="Q364" s="382">
        <v>474368.81170000002</v>
      </c>
      <c r="R364" s="382">
        <v>304992.34639999998</v>
      </c>
      <c r="S364" s="382">
        <v>533736.60620000004</v>
      </c>
      <c r="T364" s="382">
        <v>338385.51520000002</v>
      </c>
      <c r="U364" s="382">
        <v>592174.65159999998</v>
      </c>
    </row>
    <row r="365" spans="1:21" ht="21.95" customHeight="1" x14ac:dyDescent="0.25">
      <c r="A365" s="381" t="s">
        <v>625</v>
      </c>
      <c r="B365" s="381" t="s">
        <v>65</v>
      </c>
      <c r="C365" s="381" t="s">
        <v>72</v>
      </c>
      <c r="D365" s="381" t="s">
        <v>73</v>
      </c>
      <c r="E365" s="381" t="s">
        <v>664</v>
      </c>
      <c r="F365" s="381" t="s">
        <v>627</v>
      </c>
      <c r="G365" s="381" t="s">
        <v>4</v>
      </c>
      <c r="H365" s="382">
        <v>108769.00840000001</v>
      </c>
      <c r="I365" s="382">
        <v>174030.4161</v>
      </c>
      <c r="J365" s="382">
        <v>152276.61180000001</v>
      </c>
      <c r="K365" s="382">
        <v>243642.58240000001</v>
      </c>
      <c r="L365" s="382">
        <v>195784.2151</v>
      </c>
      <c r="M365" s="382">
        <v>313254.74890000001</v>
      </c>
      <c r="N365" s="382">
        <v>261045.6202</v>
      </c>
      <c r="O365" s="382">
        <v>417672.99849999999</v>
      </c>
      <c r="P365" s="382">
        <v>326307.02519999997</v>
      </c>
      <c r="Q365" s="382">
        <v>522091.24800000002</v>
      </c>
      <c r="R365" s="382">
        <v>369814.6286</v>
      </c>
      <c r="S365" s="382">
        <v>591703.41449999996</v>
      </c>
      <c r="T365" s="382">
        <v>413322.23190000001</v>
      </c>
      <c r="U365" s="382">
        <v>661315.58089999994</v>
      </c>
    </row>
    <row r="366" spans="1:21" ht="22.5" customHeight="1" x14ac:dyDescent="0.25">
      <c r="A366" s="381" t="s">
        <v>625</v>
      </c>
      <c r="B366" s="381" t="s">
        <v>65</v>
      </c>
      <c r="C366" s="381" t="s">
        <v>72</v>
      </c>
      <c r="D366" s="381" t="s">
        <v>73</v>
      </c>
      <c r="E366" s="381" t="s">
        <v>75</v>
      </c>
      <c r="F366" s="381" t="s">
        <v>624</v>
      </c>
      <c r="G366" s="381" t="s">
        <v>11</v>
      </c>
      <c r="H366" s="382">
        <v>115787.04519999999</v>
      </c>
      <c r="I366" s="382">
        <v>202627.329</v>
      </c>
      <c r="J366" s="382">
        <v>151557.84330000001</v>
      </c>
      <c r="K366" s="382">
        <v>265226.22570000001</v>
      </c>
      <c r="L366" s="382">
        <v>183920.1936</v>
      </c>
      <c r="M366" s="382">
        <v>321860.33880000003</v>
      </c>
      <c r="N366" s="382">
        <v>224845.10159999999</v>
      </c>
      <c r="O366" s="382">
        <v>393478.92790000001</v>
      </c>
      <c r="P366" s="382">
        <v>264557.53570000001</v>
      </c>
      <c r="Q366" s="382">
        <v>462975.6875</v>
      </c>
      <c r="R366" s="382">
        <v>288902.26089999999</v>
      </c>
      <c r="S366" s="382">
        <v>505578.95659999998</v>
      </c>
      <c r="T366" s="382">
        <v>310583.0172</v>
      </c>
      <c r="U366" s="382">
        <v>543520.27989999996</v>
      </c>
    </row>
    <row r="367" spans="1:21" ht="21.95" customHeight="1" x14ac:dyDescent="0.25">
      <c r="A367" s="381" t="s">
        <v>625</v>
      </c>
      <c r="B367" s="381" t="s">
        <v>65</v>
      </c>
      <c r="C367" s="381" t="s">
        <v>72</v>
      </c>
      <c r="D367" s="381" t="s">
        <v>73</v>
      </c>
      <c r="E367" s="381" t="s">
        <v>75</v>
      </c>
      <c r="F367" s="381" t="s">
        <v>625</v>
      </c>
      <c r="G367" s="381" t="s">
        <v>5</v>
      </c>
      <c r="H367" s="382">
        <v>106150.53350000001</v>
      </c>
      <c r="I367" s="382">
        <v>185763.43350000001</v>
      </c>
      <c r="J367" s="382">
        <v>139039.4406</v>
      </c>
      <c r="K367" s="382">
        <v>243319.02100000001</v>
      </c>
      <c r="L367" s="382">
        <v>169057.61120000001</v>
      </c>
      <c r="M367" s="382">
        <v>295850.81969999999</v>
      </c>
      <c r="N367" s="382">
        <v>207517.50570000001</v>
      </c>
      <c r="O367" s="382">
        <v>363155.6349</v>
      </c>
      <c r="P367" s="382">
        <v>246208.38889999999</v>
      </c>
      <c r="Q367" s="382">
        <v>430864.68050000002</v>
      </c>
      <c r="R367" s="382">
        <v>271053.73609999998</v>
      </c>
      <c r="S367" s="382">
        <v>474344.03810000001</v>
      </c>
      <c r="T367" s="382">
        <v>294314.39689999999</v>
      </c>
      <c r="U367" s="382">
        <v>515050.19459999999</v>
      </c>
    </row>
    <row r="368" spans="1:21" ht="21.95" customHeight="1" x14ac:dyDescent="0.25">
      <c r="A368" s="381" t="s">
        <v>625</v>
      </c>
      <c r="B368" s="381" t="s">
        <v>65</v>
      </c>
      <c r="C368" s="381" t="s">
        <v>72</v>
      </c>
      <c r="D368" s="381" t="s">
        <v>73</v>
      </c>
      <c r="E368" s="381" t="s">
        <v>75</v>
      </c>
      <c r="F368" s="381" t="s">
        <v>626</v>
      </c>
      <c r="G368" s="381" t="s">
        <v>6</v>
      </c>
      <c r="H368" s="382">
        <v>91889.595100000006</v>
      </c>
      <c r="I368" s="382">
        <v>160806.79139999999</v>
      </c>
      <c r="J368" s="382">
        <v>126949.05809999999</v>
      </c>
      <c r="K368" s="382">
        <v>222160.85159999999</v>
      </c>
      <c r="L368" s="382">
        <v>161039.16380000001</v>
      </c>
      <c r="M368" s="382">
        <v>281818.5367</v>
      </c>
      <c r="N368" s="382">
        <v>210352.74969999999</v>
      </c>
      <c r="O368" s="382">
        <v>368117.31209999998</v>
      </c>
      <c r="P368" s="382">
        <v>262128.6306</v>
      </c>
      <c r="Q368" s="382">
        <v>458725.10340000002</v>
      </c>
      <c r="R368" s="382">
        <v>295066.81900000002</v>
      </c>
      <c r="S368" s="382">
        <v>516366.93329999998</v>
      </c>
      <c r="T368" s="382">
        <v>327522.98050000001</v>
      </c>
      <c r="U368" s="382">
        <v>573165.21589999995</v>
      </c>
    </row>
    <row r="369" spans="1:21" ht="21.95" customHeight="1" x14ac:dyDescent="0.25">
      <c r="A369" s="381" t="s">
        <v>625</v>
      </c>
      <c r="B369" s="381" t="s">
        <v>65</v>
      </c>
      <c r="C369" s="381" t="s">
        <v>72</v>
      </c>
      <c r="D369" s="381" t="s">
        <v>73</v>
      </c>
      <c r="E369" s="381" t="s">
        <v>75</v>
      </c>
      <c r="F369" s="381" t="s">
        <v>627</v>
      </c>
      <c r="G369" s="381" t="s">
        <v>4</v>
      </c>
      <c r="H369" s="382">
        <v>103392.4838</v>
      </c>
      <c r="I369" s="382">
        <v>165427.97659999999</v>
      </c>
      <c r="J369" s="382">
        <v>144749.4774</v>
      </c>
      <c r="K369" s="382">
        <v>231599.1672</v>
      </c>
      <c r="L369" s="382">
        <v>186106.47089999999</v>
      </c>
      <c r="M369" s="382">
        <v>297770.3579</v>
      </c>
      <c r="N369" s="382">
        <v>248141.96119999999</v>
      </c>
      <c r="O369" s="382">
        <v>397027.14380000002</v>
      </c>
      <c r="P369" s="382">
        <v>310177.45150000002</v>
      </c>
      <c r="Q369" s="382">
        <v>496283.92979999998</v>
      </c>
      <c r="R369" s="382">
        <v>351534.44500000001</v>
      </c>
      <c r="S369" s="382">
        <v>562455.12049999996</v>
      </c>
      <c r="T369" s="382">
        <v>392891.43859999999</v>
      </c>
      <c r="U369" s="382">
        <v>628626.31110000005</v>
      </c>
    </row>
    <row r="370" spans="1:21" ht="22.5" customHeight="1" x14ac:dyDescent="0.25">
      <c r="A370" s="381" t="s">
        <v>626</v>
      </c>
      <c r="B370" s="381" t="s">
        <v>76</v>
      </c>
      <c r="C370" s="381" t="s">
        <v>621</v>
      </c>
      <c r="D370" s="381" t="s">
        <v>622</v>
      </c>
      <c r="E370" s="381" t="s">
        <v>77</v>
      </c>
      <c r="F370" s="381" t="s">
        <v>624</v>
      </c>
      <c r="G370" s="381" t="s">
        <v>11</v>
      </c>
      <c r="H370" s="382">
        <v>93362.045199999993</v>
      </c>
      <c r="I370" s="382">
        <v>163383.5791</v>
      </c>
      <c r="J370" s="382">
        <v>122148.04859999999</v>
      </c>
      <c r="K370" s="382">
        <v>213759.0851</v>
      </c>
      <c r="L370" s="382">
        <v>148178.16390000001</v>
      </c>
      <c r="M370" s="382">
        <v>259311.78700000001</v>
      </c>
      <c r="N370" s="382">
        <v>181055.05729999999</v>
      </c>
      <c r="O370" s="382">
        <v>316846.35029999999</v>
      </c>
      <c r="P370" s="382">
        <v>213000.44149999999</v>
      </c>
      <c r="Q370" s="382">
        <v>372750.77250000002</v>
      </c>
      <c r="R370" s="382">
        <v>232590.7807</v>
      </c>
      <c r="S370" s="382">
        <v>407033.86619999999</v>
      </c>
      <c r="T370" s="382">
        <v>250033.7114</v>
      </c>
      <c r="U370" s="382">
        <v>437558.995</v>
      </c>
    </row>
    <row r="371" spans="1:21" ht="21.95" customHeight="1" x14ac:dyDescent="0.25">
      <c r="A371" s="381" t="s">
        <v>626</v>
      </c>
      <c r="B371" s="381" t="s">
        <v>76</v>
      </c>
      <c r="C371" s="381" t="s">
        <v>621</v>
      </c>
      <c r="D371" s="381" t="s">
        <v>622</v>
      </c>
      <c r="E371" s="381" t="s">
        <v>77</v>
      </c>
      <c r="F371" s="381" t="s">
        <v>625</v>
      </c>
      <c r="G371" s="381" t="s">
        <v>5</v>
      </c>
      <c r="H371" s="382">
        <v>85695.039300000004</v>
      </c>
      <c r="I371" s="382">
        <v>149966.31880000001</v>
      </c>
      <c r="J371" s="382">
        <v>112188.1514</v>
      </c>
      <c r="K371" s="382">
        <v>196329.26490000001</v>
      </c>
      <c r="L371" s="382">
        <v>136353.1894</v>
      </c>
      <c r="M371" s="382">
        <v>238618.0814</v>
      </c>
      <c r="N371" s="382">
        <v>167268.86739999999</v>
      </c>
      <c r="O371" s="382">
        <v>292720.51799999998</v>
      </c>
      <c r="P371" s="382">
        <v>198401.48490000001</v>
      </c>
      <c r="Q371" s="382">
        <v>347202.59850000002</v>
      </c>
      <c r="R371" s="382">
        <v>218390.12909999999</v>
      </c>
      <c r="S371" s="382">
        <v>382182.72600000002</v>
      </c>
      <c r="T371" s="382">
        <v>237090.0643</v>
      </c>
      <c r="U371" s="382">
        <v>414907.61249999999</v>
      </c>
    </row>
    <row r="372" spans="1:21" ht="21.95" customHeight="1" x14ac:dyDescent="0.25">
      <c r="A372" s="381" t="s">
        <v>626</v>
      </c>
      <c r="B372" s="381" t="s">
        <v>76</v>
      </c>
      <c r="C372" s="381" t="s">
        <v>621</v>
      </c>
      <c r="D372" s="381" t="s">
        <v>622</v>
      </c>
      <c r="E372" s="381" t="s">
        <v>77</v>
      </c>
      <c r="F372" s="381" t="s">
        <v>626</v>
      </c>
      <c r="G372" s="381" t="s">
        <v>6</v>
      </c>
      <c r="H372" s="382">
        <v>74295.680600000007</v>
      </c>
      <c r="I372" s="382">
        <v>130017.4409</v>
      </c>
      <c r="J372" s="382">
        <v>102664.28200000001</v>
      </c>
      <c r="K372" s="382">
        <v>179662.49350000001</v>
      </c>
      <c r="L372" s="382">
        <v>130261.643</v>
      </c>
      <c r="M372" s="382">
        <v>227957.87530000001</v>
      </c>
      <c r="N372" s="382">
        <v>170208.40410000001</v>
      </c>
      <c r="O372" s="382">
        <v>297864.7072</v>
      </c>
      <c r="P372" s="382">
        <v>212114.21739999999</v>
      </c>
      <c r="Q372" s="382">
        <v>371199.88030000002</v>
      </c>
      <c r="R372" s="382">
        <v>238795.0894</v>
      </c>
      <c r="S372" s="382">
        <v>417891.40649999998</v>
      </c>
      <c r="T372" s="382">
        <v>265092.451</v>
      </c>
      <c r="U372" s="382">
        <v>463911.7892</v>
      </c>
    </row>
    <row r="373" spans="1:21" ht="21.95" customHeight="1" x14ac:dyDescent="0.25">
      <c r="A373" s="381" t="s">
        <v>626</v>
      </c>
      <c r="B373" s="381" t="s">
        <v>76</v>
      </c>
      <c r="C373" s="381" t="s">
        <v>621</v>
      </c>
      <c r="D373" s="381" t="s">
        <v>622</v>
      </c>
      <c r="E373" s="381" t="s">
        <v>77</v>
      </c>
      <c r="F373" s="381" t="s">
        <v>627</v>
      </c>
      <c r="G373" s="381" t="s">
        <v>4</v>
      </c>
      <c r="H373" s="382">
        <v>83296.034499999994</v>
      </c>
      <c r="I373" s="382">
        <v>133273.65710000001</v>
      </c>
      <c r="J373" s="382">
        <v>116614.4483</v>
      </c>
      <c r="K373" s="382">
        <v>186583.11989999999</v>
      </c>
      <c r="L373" s="382">
        <v>149932.86199999999</v>
      </c>
      <c r="M373" s="382">
        <v>239892.58290000001</v>
      </c>
      <c r="N373" s="382">
        <v>199910.48269999999</v>
      </c>
      <c r="O373" s="382">
        <v>319856.777</v>
      </c>
      <c r="P373" s="382">
        <v>249888.10329999999</v>
      </c>
      <c r="Q373" s="382">
        <v>399820.97129999998</v>
      </c>
      <c r="R373" s="382">
        <v>283206.5172</v>
      </c>
      <c r="S373" s="382">
        <v>453130.43410000001</v>
      </c>
      <c r="T373" s="382">
        <v>316524.93089999998</v>
      </c>
      <c r="U373" s="382">
        <v>506439.897</v>
      </c>
    </row>
    <row r="374" spans="1:21" ht="22.5" customHeight="1" x14ac:dyDescent="0.25">
      <c r="A374" s="381" t="s">
        <v>626</v>
      </c>
      <c r="B374" s="381" t="s">
        <v>76</v>
      </c>
      <c r="C374" s="381" t="s">
        <v>621</v>
      </c>
      <c r="D374" s="381" t="s">
        <v>622</v>
      </c>
      <c r="E374" s="381" t="s">
        <v>78</v>
      </c>
      <c r="F374" s="381" t="s">
        <v>624</v>
      </c>
      <c r="G374" s="381" t="s">
        <v>11</v>
      </c>
      <c r="H374" s="382">
        <v>95282.747399999993</v>
      </c>
      <c r="I374" s="382">
        <v>166744.80790000001</v>
      </c>
      <c r="J374" s="382">
        <v>124806.74589999999</v>
      </c>
      <c r="K374" s="382">
        <v>218411.80540000001</v>
      </c>
      <c r="L374" s="382">
        <v>151537.55530000001</v>
      </c>
      <c r="M374" s="382">
        <v>265190.7218</v>
      </c>
      <c r="N374" s="382">
        <v>185403.14290000001</v>
      </c>
      <c r="O374" s="382">
        <v>324455.5</v>
      </c>
      <c r="P374" s="382">
        <v>218199.84239999999</v>
      </c>
      <c r="Q374" s="382">
        <v>381849.7242</v>
      </c>
      <c r="R374" s="382">
        <v>238294.23879999999</v>
      </c>
      <c r="S374" s="382">
        <v>417014.9179</v>
      </c>
      <c r="T374" s="382">
        <v>256195.46650000001</v>
      </c>
      <c r="U374" s="382">
        <v>448342.06630000001</v>
      </c>
    </row>
    <row r="375" spans="1:21" ht="21.95" customHeight="1" x14ac:dyDescent="0.25">
      <c r="A375" s="381" t="s">
        <v>626</v>
      </c>
      <c r="B375" s="381" t="s">
        <v>76</v>
      </c>
      <c r="C375" s="381" t="s">
        <v>621</v>
      </c>
      <c r="D375" s="381" t="s">
        <v>622</v>
      </c>
      <c r="E375" s="381" t="s">
        <v>78</v>
      </c>
      <c r="F375" s="381" t="s">
        <v>625</v>
      </c>
      <c r="G375" s="381" t="s">
        <v>5</v>
      </c>
      <c r="H375" s="382">
        <v>87193.704899999997</v>
      </c>
      <c r="I375" s="382">
        <v>152588.98360000001</v>
      </c>
      <c r="J375" s="382">
        <v>114298.59789999999</v>
      </c>
      <c r="K375" s="382">
        <v>200022.54639999999</v>
      </c>
      <c r="L375" s="382">
        <v>139061.66529999999</v>
      </c>
      <c r="M375" s="382">
        <v>243357.91440000001</v>
      </c>
      <c r="N375" s="382">
        <v>170858.0809</v>
      </c>
      <c r="O375" s="382">
        <v>299001.64159999997</v>
      </c>
      <c r="P375" s="382">
        <v>202797.27429999999</v>
      </c>
      <c r="Q375" s="382">
        <v>354895.23009999999</v>
      </c>
      <c r="R375" s="382">
        <v>223311.9008</v>
      </c>
      <c r="S375" s="382">
        <v>390795.82640000002</v>
      </c>
      <c r="T375" s="382">
        <v>242539.32569999999</v>
      </c>
      <c r="U375" s="382">
        <v>424443.82</v>
      </c>
    </row>
    <row r="376" spans="1:21" ht="21.95" customHeight="1" x14ac:dyDescent="0.25">
      <c r="A376" s="381" t="s">
        <v>626</v>
      </c>
      <c r="B376" s="381" t="s">
        <v>76</v>
      </c>
      <c r="C376" s="381" t="s">
        <v>621</v>
      </c>
      <c r="D376" s="381" t="s">
        <v>622</v>
      </c>
      <c r="E376" s="381" t="s">
        <v>78</v>
      </c>
      <c r="F376" s="381" t="s">
        <v>626</v>
      </c>
      <c r="G376" s="381" t="s">
        <v>6</v>
      </c>
      <c r="H376" s="382">
        <v>75304.646099999998</v>
      </c>
      <c r="I376" s="382">
        <v>131783.13070000001</v>
      </c>
      <c r="J376" s="382">
        <v>104002.54</v>
      </c>
      <c r="K376" s="382">
        <v>182004.44510000001</v>
      </c>
      <c r="L376" s="382">
        <v>131886.74</v>
      </c>
      <c r="M376" s="382">
        <v>230801.79500000001</v>
      </c>
      <c r="N376" s="382">
        <v>172183.98259999999</v>
      </c>
      <c r="O376" s="382">
        <v>301321.96970000002</v>
      </c>
      <c r="P376" s="382">
        <v>214548.1152</v>
      </c>
      <c r="Q376" s="382">
        <v>375459.20150000002</v>
      </c>
      <c r="R376" s="382">
        <v>241465.37729999999</v>
      </c>
      <c r="S376" s="382">
        <v>422564.41029999999</v>
      </c>
      <c r="T376" s="382">
        <v>267978.0183</v>
      </c>
      <c r="U376" s="382">
        <v>468961.5319</v>
      </c>
    </row>
    <row r="377" spans="1:21" ht="21.95" customHeight="1" x14ac:dyDescent="0.25">
      <c r="A377" s="381" t="s">
        <v>626</v>
      </c>
      <c r="B377" s="381" t="s">
        <v>76</v>
      </c>
      <c r="C377" s="381" t="s">
        <v>621</v>
      </c>
      <c r="D377" s="381" t="s">
        <v>622</v>
      </c>
      <c r="E377" s="381" t="s">
        <v>78</v>
      </c>
      <c r="F377" s="381" t="s">
        <v>627</v>
      </c>
      <c r="G377" s="381" t="s">
        <v>4</v>
      </c>
      <c r="H377" s="382">
        <v>85194.022899999996</v>
      </c>
      <c r="I377" s="382">
        <v>136310.4388</v>
      </c>
      <c r="J377" s="382">
        <v>119271.6321</v>
      </c>
      <c r="K377" s="382">
        <v>190834.61420000001</v>
      </c>
      <c r="L377" s="382">
        <v>153349.24119999999</v>
      </c>
      <c r="M377" s="382">
        <v>245358.78969999999</v>
      </c>
      <c r="N377" s="382">
        <v>204465.655</v>
      </c>
      <c r="O377" s="382">
        <v>327145.0528</v>
      </c>
      <c r="P377" s="382">
        <v>255582.06880000001</v>
      </c>
      <c r="Q377" s="382">
        <v>408931.3161</v>
      </c>
      <c r="R377" s="382">
        <v>289659.67790000001</v>
      </c>
      <c r="S377" s="382">
        <v>463455.49160000001</v>
      </c>
      <c r="T377" s="382">
        <v>323737.28710000002</v>
      </c>
      <c r="U377" s="382">
        <v>517979.66710000002</v>
      </c>
    </row>
    <row r="378" spans="1:21" ht="22.5" customHeight="1" x14ac:dyDescent="0.25">
      <c r="A378" s="381" t="s">
        <v>626</v>
      </c>
      <c r="B378" s="381" t="s">
        <v>76</v>
      </c>
      <c r="C378" s="381" t="s">
        <v>79</v>
      </c>
      <c r="D378" s="381" t="s">
        <v>80</v>
      </c>
      <c r="E378" s="381" t="s">
        <v>361</v>
      </c>
      <c r="F378" s="381" t="s">
        <v>624</v>
      </c>
      <c r="G378" s="381" t="s">
        <v>11</v>
      </c>
      <c r="H378" s="382">
        <v>85918.377600000007</v>
      </c>
      <c r="I378" s="382">
        <v>150357.16089999999</v>
      </c>
      <c r="J378" s="382">
        <v>112591.28690000001</v>
      </c>
      <c r="K378" s="382">
        <v>197034.75210000001</v>
      </c>
      <c r="L378" s="382">
        <v>136752.24230000001</v>
      </c>
      <c r="M378" s="382">
        <v>239316.424</v>
      </c>
      <c r="N378" s="382">
        <v>167397.7634</v>
      </c>
      <c r="O378" s="382">
        <v>292946.08600000001</v>
      </c>
      <c r="P378" s="382">
        <v>197038.47959999999</v>
      </c>
      <c r="Q378" s="382">
        <v>344817.33929999999</v>
      </c>
      <c r="R378" s="382">
        <v>215193.01509999999</v>
      </c>
      <c r="S378" s="382">
        <v>376587.77649999998</v>
      </c>
      <c r="T378" s="382">
        <v>231369.37779999999</v>
      </c>
      <c r="U378" s="382">
        <v>404896.41100000002</v>
      </c>
    </row>
    <row r="379" spans="1:21" ht="21.95" customHeight="1" x14ac:dyDescent="0.25">
      <c r="A379" s="381" t="s">
        <v>626</v>
      </c>
      <c r="B379" s="381" t="s">
        <v>76</v>
      </c>
      <c r="C379" s="381" t="s">
        <v>79</v>
      </c>
      <c r="D379" s="381" t="s">
        <v>80</v>
      </c>
      <c r="E379" s="381" t="s">
        <v>361</v>
      </c>
      <c r="F379" s="381" t="s">
        <v>625</v>
      </c>
      <c r="G379" s="381" t="s">
        <v>5</v>
      </c>
      <c r="H379" s="382">
        <v>78532.730299999996</v>
      </c>
      <c r="I379" s="382">
        <v>137432.2781</v>
      </c>
      <c r="J379" s="382">
        <v>102996.89109999999</v>
      </c>
      <c r="K379" s="382">
        <v>180244.55960000001</v>
      </c>
      <c r="L379" s="382">
        <v>125361.2126</v>
      </c>
      <c r="M379" s="382">
        <v>219382.122</v>
      </c>
      <c r="N379" s="382">
        <v>154117.48980000001</v>
      </c>
      <c r="O379" s="382">
        <v>269705.60710000002</v>
      </c>
      <c r="P379" s="382">
        <v>182975.26560000001</v>
      </c>
      <c r="Q379" s="382">
        <v>320206.71480000002</v>
      </c>
      <c r="R379" s="382">
        <v>201513.4895</v>
      </c>
      <c r="S379" s="382">
        <v>352648.6066</v>
      </c>
      <c r="T379" s="382">
        <v>218900.72779999999</v>
      </c>
      <c r="U379" s="382">
        <v>383076.27360000001</v>
      </c>
    </row>
    <row r="380" spans="1:21" ht="21.95" customHeight="1" x14ac:dyDescent="0.25">
      <c r="A380" s="381" t="s">
        <v>626</v>
      </c>
      <c r="B380" s="381" t="s">
        <v>76</v>
      </c>
      <c r="C380" s="381" t="s">
        <v>79</v>
      </c>
      <c r="D380" s="381" t="s">
        <v>80</v>
      </c>
      <c r="E380" s="381" t="s">
        <v>361</v>
      </c>
      <c r="F380" s="381" t="s">
        <v>626</v>
      </c>
      <c r="G380" s="381" t="s">
        <v>6</v>
      </c>
      <c r="H380" s="382">
        <v>67723.692500000005</v>
      </c>
      <c r="I380" s="382">
        <v>118516.4617</v>
      </c>
      <c r="J380" s="382">
        <v>93513.027900000001</v>
      </c>
      <c r="K380" s="382">
        <v>163647.79879999999</v>
      </c>
      <c r="L380" s="382">
        <v>118559.42539999999</v>
      </c>
      <c r="M380" s="382">
        <v>207478.99460000001</v>
      </c>
      <c r="N380" s="382">
        <v>154732.92600000001</v>
      </c>
      <c r="O380" s="382">
        <v>270782.62050000002</v>
      </c>
      <c r="P380" s="382">
        <v>192793.58679999999</v>
      </c>
      <c r="Q380" s="382">
        <v>337388.7769</v>
      </c>
      <c r="R380" s="382">
        <v>216957.128</v>
      </c>
      <c r="S380" s="382">
        <v>379674.97409999999</v>
      </c>
      <c r="T380" s="382">
        <v>240751.23259999999</v>
      </c>
      <c r="U380" s="382">
        <v>421314.65700000001</v>
      </c>
    </row>
    <row r="381" spans="1:21" ht="21.95" customHeight="1" x14ac:dyDescent="0.25">
      <c r="A381" s="381" t="s">
        <v>626</v>
      </c>
      <c r="B381" s="381" t="s">
        <v>76</v>
      </c>
      <c r="C381" s="381" t="s">
        <v>79</v>
      </c>
      <c r="D381" s="381" t="s">
        <v>80</v>
      </c>
      <c r="E381" s="381" t="s">
        <v>361</v>
      </c>
      <c r="F381" s="381" t="s">
        <v>627</v>
      </c>
      <c r="G381" s="381" t="s">
        <v>4</v>
      </c>
      <c r="H381" s="382">
        <v>76885.063899999994</v>
      </c>
      <c r="I381" s="382">
        <v>123016.10430000001</v>
      </c>
      <c r="J381" s="382">
        <v>107639.08960000001</v>
      </c>
      <c r="K381" s="382">
        <v>172222.5459</v>
      </c>
      <c r="L381" s="382">
        <v>138393.1151</v>
      </c>
      <c r="M381" s="382">
        <v>221428.98759999999</v>
      </c>
      <c r="N381" s="382">
        <v>184524.15349999999</v>
      </c>
      <c r="O381" s="382">
        <v>295238.65010000003</v>
      </c>
      <c r="P381" s="382">
        <v>230655.19190000001</v>
      </c>
      <c r="Q381" s="382">
        <v>369048.3126</v>
      </c>
      <c r="R381" s="382">
        <v>261409.2176</v>
      </c>
      <c r="S381" s="382">
        <v>418254.75429999997</v>
      </c>
      <c r="T381" s="382">
        <v>292163.24310000002</v>
      </c>
      <c r="U381" s="382">
        <v>467461.196</v>
      </c>
    </row>
    <row r="382" spans="1:21" ht="22.5" customHeight="1" x14ac:dyDescent="0.25">
      <c r="A382" s="381" t="s">
        <v>626</v>
      </c>
      <c r="B382" s="381" t="s">
        <v>76</v>
      </c>
      <c r="C382" s="381" t="s">
        <v>81</v>
      </c>
      <c r="D382" s="381" t="s">
        <v>82</v>
      </c>
      <c r="E382" s="381" t="s">
        <v>83</v>
      </c>
      <c r="F382" s="381" t="s">
        <v>624</v>
      </c>
      <c r="G382" s="381" t="s">
        <v>11</v>
      </c>
      <c r="H382" s="382">
        <v>85687.880699999994</v>
      </c>
      <c r="I382" s="382">
        <v>149953.79139999999</v>
      </c>
      <c r="J382" s="382">
        <v>112183.76489999999</v>
      </c>
      <c r="K382" s="382">
        <v>196321.58859999999</v>
      </c>
      <c r="L382" s="382">
        <v>136160.40349999999</v>
      </c>
      <c r="M382" s="382">
        <v>238280.70619999999</v>
      </c>
      <c r="N382" s="382">
        <v>166497.76449999999</v>
      </c>
      <c r="O382" s="382">
        <v>291371.08789999998</v>
      </c>
      <c r="P382" s="382">
        <v>195918.5355</v>
      </c>
      <c r="Q382" s="382">
        <v>342857.43709999998</v>
      </c>
      <c r="R382" s="382">
        <v>213951.27799999999</v>
      </c>
      <c r="S382" s="382">
        <v>374414.7365</v>
      </c>
      <c r="T382" s="382">
        <v>230012.29939999999</v>
      </c>
      <c r="U382" s="382">
        <v>402521.52389999997</v>
      </c>
    </row>
    <row r="383" spans="1:21" ht="21.95" customHeight="1" x14ac:dyDescent="0.25">
      <c r="A383" s="381" t="s">
        <v>626</v>
      </c>
      <c r="B383" s="381" t="s">
        <v>76</v>
      </c>
      <c r="C383" s="381" t="s">
        <v>81</v>
      </c>
      <c r="D383" s="381" t="s">
        <v>82</v>
      </c>
      <c r="E383" s="381" t="s">
        <v>83</v>
      </c>
      <c r="F383" s="381" t="s">
        <v>625</v>
      </c>
      <c r="G383" s="381" t="s">
        <v>5</v>
      </c>
      <c r="H383" s="382">
        <v>78513.251699999993</v>
      </c>
      <c r="I383" s="382">
        <v>137398.1906</v>
      </c>
      <c r="J383" s="382">
        <v>102863.49460000001</v>
      </c>
      <c r="K383" s="382">
        <v>180011.11540000001</v>
      </c>
      <c r="L383" s="382">
        <v>125094.8315</v>
      </c>
      <c r="M383" s="382">
        <v>218915.9552</v>
      </c>
      <c r="N383" s="382">
        <v>153596.92689999999</v>
      </c>
      <c r="O383" s="382">
        <v>268794.62209999998</v>
      </c>
      <c r="P383" s="382">
        <v>182257.12719999999</v>
      </c>
      <c r="Q383" s="382">
        <v>318949.97269999998</v>
      </c>
      <c r="R383" s="382">
        <v>200662.59570000001</v>
      </c>
      <c r="S383" s="382">
        <v>351159.54239999998</v>
      </c>
      <c r="T383" s="382">
        <v>217899.89629999999</v>
      </c>
      <c r="U383" s="382">
        <v>381324.81849999999</v>
      </c>
    </row>
    <row r="384" spans="1:21" ht="21.95" customHeight="1" x14ac:dyDescent="0.25">
      <c r="A384" s="381" t="s">
        <v>626</v>
      </c>
      <c r="B384" s="381" t="s">
        <v>76</v>
      </c>
      <c r="C384" s="381" t="s">
        <v>81</v>
      </c>
      <c r="D384" s="381" t="s">
        <v>82</v>
      </c>
      <c r="E384" s="381" t="s">
        <v>83</v>
      </c>
      <c r="F384" s="381" t="s">
        <v>626</v>
      </c>
      <c r="G384" s="381" t="s">
        <v>6</v>
      </c>
      <c r="H384" s="382">
        <v>67917.817899999995</v>
      </c>
      <c r="I384" s="382">
        <v>118856.18150000001</v>
      </c>
      <c r="J384" s="382">
        <v>93821.950599999996</v>
      </c>
      <c r="K384" s="382">
        <v>164188.4135</v>
      </c>
      <c r="L384" s="382">
        <v>119004.372</v>
      </c>
      <c r="M384" s="382">
        <v>208257.65090000001</v>
      </c>
      <c r="N384" s="382">
        <v>155421.79680000001</v>
      </c>
      <c r="O384" s="382">
        <v>271988.14429999999</v>
      </c>
      <c r="P384" s="382">
        <v>193672.46290000001</v>
      </c>
      <c r="Q384" s="382">
        <v>338926.81</v>
      </c>
      <c r="R384" s="382">
        <v>217997.2525</v>
      </c>
      <c r="S384" s="382">
        <v>381495.19189999998</v>
      </c>
      <c r="T384" s="382">
        <v>241963.16070000001</v>
      </c>
      <c r="U384" s="382">
        <v>423435.53120000003</v>
      </c>
    </row>
    <row r="385" spans="1:21" ht="21.95" customHeight="1" x14ac:dyDescent="0.25">
      <c r="A385" s="381" t="s">
        <v>626</v>
      </c>
      <c r="B385" s="381" t="s">
        <v>76</v>
      </c>
      <c r="C385" s="381" t="s">
        <v>81</v>
      </c>
      <c r="D385" s="381" t="s">
        <v>82</v>
      </c>
      <c r="E385" s="381" t="s">
        <v>83</v>
      </c>
      <c r="F385" s="381" t="s">
        <v>627</v>
      </c>
      <c r="G385" s="381" t="s">
        <v>4</v>
      </c>
      <c r="H385" s="382">
        <v>76545.423800000004</v>
      </c>
      <c r="I385" s="382">
        <v>122472.6798</v>
      </c>
      <c r="J385" s="382">
        <v>107163.59329999999</v>
      </c>
      <c r="K385" s="382">
        <v>171461.75169999999</v>
      </c>
      <c r="L385" s="382">
        <v>137781.76269999999</v>
      </c>
      <c r="M385" s="382">
        <v>220450.82370000001</v>
      </c>
      <c r="N385" s="382">
        <v>183709.01689999999</v>
      </c>
      <c r="O385" s="382">
        <v>293934.4314</v>
      </c>
      <c r="P385" s="382">
        <v>229636.27110000001</v>
      </c>
      <c r="Q385" s="382">
        <v>367418.0393</v>
      </c>
      <c r="R385" s="382">
        <v>260254.44070000001</v>
      </c>
      <c r="S385" s="382">
        <v>416407.11129999999</v>
      </c>
      <c r="T385" s="382">
        <v>290872.6102</v>
      </c>
      <c r="U385" s="382">
        <v>465396.18320000003</v>
      </c>
    </row>
    <row r="386" spans="1:21" ht="22.5" customHeight="1" x14ac:dyDescent="0.25">
      <c r="A386" s="381" t="s">
        <v>626</v>
      </c>
      <c r="B386" s="381" t="s">
        <v>76</v>
      </c>
      <c r="C386" s="381" t="s">
        <v>81</v>
      </c>
      <c r="D386" s="381" t="s">
        <v>82</v>
      </c>
      <c r="E386" s="381" t="s">
        <v>665</v>
      </c>
      <c r="F386" s="381" t="s">
        <v>624</v>
      </c>
      <c r="G386" s="381" t="s">
        <v>11</v>
      </c>
      <c r="H386" s="382">
        <v>86003.736499999999</v>
      </c>
      <c r="I386" s="382">
        <v>150506.53890000001</v>
      </c>
      <c r="J386" s="382">
        <v>112660.29829999999</v>
      </c>
      <c r="K386" s="382">
        <v>197155.52189999999</v>
      </c>
      <c r="L386" s="382">
        <v>136796.71059999999</v>
      </c>
      <c r="M386" s="382">
        <v>239394.24359999999</v>
      </c>
      <c r="N386" s="382">
        <v>167380.88690000001</v>
      </c>
      <c r="O386" s="382">
        <v>292916.55209999997</v>
      </c>
      <c r="P386" s="382">
        <v>196994.00219999999</v>
      </c>
      <c r="Q386" s="382">
        <v>344739.50390000001</v>
      </c>
      <c r="R386" s="382">
        <v>215136.88159999999</v>
      </c>
      <c r="S386" s="382">
        <v>376489.5428</v>
      </c>
      <c r="T386" s="382">
        <v>231300.08780000001</v>
      </c>
      <c r="U386" s="382">
        <v>404775.15360000002</v>
      </c>
    </row>
    <row r="387" spans="1:21" ht="21.95" customHeight="1" x14ac:dyDescent="0.25">
      <c r="A387" s="381" t="s">
        <v>626</v>
      </c>
      <c r="B387" s="381" t="s">
        <v>76</v>
      </c>
      <c r="C387" s="381" t="s">
        <v>81</v>
      </c>
      <c r="D387" s="381" t="s">
        <v>82</v>
      </c>
      <c r="E387" s="381" t="s">
        <v>665</v>
      </c>
      <c r="F387" s="381" t="s">
        <v>625</v>
      </c>
      <c r="G387" s="381" t="s">
        <v>5</v>
      </c>
      <c r="H387" s="382">
        <v>78688.428599999999</v>
      </c>
      <c r="I387" s="382">
        <v>137704.7501</v>
      </c>
      <c r="J387" s="382">
        <v>103157.27770000001</v>
      </c>
      <c r="K387" s="382">
        <v>180525.23579999999</v>
      </c>
      <c r="L387" s="382">
        <v>125514.16680000001</v>
      </c>
      <c r="M387" s="382">
        <v>219649.79190000001</v>
      </c>
      <c r="N387" s="382">
        <v>154227.092</v>
      </c>
      <c r="O387" s="382">
        <v>269897.41090000002</v>
      </c>
      <c r="P387" s="382">
        <v>183064.72349999999</v>
      </c>
      <c r="Q387" s="382">
        <v>320363.26610000001</v>
      </c>
      <c r="R387" s="382">
        <v>201587.63699999999</v>
      </c>
      <c r="S387" s="382">
        <v>352778.36479999998</v>
      </c>
      <c r="T387" s="382">
        <v>218950.1868</v>
      </c>
      <c r="U387" s="382">
        <v>383162.82689999999</v>
      </c>
    </row>
    <row r="388" spans="1:21" ht="21.95" customHeight="1" x14ac:dyDescent="0.25">
      <c r="A388" s="381" t="s">
        <v>626</v>
      </c>
      <c r="B388" s="381" t="s">
        <v>76</v>
      </c>
      <c r="C388" s="381" t="s">
        <v>81</v>
      </c>
      <c r="D388" s="381" t="s">
        <v>82</v>
      </c>
      <c r="E388" s="381" t="s">
        <v>665</v>
      </c>
      <c r="F388" s="381" t="s">
        <v>626</v>
      </c>
      <c r="G388" s="381" t="s">
        <v>6</v>
      </c>
      <c r="H388" s="382">
        <v>67943.648400000005</v>
      </c>
      <c r="I388" s="382">
        <v>118901.3848</v>
      </c>
      <c r="J388" s="382">
        <v>93833.348599999998</v>
      </c>
      <c r="K388" s="382">
        <v>164208.36009999999</v>
      </c>
      <c r="L388" s="382">
        <v>118987.1865</v>
      </c>
      <c r="M388" s="382">
        <v>208227.57629999999</v>
      </c>
      <c r="N388" s="382">
        <v>155335.14369999999</v>
      </c>
      <c r="O388" s="382">
        <v>271836.50140000001</v>
      </c>
      <c r="P388" s="382">
        <v>193552.28810000001</v>
      </c>
      <c r="Q388" s="382">
        <v>338716.50410000002</v>
      </c>
      <c r="R388" s="382">
        <v>217831.67790000001</v>
      </c>
      <c r="S388" s="382">
        <v>381205.4362</v>
      </c>
      <c r="T388" s="382">
        <v>241745.14920000001</v>
      </c>
      <c r="U388" s="382">
        <v>423054.01120000001</v>
      </c>
    </row>
    <row r="389" spans="1:21" ht="21.95" customHeight="1" x14ac:dyDescent="0.25">
      <c r="A389" s="381" t="s">
        <v>626</v>
      </c>
      <c r="B389" s="381" t="s">
        <v>76</v>
      </c>
      <c r="C389" s="381" t="s">
        <v>81</v>
      </c>
      <c r="D389" s="381" t="s">
        <v>82</v>
      </c>
      <c r="E389" s="381" t="s">
        <v>665</v>
      </c>
      <c r="F389" s="381" t="s">
        <v>627</v>
      </c>
      <c r="G389" s="381" t="s">
        <v>4</v>
      </c>
      <c r="H389" s="382">
        <v>76907.263600000006</v>
      </c>
      <c r="I389" s="382">
        <v>123051.62360000001</v>
      </c>
      <c r="J389" s="382">
        <v>107670.1691</v>
      </c>
      <c r="K389" s="382">
        <v>172272.27309999999</v>
      </c>
      <c r="L389" s="382">
        <v>138433.07449999999</v>
      </c>
      <c r="M389" s="382">
        <v>221492.92259999999</v>
      </c>
      <c r="N389" s="382">
        <v>184577.4327</v>
      </c>
      <c r="O389" s="382">
        <v>295323.89679999999</v>
      </c>
      <c r="P389" s="382">
        <v>230721.79089999999</v>
      </c>
      <c r="Q389" s="382">
        <v>369154.87099999998</v>
      </c>
      <c r="R389" s="382">
        <v>261484.69639999999</v>
      </c>
      <c r="S389" s="382">
        <v>418375.52039999998</v>
      </c>
      <c r="T389" s="382">
        <v>292247.6018</v>
      </c>
      <c r="U389" s="382">
        <v>467596.16989999998</v>
      </c>
    </row>
    <row r="390" spans="1:21" ht="22.5" customHeight="1" x14ac:dyDescent="0.25">
      <c r="A390" s="381" t="s">
        <v>626</v>
      </c>
      <c r="B390" s="381" t="s">
        <v>76</v>
      </c>
      <c r="C390" s="381" t="s">
        <v>81</v>
      </c>
      <c r="D390" s="381" t="s">
        <v>82</v>
      </c>
      <c r="E390" s="381" t="s">
        <v>84</v>
      </c>
      <c r="F390" s="381" t="s">
        <v>624</v>
      </c>
      <c r="G390" s="381" t="s">
        <v>11</v>
      </c>
      <c r="H390" s="382">
        <v>85602.524900000004</v>
      </c>
      <c r="I390" s="382">
        <v>149804.4185</v>
      </c>
      <c r="J390" s="382">
        <v>112114.7573</v>
      </c>
      <c r="K390" s="382">
        <v>196200.82519999999</v>
      </c>
      <c r="L390" s="382">
        <v>136115.93950000001</v>
      </c>
      <c r="M390" s="382">
        <v>238202.89420000001</v>
      </c>
      <c r="N390" s="382">
        <v>166514.64610000001</v>
      </c>
      <c r="O390" s="382">
        <v>291400.63069999998</v>
      </c>
      <c r="P390" s="382">
        <v>195963.01869999999</v>
      </c>
      <c r="Q390" s="382">
        <v>342935.28279999999</v>
      </c>
      <c r="R390" s="382">
        <v>214007.41800000001</v>
      </c>
      <c r="S390" s="382">
        <v>374512.98149999999</v>
      </c>
      <c r="T390" s="382">
        <v>230081.5961</v>
      </c>
      <c r="U390" s="382">
        <v>402642.79320000001</v>
      </c>
    </row>
    <row r="391" spans="1:21" ht="21.95" customHeight="1" x14ac:dyDescent="0.25">
      <c r="A391" s="381" t="s">
        <v>626</v>
      </c>
      <c r="B391" s="381" t="s">
        <v>76</v>
      </c>
      <c r="C391" s="381" t="s">
        <v>81</v>
      </c>
      <c r="D391" s="381" t="s">
        <v>82</v>
      </c>
      <c r="E391" s="381" t="s">
        <v>84</v>
      </c>
      <c r="F391" s="381" t="s">
        <v>625</v>
      </c>
      <c r="G391" s="381" t="s">
        <v>5</v>
      </c>
      <c r="H391" s="382">
        <v>78357.556400000001</v>
      </c>
      <c r="I391" s="382">
        <v>137125.72380000001</v>
      </c>
      <c r="J391" s="382">
        <v>102703.11169999999</v>
      </c>
      <c r="K391" s="382">
        <v>179730.44560000001</v>
      </c>
      <c r="L391" s="382">
        <v>124941.88159999999</v>
      </c>
      <c r="M391" s="382">
        <v>218648.2928</v>
      </c>
      <c r="N391" s="382">
        <v>153487.32980000001</v>
      </c>
      <c r="O391" s="382">
        <v>268602.8272</v>
      </c>
      <c r="P391" s="382">
        <v>182167.6752</v>
      </c>
      <c r="Q391" s="382">
        <v>318793.43160000001</v>
      </c>
      <c r="R391" s="382">
        <v>200588.45449999999</v>
      </c>
      <c r="S391" s="382">
        <v>351029.7953</v>
      </c>
      <c r="T391" s="382">
        <v>217850.44409999999</v>
      </c>
      <c r="U391" s="382">
        <v>381238.27710000001</v>
      </c>
    </row>
    <row r="392" spans="1:21" ht="21.95" customHeight="1" x14ac:dyDescent="0.25">
      <c r="A392" s="381" t="s">
        <v>626</v>
      </c>
      <c r="B392" s="381" t="s">
        <v>76</v>
      </c>
      <c r="C392" s="381" t="s">
        <v>81</v>
      </c>
      <c r="D392" s="381" t="s">
        <v>82</v>
      </c>
      <c r="E392" s="381" t="s">
        <v>84</v>
      </c>
      <c r="F392" s="381" t="s">
        <v>626</v>
      </c>
      <c r="G392" s="381" t="s">
        <v>6</v>
      </c>
      <c r="H392" s="382">
        <v>67697.864700000006</v>
      </c>
      <c r="I392" s="382">
        <v>118471.2632</v>
      </c>
      <c r="J392" s="382">
        <v>93501.633700000006</v>
      </c>
      <c r="K392" s="382">
        <v>163627.85889999999</v>
      </c>
      <c r="L392" s="382">
        <v>118576.6159</v>
      </c>
      <c r="M392" s="382">
        <v>207509.0778</v>
      </c>
      <c r="N392" s="382">
        <v>154819.5857</v>
      </c>
      <c r="O392" s="382">
        <v>270934.27500000002</v>
      </c>
      <c r="P392" s="382">
        <v>192913.76990000001</v>
      </c>
      <c r="Q392" s="382">
        <v>337599.09730000002</v>
      </c>
      <c r="R392" s="382">
        <v>217122.71220000001</v>
      </c>
      <c r="S392" s="382">
        <v>379964.7463</v>
      </c>
      <c r="T392" s="382">
        <v>240969.25459999999</v>
      </c>
      <c r="U392" s="382">
        <v>421696.19559999998</v>
      </c>
    </row>
    <row r="393" spans="1:21" ht="21.95" customHeight="1" x14ac:dyDescent="0.25">
      <c r="A393" s="381" t="s">
        <v>626</v>
      </c>
      <c r="B393" s="381" t="s">
        <v>76</v>
      </c>
      <c r="C393" s="381" t="s">
        <v>81</v>
      </c>
      <c r="D393" s="381" t="s">
        <v>82</v>
      </c>
      <c r="E393" s="381" t="s">
        <v>84</v>
      </c>
      <c r="F393" s="381" t="s">
        <v>627</v>
      </c>
      <c r="G393" s="381" t="s">
        <v>4</v>
      </c>
      <c r="H393" s="382">
        <v>76523.226500000004</v>
      </c>
      <c r="I393" s="382">
        <v>122437.1643</v>
      </c>
      <c r="J393" s="382">
        <v>107132.5171</v>
      </c>
      <c r="K393" s="382">
        <v>171412.02989999999</v>
      </c>
      <c r="L393" s="382">
        <v>137741.8077</v>
      </c>
      <c r="M393" s="382">
        <v>220386.89559999999</v>
      </c>
      <c r="N393" s="382">
        <v>183655.74359999999</v>
      </c>
      <c r="O393" s="382">
        <v>293849.19410000002</v>
      </c>
      <c r="P393" s="382">
        <v>229569.67939999999</v>
      </c>
      <c r="Q393" s="382">
        <v>367311.4926</v>
      </c>
      <c r="R393" s="382">
        <v>260178.97010000001</v>
      </c>
      <c r="S393" s="382">
        <v>416286.35830000002</v>
      </c>
      <c r="T393" s="382">
        <v>290788.26069999998</v>
      </c>
      <c r="U393" s="382">
        <v>465261.22399999999</v>
      </c>
    </row>
    <row r="394" spans="1:21" ht="22.5" customHeight="1" x14ac:dyDescent="0.25">
      <c r="A394" s="381" t="s">
        <v>626</v>
      </c>
      <c r="B394" s="381" t="s">
        <v>76</v>
      </c>
      <c r="C394" s="381" t="s">
        <v>81</v>
      </c>
      <c r="D394" s="381" t="s">
        <v>82</v>
      </c>
      <c r="E394" s="381" t="s">
        <v>666</v>
      </c>
      <c r="F394" s="381" t="s">
        <v>624</v>
      </c>
      <c r="G394" s="381" t="s">
        <v>11</v>
      </c>
      <c r="H394" s="382">
        <v>84629.386799999993</v>
      </c>
      <c r="I394" s="382">
        <v>148101.427</v>
      </c>
      <c r="J394" s="382">
        <v>110885.6563</v>
      </c>
      <c r="K394" s="382">
        <v>194049.89850000001</v>
      </c>
      <c r="L394" s="382">
        <v>134665.4651</v>
      </c>
      <c r="M394" s="382">
        <v>235664.56390000001</v>
      </c>
      <c r="N394" s="382">
        <v>164815.92259999999</v>
      </c>
      <c r="O394" s="382">
        <v>288427.86469999998</v>
      </c>
      <c r="P394" s="382">
        <v>193990.0122</v>
      </c>
      <c r="Q394" s="382">
        <v>339482.52140000003</v>
      </c>
      <c r="R394" s="382">
        <v>211860.76420000001</v>
      </c>
      <c r="S394" s="382">
        <v>370756.33720000001</v>
      </c>
      <c r="T394" s="382">
        <v>227783.19949999999</v>
      </c>
      <c r="U394" s="382">
        <v>398620.59909999999</v>
      </c>
    </row>
    <row r="395" spans="1:21" ht="21.95" customHeight="1" x14ac:dyDescent="0.25">
      <c r="A395" s="381" t="s">
        <v>626</v>
      </c>
      <c r="B395" s="381" t="s">
        <v>76</v>
      </c>
      <c r="C395" s="381" t="s">
        <v>81</v>
      </c>
      <c r="D395" s="381" t="s">
        <v>82</v>
      </c>
      <c r="E395" s="381" t="s">
        <v>666</v>
      </c>
      <c r="F395" s="381" t="s">
        <v>625</v>
      </c>
      <c r="G395" s="381" t="s">
        <v>5</v>
      </c>
      <c r="H395" s="382">
        <v>77384.418399999995</v>
      </c>
      <c r="I395" s="382">
        <v>135422.7323</v>
      </c>
      <c r="J395" s="382">
        <v>101474.0108</v>
      </c>
      <c r="K395" s="382">
        <v>177579.51879999999</v>
      </c>
      <c r="L395" s="382">
        <v>123491.4072</v>
      </c>
      <c r="M395" s="382">
        <v>216109.96249999999</v>
      </c>
      <c r="N395" s="382">
        <v>151788.60630000001</v>
      </c>
      <c r="O395" s="382">
        <v>265630.0612</v>
      </c>
      <c r="P395" s="382">
        <v>180194.66870000001</v>
      </c>
      <c r="Q395" s="382">
        <v>315340.6703</v>
      </c>
      <c r="R395" s="382">
        <v>198441.80059999999</v>
      </c>
      <c r="S395" s="382">
        <v>347273.15110000002</v>
      </c>
      <c r="T395" s="382">
        <v>215552.04749999999</v>
      </c>
      <c r="U395" s="382">
        <v>377216.08299999998</v>
      </c>
    </row>
    <row r="396" spans="1:21" ht="21.95" customHeight="1" x14ac:dyDescent="0.25">
      <c r="A396" s="381" t="s">
        <v>626</v>
      </c>
      <c r="B396" s="381" t="s">
        <v>76</v>
      </c>
      <c r="C396" s="381" t="s">
        <v>81</v>
      </c>
      <c r="D396" s="381" t="s">
        <v>82</v>
      </c>
      <c r="E396" s="381" t="s">
        <v>666</v>
      </c>
      <c r="F396" s="381" t="s">
        <v>626</v>
      </c>
      <c r="G396" s="381" t="s">
        <v>6</v>
      </c>
      <c r="H396" s="382">
        <v>66766.387799999997</v>
      </c>
      <c r="I396" s="382">
        <v>116841.1787</v>
      </c>
      <c r="J396" s="382">
        <v>92197.566000000006</v>
      </c>
      <c r="K396" s="382">
        <v>161345.74059999999</v>
      </c>
      <c r="L396" s="382">
        <v>116899.95759999999</v>
      </c>
      <c r="M396" s="382">
        <v>204574.92569999999</v>
      </c>
      <c r="N396" s="382">
        <v>152584.04130000001</v>
      </c>
      <c r="O396" s="382">
        <v>267022.0722</v>
      </c>
      <c r="P396" s="382">
        <v>190119.33929999999</v>
      </c>
      <c r="Q396" s="382">
        <v>332708.84379999997</v>
      </c>
      <c r="R396" s="382">
        <v>213955.69080000001</v>
      </c>
      <c r="S396" s="382">
        <v>374422.45890000003</v>
      </c>
      <c r="T396" s="382">
        <v>237429.64249999999</v>
      </c>
      <c r="U396" s="382">
        <v>415501.87430000002</v>
      </c>
    </row>
    <row r="397" spans="1:21" ht="21.95" customHeight="1" x14ac:dyDescent="0.25">
      <c r="A397" s="381" t="s">
        <v>626</v>
      </c>
      <c r="B397" s="381" t="s">
        <v>76</v>
      </c>
      <c r="C397" s="381" t="s">
        <v>81</v>
      </c>
      <c r="D397" s="381" t="s">
        <v>82</v>
      </c>
      <c r="E397" s="381" t="s">
        <v>666</v>
      </c>
      <c r="F397" s="381" t="s">
        <v>627</v>
      </c>
      <c r="G397" s="381" t="s">
        <v>4</v>
      </c>
      <c r="H397" s="382">
        <v>75710.755300000004</v>
      </c>
      <c r="I397" s="382">
        <v>121137.21030000001</v>
      </c>
      <c r="J397" s="382">
        <v>105995.05740000001</v>
      </c>
      <c r="K397" s="382">
        <v>169592.09450000001</v>
      </c>
      <c r="L397" s="382">
        <v>136279.3596</v>
      </c>
      <c r="M397" s="382">
        <v>218046.9786</v>
      </c>
      <c r="N397" s="382">
        <v>181705.81280000001</v>
      </c>
      <c r="O397" s="382">
        <v>290729.30479999998</v>
      </c>
      <c r="P397" s="382">
        <v>227132.266</v>
      </c>
      <c r="Q397" s="382">
        <v>363411.63099999999</v>
      </c>
      <c r="R397" s="382">
        <v>257416.5681</v>
      </c>
      <c r="S397" s="382">
        <v>411866.51510000002</v>
      </c>
      <c r="T397" s="382">
        <v>287700.8702</v>
      </c>
      <c r="U397" s="382">
        <v>460321.39929999999</v>
      </c>
    </row>
    <row r="398" spans="1:21" ht="22.5" customHeight="1" x14ac:dyDescent="0.25">
      <c r="A398" s="381" t="s">
        <v>626</v>
      </c>
      <c r="B398" s="381" t="s">
        <v>76</v>
      </c>
      <c r="C398" s="381" t="s">
        <v>85</v>
      </c>
      <c r="D398" s="381" t="s">
        <v>667</v>
      </c>
      <c r="E398" s="381" t="s">
        <v>86</v>
      </c>
      <c r="F398" s="381" t="s">
        <v>624</v>
      </c>
      <c r="G398" s="381" t="s">
        <v>11</v>
      </c>
      <c r="H398" s="382">
        <v>97630.229099999997</v>
      </c>
      <c r="I398" s="382">
        <v>170852.90100000001</v>
      </c>
      <c r="J398" s="382">
        <v>127810.48149999999</v>
      </c>
      <c r="K398" s="382">
        <v>223668.34280000001</v>
      </c>
      <c r="L398" s="382">
        <v>155119.2666</v>
      </c>
      <c r="M398" s="382">
        <v>271458.71659999999</v>
      </c>
      <c r="N398" s="382">
        <v>189666.8204</v>
      </c>
      <c r="O398" s="382">
        <v>331916.93569999997</v>
      </c>
      <c r="P398" s="382">
        <v>223176.8272</v>
      </c>
      <c r="Q398" s="382">
        <v>390559.44750000001</v>
      </c>
      <c r="R398" s="382">
        <v>243716.99729999999</v>
      </c>
      <c r="S398" s="382">
        <v>426504.74530000001</v>
      </c>
      <c r="T398" s="382">
        <v>262010.7378</v>
      </c>
      <c r="U398" s="382">
        <v>458518.79100000003</v>
      </c>
    </row>
    <row r="399" spans="1:21" ht="21.95" customHeight="1" x14ac:dyDescent="0.25">
      <c r="A399" s="381" t="s">
        <v>626</v>
      </c>
      <c r="B399" s="381" t="s">
        <v>76</v>
      </c>
      <c r="C399" s="381" t="s">
        <v>85</v>
      </c>
      <c r="D399" s="381" t="s">
        <v>667</v>
      </c>
      <c r="E399" s="381" t="s">
        <v>86</v>
      </c>
      <c r="F399" s="381" t="s">
        <v>625</v>
      </c>
      <c r="G399" s="381" t="s">
        <v>5</v>
      </c>
      <c r="H399" s="382">
        <v>89470.847200000004</v>
      </c>
      <c r="I399" s="382">
        <v>156573.98259999999</v>
      </c>
      <c r="J399" s="382">
        <v>117210.95849999999</v>
      </c>
      <c r="K399" s="382">
        <v>205119.17739999999</v>
      </c>
      <c r="L399" s="382">
        <v>142534.89069999999</v>
      </c>
      <c r="M399" s="382">
        <v>249436.05869999999</v>
      </c>
      <c r="N399" s="382">
        <v>174995.27970000001</v>
      </c>
      <c r="O399" s="382">
        <v>306241.73950000003</v>
      </c>
      <c r="P399" s="382">
        <v>207640.32380000001</v>
      </c>
      <c r="Q399" s="382">
        <v>363370.56670000002</v>
      </c>
      <c r="R399" s="382">
        <v>228604.37830000001</v>
      </c>
      <c r="S399" s="382">
        <v>400057.66200000001</v>
      </c>
      <c r="T399" s="382">
        <v>248235.8481</v>
      </c>
      <c r="U399" s="382">
        <v>434412.7341</v>
      </c>
    </row>
    <row r="400" spans="1:21" ht="21.95" customHeight="1" x14ac:dyDescent="0.25">
      <c r="A400" s="381" t="s">
        <v>626</v>
      </c>
      <c r="B400" s="381" t="s">
        <v>76</v>
      </c>
      <c r="C400" s="381" t="s">
        <v>85</v>
      </c>
      <c r="D400" s="381" t="s">
        <v>667</v>
      </c>
      <c r="E400" s="381" t="s">
        <v>86</v>
      </c>
      <c r="F400" s="381" t="s">
        <v>626</v>
      </c>
      <c r="G400" s="381" t="s">
        <v>6</v>
      </c>
      <c r="H400" s="382">
        <v>77413.378100000002</v>
      </c>
      <c r="I400" s="382">
        <v>135473.41159999999</v>
      </c>
      <c r="J400" s="382">
        <v>106942.38250000001</v>
      </c>
      <c r="K400" s="382">
        <v>187149.16940000001</v>
      </c>
      <c r="L400" s="382">
        <v>135650.61730000001</v>
      </c>
      <c r="M400" s="382">
        <v>237388.58040000001</v>
      </c>
      <c r="N400" s="382">
        <v>177170.61619999999</v>
      </c>
      <c r="O400" s="382">
        <v>310048.5785</v>
      </c>
      <c r="P400" s="382">
        <v>220775.4779</v>
      </c>
      <c r="Q400" s="382">
        <v>386357.08630000002</v>
      </c>
      <c r="R400" s="382">
        <v>248508.36679999999</v>
      </c>
      <c r="S400" s="382">
        <v>434889.64189999999</v>
      </c>
      <c r="T400" s="382">
        <v>275833.11609999998</v>
      </c>
      <c r="U400" s="382">
        <v>482707.95309999998</v>
      </c>
    </row>
    <row r="401" spans="1:21" ht="21.95" customHeight="1" x14ac:dyDescent="0.25">
      <c r="A401" s="381" t="s">
        <v>626</v>
      </c>
      <c r="B401" s="381" t="s">
        <v>76</v>
      </c>
      <c r="C401" s="381" t="s">
        <v>85</v>
      </c>
      <c r="D401" s="381" t="s">
        <v>667</v>
      </c>
      <c r="E401" s="381" t="s">
        <v>86</v>
      </c>
      <c r="F401" s="381" t="s">
        <v>627</v>
      </c>
      <c r="G401" s="381" t="s">
        <v>4</v>
      </c>
      <c r="H401" s="382">
        <v>87202.997600000002</v>
      </c>
      <c r="I401" s="382">
        <v>139524.79819999999</v>
      </c>
      <c r="J401" s="382">
        <v>122084.19650000001</v>
      </c>
      <c r="K401" s="382">
        <v>195334.71739999999</v>
      </c>
      <c r="L401" s="382">
        <v>156965.39559999999</v>
      </c>
      <c r="M401" s="382">
        <v>251144.63680000001</v>
      </c>
      <c r="N401" s="382">
        <v>209287.19409999999</v>
      </c>
      <c r="O401" s="382">
        <v>334859.51559999998</v>
      </c>
      <c r="P401" s="382">
        <v>261608.9927</v>
      </c>
      <c r="Q401" s="382">
        <v>418574.39449999999</v>
      </c>
      <c r="R401" s="382">
        <v>296490.19170000002</v>
      </c>
      <c r="S401" s="382">
        <v>474384.3138</v>
      </c>
      <c r="T401" s="382">
        <v>331371.39069999999</v>
      </c>
      <c r="U401" s="382">
        <v>530194.23309999995</v>
      </c>
    </row>
    <row r="402" spans="1:21" ht="22.5" customHeight="1" x14ac:dyDescent="0.25">
      <c r="A402" s="381" t="s">
        <v>626</v>
      </c>
      <c r="B402" s="381" t="s">
        <v>76</v>
      </c>
      <c r="C402" s="381" t="s">
        <v>85</v>
      </c>
      <c r="D402" s="381" t="s">
        <v>667</v>
      </c>
      <c r="E402" s="381" t="s">
        <v>87</v>
      </c>
      <c r="F402" s="381" t="s">
        <v>624</v>
      </c>
      <c r="G402" s="381" t="s">
        <v>11</v>
      </c>
      <c r="H402" s="382">
        <v>88411.010999999999</v>
      </c>
      <c r="I402" s="382">
        <v>154719.26930000001</v>
      </c>
      <c r="J402" s="382">
        <v>115933.55070000001</v>
      </c>
      <c r="K402" s="382">
        <v>202883.71369999999</v>
      </c>
      <c r="L402" s="382">
        <v>140881.34510000001</v>
      </c>
      <c r="M402" s="382">
        <v>246542.35389999999</v>
      </c>
      <c r="N402" s="382">
        <v>172578.342</v>
      </c>
      <c r="O402" s="382">
        <v>302012.09840000002</v>
      </c>
      <c r="P402" s="382">
        <v>203179.91570000001</v>
      </c>
      <c r="Q402" s="382">
        <v>355564.85259999998</v>
      </c>
      <c r="R402" s="382">
        <v>221913.67689999999</v>
      </c>
      <c r="S402" s="382">
        <v>388348.93469999998</v>
      </c>
      <c r="T402" s="382">
        <v>238611.05230000001</v>
      </c>
      <c r="U402" s="382">
        <v>417569.34149999998</v>
      </c>
    </row>
    <row r="403" spans="1:21" ht="21.95" customHeight="1" x14ac:dyDescent="0.25">
      <c r="A403" s="381" t="s">
        <v>626</v>
      </c>
      <c r="B403" s="381" t="s">
        <v>76</v>
      </c>
      <c r="C403" s="381" t="s">
        <v>85</v>
      </c>
      <c r="D403" s="381" t="s">
        <v>667</v>
      </c>
      <c r="E403" s="381" t="s">
        <v>87</v>
      </c>
      <c r="F403" s="381" t="s">
        <v>625</v>
      </c>
      <c r="G403" s="381" t="s">
        <v>5</v>
      </c>
      <c r="H403" s="382">
        <v>80673.665699999998</v>
      </c>
      <c r="I403" s="382">
        <v>141178.91500000001</v>
      </c>
      <c r="J403" s="382">
        <v>105882.27830000001</v>
      </c>
      <c r="K403" s="382">
        <v>185293.98699999999</v>
      </c>
      <c r="L403" s="382">
        <v>128947.8846</v>
      </c>
      <c r="M403" s="382">
        <v>225658.79810000001</v>
      </c>
      <c r="N403" s="382">
        <v>158665.6734</v>
      </c>
      <c r="O403" s="382">
        <v>277664.92849999998</v>
      </c>
      <c r="P403" s="382">
        <v>188447.0239</v>
      </c>
      <c r="Q403" s="382">
        <v>329782.29180000001</v>
      </c>
      <c r="R403" s="382">
        <v>207582.74429999999</v>
      </c>
      <c r="S403" s="382">
        <v>363269.8026</v>
      </c>
      <c r="T403" s="382">
        <v>225548.6563</v>
      </c>
      <c r="U403" s="382">
        <v>394710.14840000001</v>
      </c>
    </row>
    <row r="404" spans="1:21" ht="21.95" customHeight="1" x14ac:dyDescent="0.25">
      <c r="A404" s="381" t="s">
        <v>626</v>
      </c>
      <c r="B404" s="381" t="s">
        <v>76</v>
      </c>
      <c r="C404" s="381" t="s">
        <v>85</v>
      </c>
      <c r="D404" s="381" t="s">
        <v>667</v>
      </c>
      <c r="E404" s="381" t="s">
        <v>87</v>
      </c>
      <c r="F404" s="381" t="s">
        <v>626</v>
      </c>
      <c r="G404" s="381" t="s">
        <v>6</v>
      </c>
      <c r="H404" s="382">
        <v>69418.354000000007</v>
      </c>
      <c r="I404" s="382">
        <v>121482.1195</v>
      </c>
      <c r="J404" s="382">
        <v>95823.642600000006</v>
      </c>
      <c r="K404" s="382">
        <v>167691.37450000001</v>
      </c>
      <c r="L404" s="382">
        <v>121450.6151</v>
      </c>
      <c r="M404" s="382">
        <v>212538.57639999999</v>
      </c>
      <c r="N404" s="382">
        <v>158428.49729999999</v>
      </c>
      <c r="O404" s="382">
        <v>277249.87030000001</v>
      </c>
      <c r="P404" s="382">
        <v>197383.40470000001</v>
      </c>
      <c r="Q404" s="382">
        <v>345420.95809999999</v>
      </c>
      <c r="R404" s="382">
        <v>222085.48009999999</v>
      </c>
      <c r="S404" s="382">
        <v>388649.59009999997</v>
      </c>
      <c r="T404" s="382">
        <v>246400.52660000001</v>
      </c>
      <c r="U404" s="382">
        <v>431200.9215</v>
      </c>
    </row>
    <row r="405" spans="1:21" ht="21.95" customHeight="1" x14ac:dyDescent="0.25">
      <c r="A405" s="381" t="s">
        <v>626</v>
      </c>
      <c r="B405" s="381" t="s">
        <v>76</v>
      </c>
      <c r="C405" s="381" t="s">
        <v>85</v>
      </c>
      <c r="D405" s="381" t="s">
        <v>667</v>
      </c>
      <c r="E405" s="381" t="s">
        <v>87</v>
      </c>
      <c r="F405" s="381" t="s">
        <v>627</v>
      </c>
      <c r="G405" s="381" t="s">
        <v>4</v>
      </c>
      <c r="H405" s="382">
        <v>79211.490999999995</v>
      </c>
      <c r="I405" s="382">
        <v>126738.3876</v>
      </c>
      <c r="J405" s="382">
        <v>110896.08749999999</v>
      </c>
      <c r="K405" s="382">
        <v>177433.7427</v>
      </c>
      <c r="L405" s="382">
        <v>142580.68400000001</v>
      </c>
      <c r="M405" s="382">
        <v>228129.09770000001</v>
      </c>
      <c r="N405" s="382">
        <v>190107.5785</v>
      </c>
      <c r="O405" s="382">
        <v>304172.13020000001</v>
      </c>
      <c r="P405" s="382">
        <v>237634.47320000001</v>
      </c>
      <c r="Q405" s="382">
        <v>380215.16279999999</v>
      </c>
      <c r="R405" s="382">
        <v>269319.06959999999</v>
      </c>
      <c r="S405" s="382">
        <v>430910.51779999997</v>
      </c>
      <c r="T405" s="382">
        <v>301003.66600000003</v>
      </c>
      <c r="U405" s="382">
        <v>481605.87280000001</v>
      </c>
    </row>
    <row r="406" spans="1:21" ht="22.5" customHeight="1" x14ac:dyDescent="0.25">
      <c r="A406" s="381" t="s">
        <v>626</v>
      </c>
      <c r="B406" s="381" t="s">
        <v>76</v>
      </c>
      <c r="C406" s="381" t="s">
        <v>85</v>
      </c>
      <c r="D406" s="381" t="s">
        <v>667</v>
      </c>
      <c r="E406" s="381" t="s">
        <v>88</v>
      </c>
      <c r="F406" s="381" t="s">
        <v>624</v>
      </c>
      <c r="G406" s="381" t="s">
        <v>11</v>
      </c>
      <c r="H406" s="382">
        <v>91245.060299999997</v>
      </c>
      <c r="I406" s="382">
        <v>159678.85560000001</v>
      </c>
      <c r="J406" s="382">
        <v>119551.83500000001</v>
      </c>
      <c r="K406" s="382">
        <v>209215.71119999999</v>
      </c>
      <c r="L406" s="382">
        <v>145188.29139999999</v>
      </c>
      <c r="M406" s="382">
        <v>254079.51010000001</v>
      </c>
      <c r="N406" s="382">
        <v>177691.3787</v>
      </c>
      <c r="O406" s="382">
        <v>310959.91269999999</v>
      </c>
      <c r="P406" s="382">
        <v>209143.40090000001</v>
      </c>
      <c r="Q406" s="382">
        <v>366000.95140000002</v>
      </c>
      <c r="R406" s="382">
        <v>228409.7592</v>
      </c>
      <c r="S406" s="382">
        <v>399717.07860000001</v>
      </c>
      <c r="T406" s="382">
        <v>245575.51850000001</v>
      </c>
      <c r="U406" s="382">
        <v>429757.15730000002</v>
      </c>
    </row>
    <row r="407" spans="1:21" ht="21.95" customHeight="1" x14ac:dyDescent="0.25">
      <c r="A407" s="381" t="s">
        <v>626</v>
      </c>
      <c r="B407" s="381" t="s">
        <v>76</v>
      </c>
      <c r="C407" s="381" t="s">
        <v>85</v>
      </c>
      <c r="D407" s="381" t="s">
        <v>667</v>
      </c>
      <c r="E407" s="381" t="s">
        <v>88</v>
      </c>
      <c r="F407" s="381" t="s">
        <v>625</v>
      </c>
      <c r="G407" s="381" t="s">
        <v>5</v>
      </c>
      <c r="H407" s="382">
        <v>83437.375499999995</v>
      </c>
      <c r="I407" s="382">
        <v>146015.40719999999</v>
      </c>
      <c r="J407" s="382">
        <v>109409.1875</v>
      </c>
      <c r="K407" s="382">
        <v>191466.07810000001</v>
      </c>
      <c r="L407" s="382">
        <v>133146.34510000001</v>
      </c>
      <c r="M407" s="382">
        <v>233006.10389999999</v>
      </c>
      <c r="N407" s="382">
        <v>163652.23139999999</v>
      </c>
      <c r="O407" s="382">
        <v>286391.40500000003</v>
      </c>
      <c r="P407" s="382">
        <v>194276.57380000001</v>
      </c>
      <c r="Q407" s="382">
        <v>339984.00400000002</v>
      </c>
      <c r="R407" s="382">
        <v>213948.54560000001</v>
      </c>
      <c r="S407" s="382">
        <v>374409.9547</v>
      </c>
      <c r="T407" s="382">
        <v>232394.37349999999</v>
      </c>
      <c r="U407" s="382">
        <v>406690.15360000002</v>
      </c>
    </row>
    <row r="408" spans="1:21" ht="21.95" customHeight="1" x14ac:dyDescent="0.25">
      <c r="A408" s="381" t="s">
        <v>626</v>
      </c>
      <c r="B408" s="381" t="s">
        <v>76</v>
      </c>
      <c r="C408" s="381" t="s">
        <v>85</v>
      </c>
      <c r="D408" s="381" t="s">
        <v>667</v>
      </c>
      <c r="E408" s="381" t="s">
        <v>88</v>
      </c>
      <c r="F408" s="381" t="s">
        <v>626</v>
      </c>
      <c r="G408" s="381" t="s">
        <v>6</v>
      </c>
      <c r="H408" s="382">
        <v>71992.823099999994</v>
      </c>
      <c r="I408" s="382">
        <v>125987.4402</v>
      </c>
      <c r="J408" s="382">
        <v>99415.516900000002</v>
      </c>
      <c r="K408" s="382">
        <v>173977.15460000001</v>
      </c>
      <c r="L408" s="382">
        <v>126052.81909999999</v>
      </c>
      <c r="M408" s="382">
        <v>220592.43350000001</v>
      </c>
      <c r="N408" s="382">
        <v>164532.89980000001</v>
      </c>
      <c r="O408" s="382">
        <v>287932.5747</v>
      </c>
      <c r="P408" s="382">
        <v>205007.9785</v>
      </c>
      <c r="Q408" s="382">
        <v>358763.96230000001</v>
      </c>
      <c r="R408" s="382">
        <v>230711.9755</v>
      </c>
      <c r="S408" s="382">
        <v>403745.9571</v>
      </c>
      <c r="T408" s="382">
        <v>256025.42509999999</v>
      </c>
      <c r="U408" s="382">
        <v>448044.49400000001</v>
      </c>
    </row>
    <row r="409" spans="1:21" ht="21.95" customHeight="1" x14ac:dyDescent="0.25">
      <c r="A409" s="381" t="s">
        <v>626</v>
      </c>
      <c r="B409" s="381" t="s">
        <v>76</v>
      </c>
      <c r="C409" s="381" t="s">
        <v>85</v>
      </c>
      <c r="D409" s="381" t="s">
        <v>667</v>
      </c>
      <c r="E409" s="381" t="s">
        <v>88</v>
      </c>
      <c r="F409" s="381" t="s">
        <v>627</v>
      </c>
      <c r="G409" s="381" t="s">
        <v>4</v>
      </c>
      <c r="H409" s="382">
        <v>81626.700100000002</v>
      </c>
      <c r="I409" s="382">
        <v>130602.7221</v>
      </c>
      <c r="J409" s="382">
        <v>114277.38009999999</v>
      </c>
      <c r="K409" s="382">
        <v>182843.81090000001</v>
      </c>
      <c r="L409" s="382">
        <v>146928.06020000001</v>
      </c>
      <c r="M409" s="382">
        <v>235084.89970000001</v>
      </c>
      <c r="N409" s="382">
        <v>195904.08009999999</v>
      </c>
      <c r="O409" s="382">
        <v>313446.533</v>
      </c>
      <c r="P409" s="382">
        <v>244880.10019999999</v>
      </c>
      <c r="Q409" s="382">
        <v>391808.16619999998</v>
      </c>
      <c r="R409" s="382">
        <v>277530.78029999998</v>
      </c>
      <c r="S409" s="382">
        <v>444049.255</v>
      </c>
      <c r="T409" s="382">
        <v>310181.46029999998</v>
      </c>
      <c r="U409" s="382">
        <v>496290.34379999997</v>
      </c>
    </row>
    <row r="410" spans="1:21" ht="22.5" customHeight="1" x14ac:dyDescent="0.25">
      <c r="A410" s="381" t="s">
        <v>626</v>
      </c>
      <c r="B410" s="381" t="s">
        <v>76</v>
      </c>
      <c r="C410" s="381" t="s">
        <v>85</v>
      </c>
      <c r="D410" s="381" t="s">
        <v>667</v>
      </c>
      <c r="E410" s="381" t="s">
        <v>89</v>
      </c>
      <c r="F410" s="381" t="s">
        <v>624</v>
      </c>
      <c r="G410" s="381" t="s">
        <v>11</v>
      </c>
      <c r="H410" s="382">
        <v>89238.997399999993</v>
      </c>
      <c r="I410" s="382">
        <v>156168.24549999999</v>
      </c>
      <c r="J410" s="382">
        <v>116824.12360000001</v>
      </c>
      <c r="K410" s="382">
        <v>204442.2162</v>
      </c>
      <c r="L410" s="382">
        <v>141784.42800000001</v>
      </c>
      <c r="M410" s="382">
        <v>248122.74909999999</v>
      </c>
      <c r="N410" s="382">
        <v>173360.16450000001</v>
      </c>
      <c r="O410" s="382">
        <v>303380.28769999999</v>
      </c>
      <c r="P410" s="382">
        <v>203988.47089999999</v>
      </c>
      <c r="Q410" s="382">
        <v>356979.82400000002</v>
      </c>
      <c r="R410" s="382">
        <v>222762.42749999999</v>
      </c>
      <c r="S410" s="382">
        <v>389834.24810000003</v>
      </c>
      <c r="T410" s="382">
        <v>239483.04560000001</v>
      </c>
      <c r="U410" s="382">
        <v>419095.32980000001</v>
      </c>
    </row>
    <row r="411" spans="1:21" ht="21.95" customHeight="1" x14ac:dyDescent="0.25">
      <c r="A411" s="381" t="s">
        <v>626</v>
      </c>
      <c r="B411" s="381" t="s">
        <v>76</v>
      </c>
      <c r="C411" s="381" t="s">
        <v>85</v>
      </c>
      <c r="D411" s="381" t="s">
        <v>667</v>
      </c>
      <c r="E411" s="381" t="s">
        <v>89</v>
      </c>
      <c r="F411" s="381" t="s">
        <v>625</v>
      </c>
      <c r="G411" s="381" t="s">
        <v>5</v>
      </c>
      <c r="H411" s="382">
        <v>81783.010599999994</v>
      </c>
      <c r="I411" s="382">
        <v>143120.26869999999</v>
      </c>
      <c r="J411" s="382">
        <v>107138.3527</v>
      </c>
      <c r="K411" s="382">
        <v>187492.11720000001</v>
      </c>
      <c r="L411" s="382">
        <v>130284.9124</v>
      </c>
      <c r="M411" s="382">
        <v>227998.59669999999</v>
      </c>
      <c r="N411" s="382">
        <v>159953.41209999999</v>
      </c>
      <c r="O411" s="382">
        <v>279918.47110000002</v>
      </c>
      <c r="P411" s="382">
        <v>189791.3216</v>
      </c>
      <c r="Q411" s="382">
        <v>332134.81280000001</v>
      </c>
      <c r="R411" s="382">
        <v>208952.6208</v>
      </c>
      <c r="S411" s="382">
        <v>365667.08639999997</v>
      </c>
      <c r="T411" s="382">
        <v>226895.64679999999</v>
      </c>
      <c r="U411" s="382">
        <v>397067.38189999998</v>
      </c>
    </row>
    <row r="412" spans="1:21" ht="21.95" customHeight="1" x14ac:dyDescent="0.25">
      <c r="A412" s="381" t="s">
        <v>626</v>
      </c>
      <c r="B412" s="381" t="s">
        <v>76</v>
      </c>
      <c r="C412" s="381" t="s">
        <v>85</v>
      </c>
      <c r="D412" s="381" t="s">
        <v>667</v>
      </c>
      <c r="E412" s="381" t="s">
        <v>89</v>
      </c>
      <c r="F412" s="381" t="s">
        <v>626</v>
      </c>
      <c r="G412" s="381" t="s">
        <v>6</v>
      </c>
      <c r="H412" s="382">
        <v>70763.901199999993</v>
      </c>
      <c r="I412" s="382">
        <v>123836.82709999999</v>
      </c>
      <c r="J412" s="382">
        <v>97756.937999999995</v>
      </c>
      <c r="K412" s="382">
        <v>171074.6415</v>
      </c>
      <c r="L412" s="382">
        <v>123999.96120000001</v>
      </c>
      <c r="M412" s="382">
        <v>216999.932</v>
      </c>
      <c r="N412" s="382">
        <v>161955.10399999999</v>
      </c>
      <c r="O412" s="382">
        <v>283421.43209999998</v>
      </c>
      <c r="P412" s="382">
        <v>201815.38010000001</v>
      </c>
      <c r="Q412" s="382">
        <v>353176.91519999999</v>
      </c>
      <c r="R412" s="382">
        <v>227167.13879999999</v>
      </c>
      <c r="S412" s="382">
        <v>397542.49300000002</v>
      </c>
      <c r="T412" s="382">
        <v>252145.9425</v>
      </c>
      <c r="U412" s="382">
        <v>441255.39939999999</v>
      </c>
    </row>
    <row r="413" spans="1:21" ht="21.95" customHeight="1" x14ac:dyDescent="0.25">
      <c r="A413" s="381" t="s">
        <v>626</v>
      </c>
      <c r="B413" s="381" t="s">
        <v>76</v>
      </c>
      <c r="C413" s="381" t="s">
        <v>85</v>
      </c>
      <c r="D413" s="381" t="s">
        <v>667</v>
      </c>
      <c r="E413" s="381" t="s">
        <v>89</v>
      </c>
      <c r="F413" s="381" t="s">
        <v>627</v>
      </c>
      <c r="G413" s="381" t="s">
        <v>4</v>
      </c>
      <c r="H413" s="382">
        <v>79706.5098</v>
      </c>
      <c r="I413" s="382">
        <v>127530.4176</v>
      </c>
      <c r="J413" s="382">
        <v>111589.1137</v>
      </c>
      <c r="K413" s="382">
        <v>178542.5846</v>
      </c>
      <c r="L413" s="382">
        <v>143471.7176</v>
      </c>
      <c r="M413" s="382">
        <v>229554.75159999999</v>
      </c>
      <c r="N413" s="382">
        <v>191295.62349999999</v>
      </c>
      <c r="O413" s="382">
        <v>306073.00219999999</v>
      </c>
      <c r="P413" s="382">
        <v>239119.52929999999</v>
      </c>
      <c r="Q413" s="382">
        <v>382591.25260000001</v>
      </c>
      <c r="R413" s="382">
        <v>271002.13329999999</v>
      </c>
      <c r="S413" s="382">
        <v>433603.41979999997</v>
      </c>
      <c r="T413" s="382">
        <v>302884.73719999997</v>
      </c>
      <c r="U413" s="382">
        <v>484615.58669999999</v>
      </c>
    </row>
    <row r="414" spans="1:21" ht="22.5" customHeight="1" x14ac:dyDescent="0.25">
      <c r="A414" s="381" t="s">
        <v>626</v>
      </c>
      <c r="B414" s="381" t="s">
        <v>76</v>
      </c>
      <c r="C414" s="381" t="s">
        <v>85</v>
      </c>
      <c r="D414" s="381" t="s">
        <v>667</v>
      </c>
      <c r="E414" s="381" t="s">
        <v>90</v>
      </c>
      <c r="F414" s="381" t="s">
        <v>624</v>
      </c>
      <c r="G414" s="381" t="s">
        <v>11</v>
      </c>
      <c r="H414" s="382">
        <v>87693.943700000003</v>
      </c>
      <c r="I414" s="382">
        <v>153464.40150000001</v>
      </c>
      <c r="J414" s="382">
        <v>114911.4764</v>
      </c>
      <c r="K414" s="382">
        <v>201095.08360000001</v>
      </c>
      <c r="L414" s="382">
        <v>139564.26689999999</v>
      </c>
      <c r="M414" s="382">
        <v>244237.46720000001</v>
      </c>
      <c r="N414" s="382">
        <v>170828.97880000001</v>
      </c>
      <c r="O414" s="382">
        <v>298950.71289999998</v>
      </c>
      <c r="P414" s="382">
        <v>201073.46539999999</v>
      </c>
      <c r="Q414" s="382">
        <v>351878.56459999998</v>
      </c>
      <c r="R414" s="382">
        <v>219598.60980000001</v>
      </c>
      <c r="S414" s="382">
        <v>384297.56699999998</v>
      </c>
      <c r="T414" s="382">
        <v>236104.77230000001</v>
      </c>
      <c r="U414" s="382">
        <v>413183.35139999999</v>
      </c>
    </row>
    <row r="415" spans="1:21" ht="21.95" customHeight="1" x14ac:dyDescent="0.25">
      <c r="A415" s="381" t="s">
        <v>626</v>
      </c>
      <c r="B415" s="381" t="s">
        <v>76</v>
      </c>
      <c r="C415" s="381" t="s">
        <v>85</v>
      </c>
      <c r="D415" s="381" t="s">
        <v>667</v>
      </c>
      <c r="E415" s="381" t="s">
        <v>90</v>
      </c>
      <c r="F415" s="381" t="s">
        <v>625</v>
      </c>
      <c r="G415" s="381" t="s">
        <v>5</v>
      </c>
      <c r="H415" s="382">
        <v>80167.616599999994</v>
      </c>
      <c r="I415" s="382">
        <v>140293.32920000001</v>
      </c>
      <c r="J415" s="382">
        <v>105134.3293</v>
      </c>
      <c r="K415" s="382">
        <v>183985.07629999999</v>
      </c>
      <c r="L415" s="382">
        <v>127956.26420000001</v>
      </c>
      <c r="M415" s="382">
        <v>223923.46230000001</v>
      </c>
      <c r="N415" s="382">
        <v>157295.74619999999</v>
      </c>
      <c r="O415" s="382">
        <v>275267.55599999998</v>
      </c>
      <c r="P415" s="382">
        <v>186742.37940000001</v>
      </c>
      <c r="Q415" s="382">
        <v>326799.16389999999</v>
      </c>
      <c r="R415" s="382">
        <v>205658.52040000001</v>
      </c>
      <c r="S415" s="382">
        <v>359902.4106</v>
      </c>
      <c r="T415" s="382">
        <v>223398.62299999999</v>
      </c>
      <c r="U415" s="382">
        <v>390947.59029999998</v>
      </c>
    </row>
    <row r="416" spans="1:21" ht="21.95" customHeight="1" x14ac:dyDescent="0.25">
      <c r="A416" s="381" t="s">
        <v>626</v>
      </c>
      <c r="B416" s="381" t="s">
        <v>76</v>
      </c>
      <c r="C416" s="381" t="s">
        <v>85</v>
      </c>
      <c r="D416" s="381" t="s">
        <v>667</v>
      </c>
      <c r="E416" s="381" t="s">
        <v>90</v>
      </c>
      <c r="F416" s="381" t="s">
        <v>626</v>
      </c>
      <c r="G416" s="381" t="s">
        <v>6</v>
      </c>
      <c r="H416" s="382">
        <v>69146.739700000006</v>
      </c>
      <c r="I416" s="382">
        <v>121006.79459999999</v>
      </c>
      <c r="J416" s="382">
        <v>95480.529500000004</v>
      </c>
      <c r="K416" s="382">
        <v>167090.92660000001</v>
      </c>
      <c r="L416" s="382">
        <v>121057.22990000001</v>
      </c>
      <c r="M416" s="382">
        <v>211850.15229999999</v>
      </c>
      <c r="N416" s="382">
        <v>157999.5925</v>
      </c>
      <c r="O416" s="382">
        <v>276499.2868</v>
      </c>
      <c r="P416" s="382">
        <v>196865.0613</v>
      </c>
      <c r="Q416" s="382">
        <v>344513.85729999997</v>
      </c>
      <c r="R416" s="382">
        <v>221542.08919999999</v>
      </c>
      <c r="S416" s="382">
        <v>387698.65590000001</v>
      </c>
      <c r="T416" s="382">
        <v>245842.6433</v>
      </c>
      <c r="U416" s="382">
        <v>430224.62579999998</v>
      </c>
    </row>
    <row r="417" spans="1:21" ht="21.95" customHeight="1" x14ac:dyDescent="0.25">
      <c r="A417" s="381" t="s">
        <v>626</v>
      </c>
      <c r="B417" s="381" t="s">
        <v>76</v>
      </c>
      <c r="C417" s="381" t="s">
        <v>85</v>
      </c>
      <c r="D417" s="381" t="s">
        <v>667</v>
      </c>
      <c r="E417" s="381" t="s">
        <v>90</v>
      </c>
      <c r="F417" s="381" t="s">
        <v>627</v>
      </c>
      <c r="G417" s="381" t="s">
        <v>4</v>
      </c>
      <c r="H417" s="382">
        <v>78465.614000000001</v>
      </c>
      <c r="I417" s="382">
        <v>125544.9843</v>
      </c>
      <c r="J417" s="382">
        <v>109851.8596</v>
      </c>
      <c r="K417" s="382">
        <v>175762.978</v>
      </c>
      <c r="L417" s="382">
        <v>141238.10519999999</v>
      </c>
      <c r="M417" s="382">
        <v>225980.97169999999</v>
      </c>
      <c r="N417" s="382">
        <v>188317.4736</v>
      </c>
      <c r="O417" s="382">
        <v>301307.96220000001</v>
      </c>
      <c r="P417" s="382">
        <v>235396.842</v>
      </c>
      <c r="Q417" s="382">
        <v>376634.95289999997</v>
      </c>
      <c r="R417" s="382">
        <v>266783.08760000003</v>
      </c>
      <c r="S417" s="382">
        <v>426852.94650000002</v>
      </c>
      <c r="T417" s="382">
        <v>298169.3333</v>
      </c>
      <c r="U417" s="382">
        <v>477070.94030000002</v>
      </c>
    </row>
    <row r="418" spans="1:21" ht="22.5" customHeight="1" x14ac:dyDescent="0.25">
      <c r="A418" s="381" t="s">
        <v>626</v>
      </c>
      <c r="B418" s="381" t="s">
        <v>76</v>
      </c>
      <c r="C418" s="381" t="s">
        <v>85</v>
      </c>
      <c r="D418" s="381" t="s">
        <v>667</v>
      </c>
      <c r="E418" s="381" t="s">
        <v>91</v>
      </c>
      <c r="F418" s="381" t="s">
        <v>624</v>
      </c>
      <c r="G418" s="381" t="s">
        <v>11</v>
      </c>
      <c r="H418" s="382">
        <v>89153.646299999993</v>
      </c>
      <c r="I418" s="382">
        <v>156018.88099999999</v>
      </c>
      <c r="J418" s="382">
        <v>116755.12239999999</v>
      </c>
      <c r="K418" s="382">
        <v>204321.46419999999</v>
      </c>
      <c r="L418" s="382">
        <v>141739.97210000001</v>
      </c>
      <c r="M418" s="382">
        <v>248044.95129999999</v>
      </c>
      <c r="N418" s="382">
        <v>173377.0563</v>
      </c>
      <c r="O418" s="382">
        <v>303409.84860000003</v>
      </c>
      <c r="P418" s="382">
        <v>204032.9664</v>
      </c>
      <c r="Q418" s="382">
        <v>357057.6912</v>
      </c>
      <c r="R418" s="382">
        <v>222818.58100000001</v>
      </c>
      <c r="S418" s="382">
        <v>389932.51659999997</v>
      </c>
      <c r="T418" s="382">
        <v>239552.35690000001</v>
      </c>
      <c r="U418" s="382">
        <v>419216.62469999999</v>
      </c>
    </row>
    <row r="419" spans="1:21" ht="21.95" customHeight="1" x14ac:dyDescent="0.25">
      <c r="A419" s="381" t="s">
        <v>626</v>
      </c>
      <c r="B419" s="381" t="s">
        <v>76</v>
      </c>
      <c r="C419" s="381" t="s">
        <v>85</v>
      </c>
      <c r="D419" s="381" t="s">
        <v>667</v>
      </c>
      <c r="E419" s="381" t="s">
        <v>91</v>
      </c>
      <c r="F419" s="381" t="s">
        <v>625</v>
      </c>
      <c r="G419" s="381" t="s">
        <v>5</v>
      </c>
      <c r="H419" s="382">
        <v>81627.319199999998</v>
      </c>
      <c r="I419" s="382">
        <v>142847.80869999999</v>
      </c>
      <c r="J419" s="382">
        <v>106977.97530000001</v>
      </c>
      <c r="K419" s="382">
        <v>187211.45680000001</v>
      </c>
      <c r="L419" s="382">
        <v>130131.9693</v>
      </c>
      <c r="M419" s="382">
        <v>227730.94639999999</v>
      </c>
      <c r="N419" s="382">
        <v>159843.82380000001</v>
      </c>
      <c r="O419" s="382">
        <v>279726.69170000002</v>
      </c>
      <c r="P419" s="382">
        <v>189701.88029999999</v>
      </c>
      <c r="Q419" s="382">
        <v>331978.2905</v>
      </c>
      <c r="R419" s="382">
        <v>208878.49160000001</v>
      </c>
      <c r="S419" s="382">
        <v>365537.3602</v>
      </c>
      <c r="T419" s="382">
        <v>226846.2077</v>
      </c>
      <c r="U419" s="382">
        <v>396980.86349999998</v>
      </c>
    </row>
    <row r="420" spans="1:21" ht="21.95" customHeight="1" x14ac:dyDescent="0.25">
      <c r="A420" s="381" t="s">
        <v>626</v>
      </c>
      <c r="B420" s="381" t="s">
        <v>76</v>
      </c>
      <c r="C420" s="381" t="s">
        <v>85</v>
      </c>
      <c r="D420" s="381" t="s">
        <v>667</v>
      </c>
      <c r="E420" s="381" t="s">
        <v>91</v>
      </c>
      <c r="F420" s="381" t="s">
        <v>626</v>
      </c>
      <c r="G420" s="381" t="s">
        <v>6</v>
      </c>
      <c r="H420" s="382">
        <v>70543.950899999996</v>
      </c>
      <c r="I420" s="382">
        <v>123451.91409999999</v>
      </c>
      <c r="J420" s="382">
        <v>97436.625100000005</v>
      </c>
      <c r="K420" s="382">
        <v>170514.09390000001</v>
      </c>
      <c r="L420" s="382">
        <v>123572.21</v>
      </c>
      <c r="M420" s="382">
        <v>216251.36739999999</v>
      </c>
      <c r="N420" s="382">
        <v>161352.89920000001</v>
      </c>
      <c r="O420" s="382">
        <v>282367.5736</v>
      </c>
      <c r="P420" s="382">
        <v>201056.69469999999</v>
      </c>
      <c r="Q420" s="382">
        <v>351849.2157</v>
      </c>
      <c r="R420" s="382">
        <v>226292.60699999999</v>
      </c>
      <c r="S420" s="382">
        <v>396012.06229999999</v>
      </c>
      <c r="T420" s="382">
        <v>251152.04560000001</v>
      </c>
      <c r="U420" s="382">
        <v>439516.07990000001</v>
      </c>
    </row>
    <row r="421" spans="1:21" ht="21.95" customHeight="1" x14ac:dyDescent="0.25">
      <c r="A421" s="381" t="s">
        <v>626</v>
      </c>
      <c r="B421" s="381" t="s">
        <v>76</v>
      </c>
      <c r="C421" s="381" t="s">
        <v>85</v>
      </c>
      <c r="D421" s="381" t="s">
        <v>667</v>
      </c>
      <c r="E421" s="381" t="s">
        <v>91</v>
      </c>
      <c r="F421" s="381" t="s">
        <v>627</v>
      </c>
      <c r="G421" s="381" t="s">
        <v>4</v>
      </c>
      <c r="H421" s="382">
        <v>79684.3171</v>
      </c>
      <c r="I421" s="382">
        <v>127494.9094</v>
      </c>
      <c r="J421" s="382">
        <v>111558.04399999999</v>
      </c>
      <c r="K421" s="382">
        <v>178492.87299999999</v>
      </c>
      <c r="L421" s="382">
        <v>143431.7709</v>
      </c>
      <c r="M421" s="382">
        <v>229490.83679999999</v>
      </c>
      <c r="N421" s="382">
        <v>191242.36110000001</v>
      </c>
      <c r="O421" s="382">
        <v>305987.78230000002</v>
      </c>
      <c r="P421" s="382">
        <v>239052.95139999999</v>
      </c>
      <c r="Q421" s="382">
        <v>382484.7279</v>
      </c>
      <c r="R421" s="382">
        <v>270926.67820000002</v>
      </c>
      <c r="S421" s="382">
        <v>433482.69160000002</v>
      </c>
      <c r="T421" s="382">
        <v>302800.40509999997</v>
      </c>
      <c r="U421" s="382">
        <v>484480.65539999999</v>
      </c>
    </row>
    <row r="422" spans="1:21" ht="22.5" customHeight="1" x14ac:dyDescent="0.25">
      <c r="A422" s="381" t="s">
        <v>626</v>
      </c>
      <c r="B422" s="381" t="s">
        <v>76</v>
      </c>
      <c r="C422" s="381" t="s">
        <v>85</v>
      </c>
      <c r="D422" s="381" t="s">
        <v>667</v>
      </c>
      <c r="E422" s="381" t="s">
        <v>668</v>
      </c>
      <c r="F422" s="381" t="s">
        <v>624</v>
      </c>
      <c r="G422" s="381" t="s">
        <v>11</v>
      </c>
      <c r="H422" s="382">
        <v>104877.61689999999</v>
      </c>
      <c r="I422" s="382">
        <v>183535.8296</v>
      </c>
      <c r="J422" s="382">
        <v>137429.73060000001</v>
      </c>
      <c r="K422" s="382">
        <v>240502.02849999999</v>
      </c>
      <c r="L422" s="382">
        <v>166914.7114</v>
      </c>
      <c r="M422" s="382">
        <v>292100.745</v>
      </c>
      <c r="N422" s="382">
        <v>204308.5263</v>
      </c>
      <c r="O422" s="382">
        <v>357539.92099999997</v>
      </c>
      <c r="P422" s="382">
        <v>240481.15520000001</v>
      </c>
      <c r="Q422" s="382">
        <v>420842.02159999998</v>
      </c>
      <c r="R422" s="382">
        <v>262637.20600000001</v>
      </c>
      <c r="S422" s="382">
        <v>459615.11040000001</v>
      </c>
      <c r="T422" s="382">
        <v>282378.64039999997</v>
      </c>
      <c r="U422" s="382">
        <v>494162.62070000003</v>
      </c>
    </row>
    <row r="423" spans="1:21" ht="21.95" customHeight="1" x14ac:dyDescent="0.25">
      <c r="A423" s="381" t="s">
        <v>626</v>
      </c>
      <c r="B423" s="381" t="s">
        <v>76</v>
      </c>
      <c r="C423" s="381" t="s">
        <v>85</v>
      </c>
      <c r="D423" s="381" t="s">
        <v>667</v>
      </c>
      <c r="E423" s="381" t="s">
        <v>668</v>
      </c>
      <c r="F423" s="381" t="s">
        <v>625</v>
      </c>
      <c r="G423" s="381" t="s">
        <v>5</v>
      </c>
      <c r="H423" s="382">
        <v>95874.160999999993</v>
      </c>
      <c r="I423" s="382">
        <v>167779.78159999999</v>
      </c>
      <c r="J423" s="382">
        <v>125733.70510000001</v>
      </c>
      <c r="K423" s="382">
        <v>220033.98379999999</v>
      </c>
      <c r="L423" s="382">
        <v>153028.50339999999</v>
      </c>
      <c r="M423" s="382">
        <v>267799.8811</v>
      </c>
      <c r="N423" s="382">
        <v>188119.23989999999</v>
      </c>
      <c r="O423" s="382">
        <v>329208.66989999998</v>
      </c>
      <c r="P423" s="382">
        <v>223337.42730000001</v>
      </c>
      <c r="Q423" s="382">
        <v>390840.4976</v>
      </c>
      <c r="R423" s="382">
        <v>245961.21239999999</v>
      </c>
      <c r="S423" s="382">
        <v>430432.12170000002</v>
      </c>
      <c r="T423" s="382">
        <v>267178.76209999999</v>
      </c>
      <c r="U423" s="382">
        <v>467562.83360000001</v>
      </c>
    </row>
    <row r="424" spans="1:21" ht="21.95" customHeight="1" x14ac:dyDescent="0.25">
      <c r="A424" s="381" t="s">
        <v>626</v>
      </c>
      <c r="B424" s="381" t="s">
        <v>76</v>
      </c>
      <c r="C424" s="381" t="s">
        <v>85</v>
      </c>
      <c r="D424" s="381" t="s">
        <v>667</v>
      </c>
      <c r="E424" s="381" t="s">
        <v>668</v>
      </c>
      <c r="F424" s="381" t="s">
        <v>626</v>
      </c>
      <c r="G424" s="381" t="s">
        <v>6</v>
      </c>
      <c r="H424" s="382">
        <v>82691.476999999999</v>
      </c>
      <c r="I424" s="382">
        <v>144710.08480000001</v>
      </c>
      <c r="J424" s="382">
        <v>114183.1335</v>
      </c>
      <c r="K424" s="382">
        <v>199820.48360000001</v>
      </c>
      <c r="L424" s="382">
        <v>144769.11309999999</v>
      </c>
      <c r="M424" s="382">
        <v>253345.9479</v>
      </c>
      <c r="N424" s="382">
        <v>188946.1753</v>
      </c>
      <c r="O424" s="382">
        <v>330655.80680000002</v>
      </c>
      <c r="P424" s="382">
        <v>235423.7758</v>
      </c>
      <c r="Q424" s="382">
        <v>411991.60759999999</v>
      </c>
      <c r="R424" s="382">
        <v>264933.51150000002</v>
      </c>
      <c r="S424" s="382">
        <v>463633.64520000003</v>
      </c>
      <c r="T424" s="382">
        <v>293992.88640000002</v>
      </c>
      <c r="U424" s="382">
        <v>514487.55119999999</v>
      </c>
    </row>
    <row r="425" spans="1:21" ht="21.95" customHeight="1" x14ac:dyDescent="0.25">
      <c r="A425" s="381" t="s">
        <v>626</v>
      </c>
      <c r="B425" s="381" t="s">
        <v>76</v>
      </c>
      <c r="C425" s="381" t="s">
        <v>85</v>
      </c>
      <c r="D425" s="381" t="s">
        <v>667</v>
      </c>
      <c r="E425" s="381" t="s">
        <v>668</v>
      </c>
      <c r="F425" s="381" t="s">
        <v>627</v>
      </c>
      <c r="G425" s="381" t="s">
        <v>4</v>
      </c>
      <c r="H425" s="382">
        <v>93842.624500000005</v>
      </c>
      <c r="I425" s="382">
        <v>150148.2015</v>
      </c>
      <c r="J425" s="382">
        <v>131379.67430000001</v>
      </c>
      <c r="K425" s="382">
        <v>210207.48209999999</v>
      </c>
      <c r="L425" s="382">
        <v>168916.7242</v>
      </c>
      <c r="M425" s="382">
        <v>270266.76270000002</v>
      </c>
      <c r="N425" s="382">
        <v>225222.29889999999</v>
      </c>
      <c r="O425" s="382">
        <v>360355.68359999999</v>
      </c>
      <c r="P425" s="382">
        <v>281527.87359999999</v>
      </c>
      <c r="Q425" s="382">
        <v>450444.60450000002</v>
      </c>
      <c r="R425" s="382">
        <v>319064.92340000003</v>
      </c>
      <c r="S425" s="382">
        <v>510503.88510000001</v>
      </c>
      <c r="T425" s="382">
        <v>356601.97320000001</v>
      </c>
      <c r="U425" s="382">
        <v>570563.16579999996</v>
      </c>
    </row>
    <row r="426" spans="1:21" ht="22.5" customHeight="1" x14ac:dyDescent="0.25">
      <c r="A426" s="381" t="s">
        <v>626</v>
      </c>
      <c r="B426" s="381" t="s">
        <v>76</v>
      </c>
      <c r="C426" s="381" t="s">
        <v>85</v>
      </c>
      <c r="D426" s="381" t="s">
        <v>667</v>
      </c>
      <c r="E426" s="381" t="s">
        <v>92</v>
      </c>
      <c r="F426" s="381" t="s">
        <v>624</v>
      </c>
      <c r="G426" s="381" t="s">
        <v>11</v>
      </c>
      <c r="H426" s="382">
        <v>108283.58960000001</v>
      </c>
      <c r="I426" s="382">
        <v>189496.2819</v>
      </c>
      <c r="J426" s="382">
        <v>141731.57130000001</v>
      </c>
      <c r="K426" s="382">
        <v>248030.24969999999</v>
      </c>
      <c r="L426" s="382">
        <v>171991.35680000001</v>
      </c>
      <c r="M426" s="382">
        <v>300984.87439999997</v>
      </c>
      <c r="N426" s="382">
        <v>210254.04060000001</v>
      </c>
      <c r="O426" s="382">
        <v>367944.5711</v>
      </c>
      <c r="P426" s="382">
        <v>247386.65729999999</v>
      </c>
      <c r="Q426" s="382">
        <v>432926.65039999998</v>
      </c>
      <c r="R426" s="382">
        <v>270150.47200000001</v>
      </c>
      <c r="S426" s="382">
        <v>472763.326</v>
      </c>
      <c r="T426" s="382">
        <v>290423.0048</v>
      </c>
      <c r="U426" s="382">
        <v>508240.25829999999</v>
      </c>
    </row>
    <row r="427" spans="1:21" ht="21.95" customHeight="1" x14ac:dyDescent="0.25">
      <c r="A427" s="381" t="s">
        <v>626</v>
      </c>
      <c r="B427" s="381" t="s">
        <v>76</v>
      </c>
      <c r="C427" s="381" t="s">
        <v>85</v>
      </c>
      <c r="D427" s="381" t="s">
        <v>667</v>
      </c>
      <c r="E427" s="381" t="s">
        <v>92</v>
      </c>
      <c r="F427" s="381" t="s">
        <v>625</v>
      </c>
      <c r="G427" s="381" t="s">
        <v>5</v>
      </c>
      <c r="H427" s="382">
        <v>99280.133700000006</v>
      </c>
      <c r="I427" s="382">
        <v>173740.23389999999</v>
      </c>
      <c r="J427" s="382">
        <v>130035.5457</v>
      </c>
      <c r="K427" s="382">
        <v>227562.20499999999</v>
      </c>
      <c r="L427" s="382">
        <v>158105.1488</v>
      </c>
      <c r="M427" s="382">
        <v>276684.01049999997</v>
      </c>
      <c r="N427" s="382">
        <v>194064.7542</v>
      </c>
      <c r="O427" s="382">
        <v>339613.3199</v>
      </c>
      <c r="P427" s="382">
        <v>230242.92929999999</v>
      </c>
      <c r="Q427" s="382">
        <v>402925.12640000001</v>
      </c>
      <c r="R427" s="382">
        <v>253474.4785</v>
      </c>
      <c r="S427" s="382">
        <v>443580.33730000001</v>
      </c>
      <c r="T427" s="382">
        <v>275223.12640000001</v>
      </c>
      <c r="U427" s="382">
        <v>481640.47110000002</v>
      </c>
    </row>
    <row r="428" spans="1:21" ht="21.95" customHeight="1" x14ac:dyDescent="0.25">
      <c r="A428" s="381" t="s">
        <v>626</v>
      </c>
      <c r="B428" s="381" t="s">
        <v>76</v>
      </c>
      <c r="C428" s="381" t="s">
        <v>85</v>
      </c>
      <c r="D428" s="381" t="s">
        <v>667</v>
      </c>
      <c r="E428" s="381" t="s">
        <v>92</v>
      </c>
      <c r="F428" s="381" t="s">
        <v>626</v>
      </c>
      <c r="G428" s="381" t="s">
        <v>6</v>
      </c>
      <c r="H428" s="382">
        <v>85951.636400000003</v>
      </c>
      <c r="I428" s="382">
        <v>150415.36360000001</v>
      </c>
      <c r="J428" s="382">
        <v>118747.35649999999</v>
      </c>
      <c r="K428" s="382">
        <v>207807.87390000001</v>
      </c>
      <c r="L428" s="382">
        <v>150637.39989999999</v>
      </c>
      <c r="M428" s="382">
        <v>263615.4498</v>
      </c>
      <c r="N428" s="382">
        <v>196770.5577</v>
      </c>
      <c r="O428" s="382">
        <v>344348.47590000002</v>
      </c>
      <c r="P428" s="382">
        <v>245204.25380000001</v>
      </c>
      <c r="Q428" s="382">
        <v>429107.44400000002</v>
      </c>
      <c r="R428" s="382">
        <v>276018.05330000003</v>
      </c>
      <c r="S428" s="382">
        <v>483031.5932</v>
      </c>
      <c r="T428" s="382">
        <v>306381.49180000002</v>
      </c>
      <c r="U428" s="382">
        <v>536167.61069999996</v>
      </c>
    </row>
    <row r="429" spans="1:21" ht="21.95" customHeight="1" x14ac:dyDescent="0.25">
      <c r="A429" s="381" t="s">
        <v>626</v>
      </c>
      <c r="B429" s="381" t="s">
        <v>76</v>
      </c>
      <c r="C429" s="381" t="s">
        <v>85</v>
      </c>
      <c r="D429" s="381" t="s">
        <v>667</v>
      </c>
      <c r="E429" s="381" t="s">
        <v>92</v>
      </c>
      <c r="F429" s="381" t="s">
        <v>627</v>
      </c>
      <c r="G429" s="381" t="s">
        <v>4</v>
      </c>
      <c r="H429" s="382">
        <v>96686.265199999994</v>
      </c>
      <c r="I429" s="382">
        <v>154698.02660000001</v>
      </c>
      <c r="J429" s="382">
        <v>135360.77119999999</v>
      </c>
      <c r="K429" s="382">
        <v>216577.2372</v>
      </c>
      <c r="L429" s="382">
        <v>174035.27729999999</v>
      </c>
      <c r="M429" s="382">
        <v>278456.44780000002</v>
      </c>
      <c r="N429" s="382">
        <v>232047.03640000001</v>
      </c>
      <c r="O429" s="382">
        <v>371275.26370000001</v>
      </c>
      <c r="P429" s="382">
        <v>290058.7954</v>
      </c>
      <c r="Q429" s="382">
        <v>464094.0797</v>
      </c>
      <c r="R429" s="382">
        <v>328733.3015</v>
      </c>
      <c r="S429" s="382">
        <v>525973.29040000006</v>
      </c>
      <c r="T429" s="382">
        <v>367407.8076</v>
      </c>
      <c r="U429" s="382">
        <v>587852.50100000005</v>
      </c>
    </row>
    <row r="430" spans="1:21" ht="22.5" customHeight="1" x14ac:dyDescent="0.25">
      <c r="A430" s="381" t="s">
        <v>626</v>
      </c>
      <c r="B430" s="381" t="s">
        <v>76</v>
      </c>
      <c r="C430" s="381" t="s">
        <v>85</v>
      </c>
      <c r="D430" s="381" t="s">
        <v>667</v>
      </c>
      <c r="E430" s="381" t="s">
        <v>93</v>
      </c>
      <c r="F430" s="381" t="s">
        <v>624</v>
      </c>
      <c r="G430" s="381" t="s">
        <v>11</v>
      </c>
      <c r="H430" s="382">
        <v>94565.68</v>
      </c>
      <c r="I430" s="382">
        <v>165489.94010000001</v>
      </c>
      <c r="J430" s="382">
        <v>123784.6716</v>
      </c>
      <c r="K430" s="382">
        <v>216623.17540000001</v>
      </c>
      <c r="L430" s="382">
        <v>150220.47709999999</v>
      </c>
      <c r="M430" s="382">
        <v>262885.83500000002</v>
      </c>
      <c r="N430" s="382">
        <v>183653.77970000001</v>
      </c>
      <c r="O430" s="382">
        <v>321394.11440000002</v>
      </c>
      <c r="P430" s="382">
        <v>216093.3921</v>
      </c>
      <c r="Q430" s="382">
        <v>378163.4362</v>
      </c>
      <c r="R430" s="382">
        <v>235979.1716</v>
      </c>
      <c r="S430" s="382">
        <v>412963.5503</v>
      </c>
      <c r="T430" s="382">
        <v>253689.18640000001</v>
      </c>
      <c r="U430" s="382">
        <v>443956.07610000001</v>
      </c>
    </row>
    <row r="431" spans="1:21" ht="21.95" customHeight="1" x14ac:dyDescent="0.25">
      <c r="A431" s="381" t="s">
        <v>626</v>
      </c>
      <c r="B431" s="381" t="s">
        <v>76</v>
      </c>
      <c r="C431" s="381" t="s">
        <v>85</v>
      </c>
      <c r="D431" s="381" t="s">
        <v>667</v>
      </c>
      <c r="E431" s="381" t="s">
        <v>93</v>
      </c>
      <c r="F431" s="381" t="s">
        <v>625</v>
      </c>
      <c r="G431" s="381" t="s">
        <v>5</v>
      </c>
      <c r="H431" s="382">
        <v>86687.655799999993</v>
      </c>
      <c r="I431" s="382">
        <v>151703.39780000001</v>
      </c>
      <c r="J431" s="382">
        <v>113550.649</v>
      </c>
      <c r="K431" s="382">
        <v>198713.63570000001</v>
      </c>
      <c r="L431" s="382">
        <v>138070.04490000001</v>
      </c>
      <c r="M431" s="382">
        <v>241622.57860000001</v>
      </c>
      <c r="N431" s="382">
        <v>169488.1537</v>
      </c>
      <c r="O431" s="382">
        <v>296604.26909999998</v>
      </c>
      <c r="P431" s="382">
        <v>201092.62969999999</v>
      </c>
      <c r="Q431" s="382">
        <v>351912.10200000001</v>
      </c>
      <c r="R431" s="382">
        <v>221387.67679999999</v>
      </c>
      <c r="S431" s="382">
        <v>387428.43449999997</v>
      </c>
      <c r="T431" s="382">
        <v>240389.29250000001</v>
      </c>
      <c r="U431" s="382">
        <v>420681.26179999998</v>
      </c>
    </row>
    <row r="432" spans="1:21" ht="21.95" customHeight="1" x14ac:dyDescent="0.25">
      <c r="A432" s="381" t="s">
        <v>626</v>
      </c>
      <c r="B432" s="381" t="s">
        <v>76</v>
      </c>
      <c r="C432" s="381" t="s">
        <v>85</v>
      </c>
      <c r="D432" s="381" t="s">
        <v>667</v>
      </c>
      <c r="E432" s="381" t="s">
        <v>93</v>
      </c>
      <c r="F432" s="381" t="s">
        <v>626</v>
      </c>
      <c r="G432" s="381" t="s">
        <v>6</v>
      </c>
      <c r="H432" s="382">
        <v>75033.031799999997</v>
      </c>
      <c r="I432" s="382">
        <v>131307.8057</v>
      </c>
      <c r="J432" s="382">
        <v>103659.427</v>
      </c>
      <c r="K432" s="382">
        <v>181403.99720000001</v>
      </c>
      <c r="L432" s="382">
        <v>131493.35490000001</v>
      </c>
      <c r="M432" s="382">
        <v>230113.37100000001</v>
      </c>
      <c r="N432" s="382">
        <v>171755.0779</v>
      </c>
      <c r="O432" s="382">
        <v>300571.38620000001</v>
      </c>
      <c r="P432" s="382">
        <v>214029.77179999999</v>
      </c>
      <c r="Q432" s="382">
        <v>374552.10070000001</v>
      </c>
      <c r="R432" s="382">
        <v>240921.98629999999</v>
      </c>
      <c r="S432" s="382">
        <v>421613.47610000003</v>
      </c>
      <c r="T432" s="382">
        <v>267420.13500000001</v>
      </c>
      <c r="U432" s="382">
        <v>467985.23629999999</v>
      </c>
    </row>
    <row r="433" spans="1:21" ht="21.95" customHeight="1" x14ac:dyDescent="0.25">
      <c r="A433" s="381" t="s">
        <v>626</v>
      </c>
      <c r="B433" s="381" t="s">
        <v>76</v>
      </c>
      <c r="C433" s="381" t="s">
        <v>85</v>
      </c>
      <c r="D433" s="381" t="s">
        <v>667</v>
      </c>
      <c r="E433" s="381" t="s">
        <v>93</v>
      </c>
      <c r="F433" s="381" t="s">
        <v>627</v>
      </c>
      <c r="G433" s="381" t="s">
        <v>4</v>
      </c>
      <c r="H433" s="382">
        <v>84448.145900000003</v>
      </c>
      <c r="I433" s="382">
        <v>135117.03539999999</v>
      </c>
      <c r="J433" s="382">
        <v>118227.40429999999</v>
      </c>
      <c r="K433" s="382">
        <v>189163.84959999999</v>
      </c>
      <c r="L433" s="382">
        <v>152006.66260000001</v>
      </c>
      <c r="M433" s="382">
        <v>243210.66380000001</v>
      </c>
      <c r="N433" s="382">
        <v>202675.55009999999</v>
      </c>
      <c r="O433" s="382">
        <v>324280.88500000001</v>
      </c>
      <c r="P433" s="382">
        <v>253344.4376</v>
      </c>
      <c r="Q433" s="382">
        <v>405351.10619999998</v>
      </c>
      <c r="R433" s="382">
        <v>287123.696</v>
      </c>
      <c r="S433" s="382">
        <v>459397.9204</v>
      </c>
      <c r="T433" s="382">
        <v>320902.95439999999</v>
      </c>
      <c r="U433" s="382">
        <v>513444.73450000002</v>
      </c>
    </row>
    <row r="434" spans="1:21" ht="22.5" customHeight="1" x14ac:dyDescent="0.25">
      <c r="A434" s="381" t="s">
        <v>626</v>
      </c>
      <c r="B434" s="381" t="s">
        <v>76</v>
      </c>
      <c r="C434" s="381" t="s">
        <v>85</v>
      </c>
      <c r="D434" s="381" t="s">
        <v>667</v>
      </c>
      <c r="E434" s="381" t="s">
        <v>94</v>
      </c>
      <c r="F434" s="381" t="s">
        <v>624</v>
      </c>
      <c r="G434" s="381" t="s">
        <v>11</v>
      </c>
      <c r="H434" s="382">
        <v>93020.621499999994</v>
      </c>
      <c r="I434" s="382">
        <v>162786.0877</v>
      </c>
      <c r="J434" s="382">
        <v>121872.018</v>
      </c>
      <c r="K434" s="382">
        <v>213276.03150000001</v>
      </c>
      <c r="L434" s="382">
        <v>148000.30799999999</v>
      </c>
      <c r="M434" s="382">
        <v>259000.53899999999</v>
      </c>
      <c r="N434" s="382">
        <v>181122.58369999999</v>
      </c>
      <c r="O434" s="382">
        <v>316964.52149999997</v>
      </c>
      <c r="P434" s="382">
        <v>213178.37450000001</v>
      </c>
      <c r="Q434" s="382">
        <v>373062.15529999998</v>
      </c>
      <c r="R434" s="382">
        <v>232815.34039999999</v>
      </c>
      <c r="S434" s="382">
        <v>407426.8456</v>
      </c>
      <c r="T434" s="382">
        <v>250310.89850000001</v>
      </c>
      <c r="U434" s="382">
        <v>438044.0723</v>
      </c>
    </row>
    <row r="435" spans="1:21" ht="21.95" customHeight="1" x14ac:dyDescent="0.25">
      <c r="A435" s="381" t="s">
        <v>626</v>
      </c>
      <c r="B435" s="381" t="s">
        <v>76</v>
      </c>
      <c r="C435" s="381" t="s">
        <v>85</v>
      </c>
      <c r="D435" s="381" t="s">
        <v>667</v>
      </c>
      <c r="E435" s="381" t="s">
        <v>94</v>
      </c>
      <c r="F435" s="381" t="s">
        <v>625</v>
      </c>
      <c r="G435" s="381" t="s">
        <v>5</v>
      </c>
      <c r="H435" s="382">
        <v>85072.257899999997</v>
      </c>
      <c r="I435" s="382">
        <v>148876.45129999999</v>
      </c>
      <c r="J435" s="382">
        <v>111546.6203</v>
      </c>
      <c r="K435" s="382">
        <v>195206.58540000001</v>
      </c>
      <c r="L435" s="382">
        <v>135741.38990000001</v>
      </c>
      <c r="M435" s="382">
        <v>237547.43220000001</v>
      </c>
      <c r="N435" s="382">
        <v>166830.47899999999</v>
      </c>
      <c r="O435" s="382">
        <v>291953.33840000001</v>
      </c>
      <c r="P435" s="382">
        <v>198043.67679999999</v>
      </c>
      <c r="Q435" s="382">
        <v>346576.43440000003</v>
      </c>
      <c r="R435" s="382">
        <v>218093.56450000001</v>
      </c>
      <c r="S435" s="382">
        <v>381663.73790000001</v>
      </c>
      <c r="T435" s="382">
        <v>236892.2556</v>
      </c>
      <c r="U435" s="382">
        <v>414561.4473</v>
      </c>
    </row>
    <row r="436" spans="1:21" ht="21.95" customHeight="1" x14ac:dyDescent="0.25">
      <c r="A436" s="381" t="s">
        <v>626</v>
      </c>
      <c r="B436" s="381" t="s">
        <v>76</v>
      </c>
      <c r="C436" s="381" t="s">
        <v>85</v>
      </c>
      <c r="D436" s="381" t="s">
        <v>667</v>
      </c>
      <c r="E436" s="381" t="s">
        <v>94</v>
      </c>
      <c r="F436" s="381" t="s">
        <v>626</v>
      </c>
      <c r="G436" s="381" t="s">
        <v>6</v>
      </c>
      <c r="H436" s="382">
        <v>73415.867400000003</v>
      </c>
      <c r="I436" s="382">
        <v>128477.768</v>
      </c>
      <c r="J436" s="382">
        <v>101383.0145</v>
      </c>
      <c r="K436" s="382">
        <v>177420.27530000001</v>
      </c>
      <c r="L436" s="382">
        <v>128550.61870000001</v>
      </c>
      <c r="M436" s="382">
        <v>224963.5828</v>
      </c>
      <c r="N436" s="382">
        <v>167799.5601</v>
      </c>
      <c r="O436" s="382">
        <v>293649.23019999999</v>
      </c>
      <c r="P436" s="382">
        <v>209079.4454</v>
      </c>
      <c r="Q436" s="382">
        <v>365889.0295</v>
      </c>
      <c r="R436" s="382">
        <v>235296.92809999999</v>
      </c>
      <c r="S436" s="382">
        <v>411769.62420000002</v>
      </c>
      <c r="T436" s="382">
        <v>261116.8266</v>
      </c>
      <c r="U436" s="382">
        <v>456954.44650000002</v>
      </c>
    </row>
    <row r="437" spans="1:21" ht="21.95" customHeight="1" x14ac:dyDescent="0.25">
      <c r="A437" s="381" t="s">
        <v>626</v>
      </c>
      <c r="B437" s="381" t="s">
        <v>76</v>
      </c>
      <c r="C437" s="381" t="s">
        <v>85</v>
      </c>
      <c r="D437" s="381" t="s">
        <v>667</v>
      </c>
      <c r="E437" s="381" t="s">
        <v>94</v>
      </c>
      <c r="F437" s="381" t="s">
        <v>627</v>
      </c>
      <c r="G437" s="381" t="s">
        <v>4</v>
      </c>
      <c r="H437" s="382">
        <v>83207.245500000005</v>
      </c>
      <c r="I437" s="382">
        <v>133131.59479999999</v>
      </c>
      <c r="J437" s="382">
        <v>116490.14380000001</v>
      </c>
      <c r="K437" s="382">
        <v>186384.23269999999</v>
      </c>
      <c r="L437" s="382">
        <v>149773.04199999999</v>
      </c>
      <c r="M437" s="382">
        <v>239636.8707</v>
      </c>
      <c r="N437" s="382">
        <v>199697.38930000001</v>
      </c>
      <c r="O437" s="382">
        <v>319515.82750000001</v>
      </c>
      <c r="P437" s="382">
        <v>249621.7366</v>
      </c>
      <c r="Q437" s="382">
        <v>399394.7844</v>
      </c>
      <c r="R437" s="382">
        <v>282904.6348</v>
      </c>
      <c r="S437" s="382">
        <v>452647.42239999998</v>
      </c>
      <c r="T437" s="382">
        <v>316187.533</v>
      </c>
      <c r="U437" s="382">
        <v>505900.06030000001</v>
      </c>
    </row>
    <row r="438" spans="1:21" ht="22.5" customHeight="1" x14ac:dyDescent="0.25">
      <c r="A438" s="381" t="s">
        <v>626</v>
      </c>
      <c r="B438" s="381" t="s">
        <v>76</v>
      </c>
      <c r="C438" s="381" t="s">
        <v>85</v>
      </c>
      <c r="D438" s="381" t="s">
        <v>667</v>
      </c>
      <c r="E438" s="381" t="s">
        <v>95</v>
      </c>
      <c r="F438" s="381" t="s">
        <v>624</v>
      </c>
      <c r="G438" s="381" t="s">
        <v>11</v>
      </c>
      <c r="H438" s="382">
        <v>89810.923800000004</v>
      </c>
      <c r="I438" s="382">
        <v>157169.11660000001</v>
      </c>
      <c r="J438" s="382">
        <v>117507.6836</v>
      </c>
      <c r="K438" s="382">
        <v>205638.44620000001</v>
      </c>
      <c r="L438" s="382">
        <v>142554.13140000001</v>
      </c>
      <c r="M438" s="382">
        <v>249469.73</v>
      </c>
      <c r="N438" s="382">
        <v>174192.647</v>
      </c>
      <c r="O438" s="382">
        <v>304837.1324</v>
      </c>
      <c r="P438" s="382">
        <v>204930.4938</v>
      </c>
      <c r="Q438" s="382">
        <v>358628.36420000001</v>
      </c>
      <c r="R438" s="382">
        <v>223779.6177</v>
      </c>
      <c r="S438" s="382">
        <v>391614.33100000001</v>
      </c>
      <c r="T438" s="382">
        <v>240562.95069999999</v>
      </c>
      <c r="U438" s="382">
        <v>420985.16360000003</v>
      </c>
    </row>
    <row r="439" spans="1:21" ht="21.95" customHeight="1" x14ac:dyDescent="0.25">
      <c r="A439" s="381" t="s">
        <v>626</v>
      </c>
      <c r="B439" s="381" t="s">
        <v>76</v>
      </c>
      <c r="C439" s="381" t="s">
        <v>85</v>
      </c>
      <c r="D439" s="381" t="s">
        <v>667</v>
      </c>
      <c r="E439" s="381" t="s">
        <v>95</v>
      </c>
      <c r="F439" s="381" t="s">
        <v>625</v>
      </c>
      <c r="G439" s="381" t="s">
        <v>5</v>
      </c>
      <c r="H439" s="382">
        <v>82425.276500000007</v>
      </c>
      <c r="I439" s="382">
        <v>144244.23379999999</v>
      </c>
      <c r="J439" s="382">
        <v>107913.28780000001</v>
      </c>
      <c r="K439" s="382">
        <v>188848.2536</v>
      </c>
      <c r="L439" s="382">
        <v>131163.1017</v>
      </c>
      <c r="M439" s="382">
        <v>229535.42800000001</v>
      </c>
      <c r="N439" s="382">
        <v>160912.37340000001</v>
      </c>
      <c r="O439" s="382">
        <v>281596.65340000001</v>
      </c>
      <c r="P439" s="382">
        <v>190867.27979999999</v>
      </c>
      <c r="Q439" s="382">
        <v>334017.73969999998</v>
      </c>
      <c r="R439" s="382">
        <v>210100.09210000001</v>
      </c>
      <c r="S439" s="382">
        <v>367675.16110000003</v>
      </c>
      <c r="T439" s="382">
        <v>228094.30069999999</v>
      </c>
      <c r="U439" s="382">
        <v>399165.02620000002</v>
      </c>
    </row>
    <row r="440" spans="1:21" ht="21.95" customHeight="1" x14ac:dyDescent="0.25">
      <c r="A440" s="381" t="s">
        <v>626</v>
      </c>
      <c r="B440" s="381" t="s">
        <v>76</v>
      </c>
      <c r="C440" s="381" t="s">
        <v>85</v>
      </c>
      <c r="D440" s="381" t="s">
        <v>667</v>
      </c>
      <c r="E440" s="381" t="s">
        <v>95</v>
      </c>
      <c r="F440" s="381" t="s">
        <v>626</v>
      </c>
      <c r="G440" s="381" t="s">
        <v>6</v>
      </c>
      <c r="H440" s="382">
        <v>71449.594299999997</v>
      </c>
      <c r="I440" s="382">
        <v>125036.7901</v>
      </c>
      <c r="J440" s="382">
        <v>98729.290599999993</v>
      </c>
      <c r="K440" s="382">
        <v>172776.2585</v>
      </c>
      <c r="L440" s="382">
        <v>125266.04889999999</v>
      </c>
      <c r="M440" s="382">
        <v>219215.58559999999</v>
      </c>
      <c r="N440" s="382">
        <v>163675.0906</v>
      </c>
      <c r="O440" s="382">
        <v>286431.40860000002</v>
      </c>
      <c r="P440" s="382">
        <v>203971.29259999999</v>
      </c>
      <c r="Q440" s="382">
        <v>356949.76199999999</v>
      </c>
      <c r="R440" s="382">
        <v>229625.19459999999</v>
      </c>
      <c r="S440" s="382">
        <v>401844.0906</v>
      </c>
      <c r="T440" s="382">
        <v>254909.66</v>
      </c>
      <c r="U440" s="382">
        <v>446091.90490000002</v>
      </c>
    </row>
    <row r="441" spans="1:21" ht="21.95" customHeight="1" x14ac:dyDescent="0.25">
      <c r="A441" s="381" t="s">
        <v>626</v>
      </c>
      <c r="B441" s="381" t="s">
        <v>76</v>
      </c>
      <c r="C441" s="381" t="s">
        <v>85</v>
      </c>
      <c r="D441" s="381" t="s">
        <v>667</v>
      </c>
      <c r="E441" s="381" t="s">
        <v>95</v>
      </c>
      <c r="F441" s="381" t="s">
        <v>627</v>
      </c>
      <c r="G441" s="381" t="s">
        <v>4</v>
      </c>
      <c r="H441" s="382">
        <v>80134.943799999994</v>
      </c>
      <c r="I441" s="382">
        <v>128215.912</v>
      </c>
      <c r="J441" s="382">
        <v>112188.92140000001</v>
      </c>
      <c r="K441" s="382">
        <v>179502.27679999999</v>
      </c>
      <c r="L441" s="382">
        <v>144242.8988</v>
      </c>
      <c r="M441" s="382">
        <v>230788.64170000001</v>
      </c>
      <c r="N441" s="382">
        <v>192323.8651</v>
      </c>
      <c r="O441" s="382">
        <v>307718.1888</v>
      </c>
      <c r="P441" s="382">
        <v>240404.8314</v>
      </c>
      <c r="Q441" s="382">
        <v>384647.73599999998</v>
      </c>
      <c r="R441" s="382">
        <v>272458.8089</v>
      </c>
      <c r="S441" s="382">
        <v>435934.10080000001</v>
      </c>
      <c r="T441" s="382">
        <v>304512.78649999999</v>
      </c>
      <c r="U441" s="382">
        <v>487220.4657</v>
      </c>
    </row>
    <row r="442" spans="1:21" ht="22.5" customHeight="1" x14ac:dyDescent="0.25">
      <c r="A442" s="381" t="s">
        <v>626</v>
      </c>
      <c r="B442" s="381" t="s">
        <v>76</v>
      </c>
      <c r="C442" s="381" t="s">
        <v>85</v>
      </c>
      <c r="D442" s="381" t="s">
        <v>667</v>
      </c>
      <c r="E442" s="381" t="s">
        <v>669</v>
      </c>
      <c r="F442" s="381" t="s">
        <v>624</v>
      </c>
      <c r="G442" s="381" t="s">
        <v>11</v>
      </c>
      <c r="H442" s="382">
        <v>87378.083199999994</v>
      </c>
      <c r="I442" s="382">
        <v>152911.64550000001</v>
      </c>
      <c r="J442" s="382">
        <v>114434.9365</v>
      </c>
      <c r="K442" s="382">
        <v>200261.13889999999</v>
      </c>
      <c r="L442" s="382">
        <v>138927.95180000001</v>
      </c>
      <c r="M442" s="382">
        <v>243123.91570000001</v>
      </c>
      <c r="N442" s="382">
        <v>169945.84599999999</v>
      </c>
      <c r="O442" s="382">
        <v>297405.23060000001</v>
      </c>
      <c r="P442" s="382">
        <v>199997.98639999999</v>
      </c>
      <c r="Q442" s="382">
        <v>349996.47619999998</v>
      </c>
      <c r="R442" s="382">
        <v>218412.9927</v>
      </c>
      <c r="S442" s="382">
        <v>382222.73729999998</v>
      </c>
      <c r="T442" s="382">
        <v>234816.9693</v>
      </c>
      <c r="U442" s="382">
        <v>410929.69620000001</v>
      </c>
    </row>
    <row r="443" spans="1:21" ht="21.95" customHeight="1" x14ac:dyDescent="0.25">
      <c r="A443" s="381" t="s">
        <v>626</v>
      </c>
      <c r="B443" s="381" t="s">
        <v>76</v>
      </c>
      <c r="C443" s="381" t="s">
        <v>85</v>
      </c>
      <c r="D443" s="381" t="s">
        <v>667</v>
      </c>
      <c r="E443" s="381" t="s">
        <v>669</v>
      </c>
      <c r="F443" s="381" t="s">
        <v>625</v>
      </c>
      <c r="G443" s="381" t="s">
        <v>5</v>
      </c>
      <c r="H443" s="382">
        <v>79992.435800000007</v>
      </c>
      <c r="I443" s="382">
        <v>139986.76269999999</v>
      </c>
      <c r="J443" s="382">
        <v>104840.5408</v>
      </c>
      <c r="K443" s="382">
        <v>183470.94639999999</v>
      </c>
      <c r="L443" s="382">
        <v>127536.9221</v>
      </c>
      <c r="M443" s="382">
        <v>223189.61369999999</v>
      </c>
      <c r="N443" s="382">
        <v>156665.5724</v>
      </c>
      <c r="O443" s="382">
        <v>274164.75170000002</v>
      </c>
      <c r="P443" s="382">
        <v>185934.77239999999</v>
      </c>
      <c r="Q443" s="382">
        <v>325385.8517</v>
      </c>
      <c r="R443" s="382">
        <v>204733.46710000001</v>
      </c>
      <c r="S443" s="382">
        <v>358283.5674</v>
      </c>
      <c r="T443" s="382">
        <v>222348.31940000001</v>
      </c>
      <c r="U443" s="382">
        <v>389109.5588</v>
      </c>
    </row>
    <row r="444" spans="1:21" ht="21.95" customHeight="1" x14ac:dyDescent="0.25">
      <c r="A444" s="381" t="s">
        <v>626</v>
      </c>
      <c r="B444" s="381" t="s">
        <v>76</v>
      </c>
      <c r="C444" s="381" t="s">
        <v>85</v>
      </c>
      <c r="D444" s="381" t="s">
        <v>667</v>
      </c>
      <c r="E444" s="381" t="s">
        <v>669</v>
      </c>
      <c r="F444" s="381" t="s">
        <v>626</v>
      </c>
      <c r="G444" s="381" t="s">
        <v>6</v>
      </c>
      <c r="H444" s="382">
        <v>69120.906400000007</v>
      </c>
      <c r="I444" s="382">
        <v>120961.586</v>
      </c>
      <c r="J444" s="382">
        <v>95469.127399999998</v>
      </c>
      <c r="K444" s="382">
        <v>167070.97289999999</v>
      </c>
      <c r="L444" s="382">
        <v>121074.4105</v>
      </c>
      <c r="M444" s="382">
        <v>211880.21840000001</v>
      </c>
      <c r="N444" s="382">
        <v>158086.23939999999</v>
      </c>
      <c r="O444" s="382">
        <v>276650.91899999999</v>
      </c>
      <c r="P444" s="382">
        <v>196985.2285</v>
      </c>
      <c r="Q444" s="382">
        <v>344724.14990000002</v>
      </c>
      <c r="R444" s="382">
        <v>221707.65530000001</v>
      </c>
      <c r="S444" s="382">
        <v>387988.39689999999</v>
      </c>
      <c r="T444" s="382">
        <v>246060.64550000001</v>
      </c>
      <c r="U444" s="382">
        <v>430606.12959999999</v>
      </c>
    </row>
    <row r="445" spans="1:21" ht="21.95" customHeight="1" x14ac:dyDescent="0.25">
      <c r="A445" s="381" t="s">
        <v>626</v>
      </c>
      <c r="B445" s="381" t="s">
        <v>76</v>
      </c>
      <c r="C445" s="381" t="s">
        <v>85</v>
      </c>
      <c r="D445" s="381" t="s">
        <v>667</v>
      </c>
      <c r="E445" s="381" t="s">
        <v>669</v>
      </c>
      <c r="F445" s="381" t="s">
        <v>627</v>
      </c>
      <c r="G445" s="381" t="s">
        <v>4</v>
      </c>
      <c r="H445" s="382">
        <v>78103.769499999995</v>
      </c>
      <c r="I445" s="382">
        <v>124966.0331</v>
      </c>
      <c r="J445" s="382">
        <v>109345.27740000001</v>
      </c>
      <c r="K445" s="382">
        <v>174952.44639999999</v>
      </c>
      <c r="L445" s="382">
        <v>140586.78520000001</v>
      </c>
      <c r="M445" s="382">
        <v>224938.8596</v>
      </c>
      <c r="N445" s="382">
        <v>187449.04689999999</v>
      </c>
      <c r="O445" s="382">
        <v>299918.47940000001</v>
      </c>
      <c r="P445" s="382">
        <v>234311.30850000001</v>
      </c>
      <c r="Q445" s="382">
        <v>374898.0993</v>
      </c>
      <c r="R445" s="382">
        <v>265552.81640000001</v>
      </c>
      <c r="S445" s="382">
        <v>424884.51250000001</v>
      </c>
      <c r="T445" s="382">
        <v>296794.32419999997</v>
      </c>
      <c r="U445" s="382">
        <v>474870.92580000003</v>
      </c>
    </row>
    <row r="446" spans="1:21" ht="22.5" customHeight="1" x14ac:dyDescent="0.25">
      <c r="A446" s="381" t="s">
        <v>626</v>
      </c>
      <c r="B446" s="381" t="s">
        <v>76</v>
      </c>
      <c r="C446" s="381" t="s">
        <v>85</v>
      </c>
      <c r="D446" s="381" t="s">
        <v>667</v>
      </c>
      <c r="E446" s="381" t="s">
        <v>670</v>
      </c>
      <c r="F446" s="381" t="s">
        <v>624</v>
      </c>
      <c r="G446" s="381" t="s">
        <v>11</v>
      </c>
      <c r="H446" s="382">
        <v>87950.006599999993</v>
      </c>
      <c r="I446" s="382">
        <v>153912.5116</v>
      </c>
      <c r="J446" s="382">
        <v>115118.49280000001</v>
      </c>
      <c r="K446" s="382">
        <v>201457.36259999999</v>
      </c>
      <c r="L446" s="382">
        <v>139697.65090000001</v>
      </c>
      <c r="M446" s="382">
        <v>244470.88889999999</v>
      </c>
      <c r="N446" s="382">
        <v>170778.32370000001</v>
      </c>
      <c r="O446" s="382">
        <v>298862.06640000001</v>
      </c>
      <c r="P446" s="382">
        <v>200940.00349999999</v>
      </c>
      <c r="Q446" s="382">
        <v>351645.0061</v>
      </c>
      <c r="R446" s="382">
        <v>219430.17660000001</v>
      </c>
      <c r="S446" s="382">
        <v>384002.8088</v>
      </c>
      <c r="T446" s="382">
        <v>235896.86739999999</v>
      </c>
      <c r="U446" s="382">
        <v>412819.51799999998</v>
      </c>
    </row>
    <row r="447" spans="1:21" ht="21.95" customHeight="1" x14ac:dyDescent="0.25">
      <c r="A447" s="381" t="s">
        <v>626</v>
      </c>
      <c r="B447" s="381" t="s">
        <v>76</v>
      </c>
      <c r="C447" s="381" t="s">
        <v>85</v>
      </c>
      <c r="D447" s="381" t="s">
        <v>667</v>
      </c>
      <c r="E447" s="381" t="s">
        <v>670</v>
      </c>
      <c r="F447" s="381" t="s">
        <v>625</v>
      </c>
      <c r="G447" s="381" t="s">
        <v>5</v>
      </c>
      <c r="H447" s="382">
        <v>80634.698699999994</v>
      </c>
      <c r="I447" s="382">
        <v>141110.72279999999</v>
      </c>
      <c r="J447" s="382">
        <v>105615.47229999999</v>
      </c>
      <c r="K447" s="382">
        <v>184827.0765</v>
      </c>
      <c r="L447" s="382">
        <v>128415.10709999999</v>
      </c>
      <c r="M447" s="382">
        <v>224726.43729999999</v>
      </c>
      <c r="N447" s="382">
        <v>157624.5287</v>
      </c>
      <c r="O447" s="382">
        <v>275842.9252</v>
      </c>
      <c r="P447" s="382">
        <v>187010.72469999999</v>
      </c>
      <c r="Q447" s="382">
        <v>327268.7683</v>
      </c>
      <c r="R447" s="382">
        <v>205880.9319</v>
      </c>
      <c r="S447" s="382">
        <v>360291.63089999999</v>
      </c>
      <c r="T447" s="382">
        <v>223546.96650000001</v>
      </c>
      <c r="U447" s="382">
        <v>391207.1912</v>
      </c>
    </row>
    <row r="448" spans="1:21" ht="21.95" customHeight="1" x14ac:dyDescent="0.25">
      <c r="A448" s="381" t="s">
        <v>626</v>
      </c>
      <c r="B448" s="381" t="s">
        <v>76</v>
      </c>
      <c r="C448" s="381" t="s">
        <v>85</v>
      </c>
      <c r="D448" s="381" t="s">
        <v>667</v>
      </c>
      <c r="E448" s="381" t="s">
        <v>670</v>
      </c>
      <c r="F448" s="381" t="s">
        <v>626</v>
      </c>
      <c r="G448" s="381" t="s">
        <v>6</v>
      </c>
      <c r="H448" s="382">
        <v>69806.596699999995</v>
      </c>
      <c r="I448" s="382">
        <v>122161.5442</v>
      </c>
      <c r="J448" s="382">
        <v>96441.476200000005</v>
      </c>
      <c r="K448" s="382">
        <v>168772.58319999999</v>
      </c>
      <c r="L448" s="382">
        <v>122340.4932</v>
      </c>
      <c r="M448" s="382">
        <v>214095.86309999999</v>
      </c>
      <c r="N448" s="382">
        <v>159806.2193</v>
      </c>
      <c r="O448" s="382">
        <v>279660.88380000001</v>
      </c>
      <c r="P448" s="382">
        <v>199141.13269999999</v>
      </c>
      <c r="Q448" s="382">
        <v>348496.98210000002</v>
      </c>
      <c r="R448" s="382">
        <v>224165.70170000001</v>
      </c>
      <c r="S448" s="382">
        <v>392289.9779</v>
      </c>
      <c r="T448" s="382">
        <v>248824.3524</v>
      </c>
      <c r="U448" s="382">
        <v>435442.61660000001</v>
      </c>
    </row>
    <row r="449" spans="1:21" ht="21.95" customHeight="1" x14ac:dyDescent="0.25">
      <c r="A449" s="381" t="s">
        <v>626</v>
      </c>
      <c r="B449" s="381" t="s">
        <v>76</v>
      </c>
      <c r="C449" s="381" t="s">
        <v>85</v>
      </c>
      <c r="D449" s="381" t="s">
        <v>667</v>
      </c>
      <c r="E449" s="381" t="s">
        <v>670</v>
      </c>
      <c r="F449" s="381" t="s">
        <v>627</v>
      </c>
      <c r="G449" s="381" t="s">
        <v>4</v>
      </c>
      <c r="H449" s="382">
        <v>78532.201100000006</v>
      </c>
      <c r="I449" s="382">
        <v>125651.52370000001</v>
      </c>
      <c r="J449" s="382">
        <v>109945.0816</v>
      </c>
      <c r="K449" s="382">
        <v>175912.13320000001</v>
      </c>
      <c r="L449" s="382">
        <v>141357.9621</v>
      </c>
      <c r="M449" s="382">
        <v>226172.7427</v>
      </c>
      <c r="N449" s="382">
        <v>188477.28270000001</v>
      </c>
      <c r="O449" s="382">
        <v>301563.6568</v>
      </c>
      <c r="P449" s="382">
        <v>235596.60339999999</v>
      </c>
      <c r="Q449" s="382">
        <v>376954.571</v>
      </c>
      <c r="R449" s="382">
        <v>267009.48379999999</v>
      </c>
      <c r="S449" s="382">
        <v>427215.18050000002</v>
      </c>
      <c r="T449" s="382">
        <v>298422.36430000002</v>
      </c>
      <c r="U449" s="382">
        <v>477475.79</v>
      </c>
    </row>
    <row r="450" spans="1:21" ht="22.5" customHeight="1" x14ac:dyDescent="0.25">
      <c r="A450" s="381" t="s">
        <v>626</v>
      </c>
      <c r="B450" s="381" t="s">
        <v>76</v>
      </c>
      <c r="C450" s="381" t="s">
        <v>85</v>
      </c>
      <c r="D450" s="381" t="s">
        <v>667</v>
      </c>
      <c r="E450" s="381" t="s">
        <v>671</v>
      </c>
      <c r="F450" s="381" t="s">
        <v>624</v>
      </c>
      <c r="G450" s="381" t="s">
        <v>11</v>
      </c>
      <c r="H450" s="382">
        <v>86490.304000000004</v>
      </c>
      <c r="I450" s="382">
        <v>151358.03210000001</v>
      </c>
      <c r="J450" s="382">
        <v>113274.8469</v>
      </c>
      <c r="K450" s="382">
        <v>198230.98209999999</v>
      </c>
      <c r="L450" s="382">
        <v>137521.94570000001</v>
      </c>
      <c r="M450" s="382">
        <v>240663.40489999999</v>
      </c>
      <c r="N450" s="382">
        <v>168230.24609999999</v>
      </c>
      <c r="O450" s="382">
        <v>294402.93060000002</v>
      </c>
      <c r="P450" s="382">
        <v>197980.50260000001</v>
      </c>
      <c r="Q450" s="382">
        <v>346465.87949999998</v>
      </c>
      <c r="R450" s="382">
        <v>216210.20540000001</v>
      </c>
      <c r="S450" s="382">
        <v>378367.85930000001</v>
      </c>
      <c r="T450" s="382">
        <v>232449.28270000001</v>
      </c>
      <c r="U450" s="382">
        <v>406786.24479999999</v>
      </c>
    </row>
    <row r="451" spans="1:21" ht="21.95" customHeight="1" x14ac:dyDescent="0.25">
      <c r="A451" s="381" t="s">
        <v>626</v>
      </c>
      <c r="B451" s="381" t="s">
        <v>76</v>
      </c>
      <c r="C451" s="381" t="s">
        <v>85</v>
      </c>
      <c r="D451" s="381" t="s">
        <v>667</v>
      </c>
      <c r="E451" s="381" t="s">
        <v>671</v>
      </c>
      <c r="F451" s="381" t="s">
        <v>625</v>
      </c>
      <c r="G451" s="381" t="s">
        <v>5</v>
      </c>
      <c r="H451" s="382">
        <v>79174.996100000004</v>
      </c>
      <c r="I451" s="382">
        <v>138556.2432</v>
      </c>
      <c r="J451" s="382">
        <v>103771.8263</v>
      </c>
      <c r="K451" s="382">
        <v>181600.696</v>
      </c>
      <c r="L451" s="382">
        <v>126239.40180000001</v>
      </c>
      <c r="M451" s="382">
        <v>220918.95319999999</v>
      </c>
      <c r="N451" s="382">
        <v>155076.45120000001</v>
      </c>
      <c r="O451" s="382">
        <v>271383.78940000001</v>
      </c>
      <c r="P451" s="382">
        <v>184051.22380000001</v>
      </c>
      <c r="Q451" s="382">
        <v>322089.64169999998</v>
      </c>
      <c r="R451" s="382">
        <v>202660.9607</v>
      </c>
      <c r="S451" s="382">
        <v>354656.6813</v>
      </c>
      <c r="T451" s="382">
        <v>220099.3818</v>
      </c>
      <c r="U451" s="382">
        <v>385173.91800000001</v>
      </c>
    </row>
    <row r="452" spans="1:21" ht="21.95" customHeight="1" x14ac:dyDescent="0.25">
      <c r="A452" s="381" t="s">
        <v>626</v>
      </c>
      <c r="B452" s="381" t="s">
        <v>76</v>
      </c>
      <c r="C452" s="381" t="s">
        <v>85</v>
      </c>
      <c r="D452" s="381" t="s">
        <v>667</v>
      </c>
      <c r="E452" s="381" t="s">
        <v>671</v>
      </c>
      <c r="F452" s="381" t="s">
        <v>626</v>
      </c>
      <c r="G452" s="381" t="s">
        <v>6</v>
      </c>
      <c r="H452" s="382">
        <v>68409.385500000004</v>
      </c>
      <c r="I452" s="382">
        <v>119716.4247</v>
      </c>
      <c r="J452" s="382">
        <v>94485.380600000004</v>
      </c>
      <c r="K452" s="382">
        <v>165349.41589999999</v>
      </c>
      <c r="L452" s="382">
        <v>119825.5132</v>
      </c>
      <c r="M452" s="382">
        <v>209694.64799999999</v>
      </c>
      <c r="N452" s="382">
        <v>156452.91260000001</v>
      </c>
      <c r="O452" s="382">
        <v>273792.59700000001</v>
      </c>
      <c r="P452" s="382">
        <v>194949.49919999999</v>
      </c>
      <c r="Q452" s="382">
        <v>341161.62359999999</v>
      </c>
      <c r="R452" s="382">
        <v>219415.1838</v>
      </c>
      <c r="S452" s="382">
        <v>383976.57160000002</v>
      </c>
      <c r="T452" s="382">
        <v>243514.95009999999</v>
      </c>
      <c r="U452" s="382">
        <v>426151.16259999998</v>
      </c>
    </row>
    <row r="453" spans="1:21" ht="21.95" customHeight="1" x14ac:dyDescent="0.25">
      <c r="A453" s="381" t="s">
        <v>626</v>
      </c>
      <c r="B453" s="381" t="s">
        <v>76</v>
      </c>
      <c r="C453" s="381" t="s">
        <v>85</v>
      </c>
      <c r="D453" s="381" t="s">
        <v>667</v>
      </c>
      <c r="E453" s="381" t="s">
        <v>671</v>
      </c>
      <c r="F453" s="381" t="s">
        <v>627</v>
      </c>
      <c r="G453" s="381" t="s">
        <v>4</v>
      </c>
      <c r="H453" s="382">
        <v>77313.498000000007</v>
      </c>
      <c r="I453" s="382">
        <v>123701.5986</v>
      </c>
      <c r="J453" s="382">
        <v>108238.89720000001</v>
      </c>
      <c r="K453" s="382">
        <v>173182.23809999999</v>
      </c>
      <c r="L453" s="382">
        <v>139164.29639999999</v>
      </c>
      <c r="M453" s="382">
        <v>222662.87760000001</v>
      </c>
      <c r="N453" s="382">
        <v>185552.3952</v>
      </c>
      <c r="O453" s="382">
        <v>296883.83679999999</v>
      </c>
      <c r="P453" s="382">
        <v>231940.49400000001</v>
      </c>
      <c r="Q453" s="382">
        <v>371104.79590000003</v>
      </c>
      <c r="R453" s="382">
        <v>262865.89319999999</v>
      </c>
      <c r="S453" s="382">
        <v>420585.43540000002</v>
      </c>
      <c r="T453" s="382">
        <v>293791.29249999998</v>
      </c>
      <c r="U453" s="382">
        <v>470066.07490000001</v>
      </c>
    </row>
    <row r="454" spans="1:21" ht="22.5" customHeight="1" x14ac:dyDescent="0.25">
      <c r="A454" s="381" t="s">
        <v>626</v>
      </c>
      <c r="B454" s="381" t="s">
        <v>76</v>
      </c>
      <c r="C454" s="381" t="s">
        <v>85</v>
      </c>
      <c r="D454" s="381" t="s">
        <v>667</v>
      </c>
      <c r="E454" s="381" t="s">
        <v>96</v>
      </c>
      <c r="F454" s="381" t="s">
        <v>624</v>
      </c>
      <c r="G454" s="381" t="s">
        <v>11</v>
      </c>
      <c r="H454" s="382">
        <v>87693.943700000003</v>
      </c>
      <c r="I454" s="382">
        <v>153464.40150000001</v>
      </c>
      <c r="J454" s="382">
        <v>114911.4764</v>
      </c>
      <c r="K454" s="382">
        <v>201095.08360000001</v>
      </c>
      <c r="L454" s="382">
        <v>139564.26689999999</v>
      </c>
      <c r="M454" s="382">
        <v>244237.46720000001</v>
      </c>
      <c r="N454" s="382">
        <v>170828.97880000001</v>
      </c>
      <c r="O454" s="382">
        <v>298950.71289999998</v>
      </c>
      <c r="P454" s="382">
        <v>201073.46539999999</v>
      </c>
      <c r="Q454" s="382">
        <v>351878.56459999998</v>
      </c>
      <c r="R454" s="382">
        <v>219598.60980000001</v>
      </c>
      <c r="S454" s="382">
        <v>384297.56699999998</v>
      </c>
      <c r="T454" s="382">
        <v>236104.77230000001</v>
      </c>
      <c r="U454" s="382">
        <v>413183.35139999999</v>
      </c>
    </row>
    <row r="455" spans="1:21" ht="21.95" customHeight="1" x14ac:dyDescent="0.25">
      <c r="A455" s="381" t="s">
        <v>626</v>
      </c>
      <c r="B455" s="381" t="s">
        <v>76</v>
      </c>
      <c r="C455" s="381" t="s">
        <v>85</v>
      </c>
      <c r="D455" s="381" t="s">
        <v>667</v>
      </c>
      <c r="E455" s="381" t="s">
        <v>96</v>
      </c>
      <c r="F455" s="381" t="s">
        <v>625</v>
      </c>
      <c r="G455" s="381" t="s">
        <v>5</v>
      </c>
      <c r="H455" s="382">
        <v>80167.616599999994</v>
      </c>
      <c r="I455" s="382">
        <v>140293.32920000001</v>
      </c>
      <c r="J455" s="382">
        <v>105134.3293</v>
      </c>
      <c r="K455" s="382">
        <v>183985.07629999999</v>
      </c>
      <c r="L455" s="382">
        <v>127956.26420000001</v>
      </c>
      <c r="M455" s="382">
        <v>223923.46230000001</v>
      </c>
      <c r="N455" s="382">
        <v>157295.74619999999</v>
      </c>
      <c r="O455" s="382">
        <v>275267.55599999998</v>
      </c>
      <c r="P455" s="382">
        <v>186742.37940000001</v>
      </c>
      <c r="Q455" s="382">
        <v>326799.16389999999</v>
      </c>
      <c r="R455" s="382">
        <v>205658.52040000001</v>
      </c>
      <c r="S455" s="382">
        <v>359902.4106</v>
      </c>
      <c r="T455" s="382">
        <v>223398.62299999999</v>
      </c>
      <c r="U455" s="382">
        <v>390947.59029999998</v>
      </c>
    </row>
    <row r="456" spans="1:21" ht="21.95" customHeight="1" x14ac:dyDescent="0.25">
      <c r="A456" s="381" t="s">
        <v>626</v>
      </c>
      <c r="B456" s="381" t="s">
        <v>76</v>
      </c>
      <c r="C456" s="381" t="s">
        <v>85</v>
      </c>
      <c r="D456" s="381" t="s">
        <v>667</v>
      </c>
      <c r="E456" s="381" t="s">
        <v>96</v>
      </c>
      <c r="F456" s="381" t="s">
        <v>626</v>
      </c>
      <c r="G456" s="381" t="s">
        <v>6</v>
      </c>
      <c r="H456" s="382">
        <v>69146.739700000006</v>
      </c>
      <c r="I456" s="382">
        <v>121006.79459999999</v>
      </c>
      <c r="J456" s="382">
        <v>95480.529500000004</v>
      </c>
      <c r="K456" s="382">
        <v>167090.92660000001</v>
      </c>
      <c r="L456" s="382">
        <v>121057.22990000001</v>
      </c>
      <c r="M456" s="382">
        <v>211850.15229999999</v>
      </c>
      <c r="N456" s="382">
        <v>157999.5925</v>
      </c>
      <c r="O456" s="382">
        <v>276499.2868</v>
      </c>
      <c r="P456" s="382">
        <v>196865.0613</v>
      </c>
      <c r="Q456" s="382">
        <v>344513.85729999997</v>
      </c>
      <c r="R456" s="382">
        <v>221542.08919999999</v>
      </c>
      <c r="S456" s="382">
        <v>387698.65590000001</v>
      </c>
      <c r="T456" s="382">
        <v>245842.6433</v>
      </c>
      <c r="U456" s="382">
        <v>430224.62579999998</v>
      </c>
    </row>
    <row r="457" spans="1:21" ht="21.95" customHeight="1" x14ac:dyDescent="0.25">
      <c r="A457" s="381" t="s">
        <v>626</v>
      </c>
      <c r="B457" s="381" t="s">
        <v>76</v>
      </c>
      <c r="C457" s="381" t="s">
        <v>85</v>
      </c>
      <c r="D457" s="381" t="s">
        <v>667</v>
      </c>
      <c r="E457" s="381" t="s">
        <v>96</v>
      </c>
      <c r="F457" s="381" t="s">
        <v>627</v>
      </c>
      <c r="G457" s="381" t="s">
        <v>4</v>
      </c>
      <c r="H457" s="382">
        <v>78465.614000000001</v>
      </c>
      <c r="I457" s="382">
        <v>125544.9843</v>
      </c>
      <c r="J457" s="382">
        <v>109851.8596</v>
      </c>
      <c r="K457" s="382">
        <v>175762.978</v>
      </c>
      <c r="L457" s="382">
        <v>141238.10519999999</v>
      </c>
      <c r="M457" s="382">
        <v>225980.97169999999</v>
      </c>
      <c r="N457" s="382">
        <v>188317.4736</v>
      </c>
      <c r="O457" s="382">
        <v>301307.96220000001</v>
      </c>
      <c r="P457" s="382">
        <v>235396.842</v>
      </c>
      <c r="Q457" s="382">
        <v>376634.95289999997</v>
      </c>
      <c r="R457" s="382">
        <v>266783.08760000003</v>
      </c>
      <c r="S457" s="382">
        <v>426852.94650000002</v>
      </c>
      <c r="T457" s="382">
        <v>298169.3333</v>
      </c>
      <c r="U457" s="382">
        <v>477070.94030000002</v>
      </c>
    </row>
    <row r="458" spans="1:21" ht="22.5" customHeight="1" x14ac:dyDescent="0.25">
      <c r="A458" s="381" t="s">
        <v>626</v>
      </c>
      <c r="B458" s="381" t="s">
        <v>76</v>
      </c>
      <c r="C458" s="381" t="s">
        <v>97</v>
      </c>
      <c r="D458" s="381" t="s">
        <v>98</v>
      </c>
      <c r="E458" s="381" t="s">
        <v>226</v>
      </c>
      <c r="F458" s="381" t="s">
        <v>624</v>
      </c>
      <c r="G458" s="381" t="s">
        <v>11</v>
      </c>
      <c r="H458" s="382">
        <v>92329.117400000003</v>
      </c>
      <c r="I458" s="382">
        <v>161575.95540000001</v>
      </c>
      <c r="J458" s="382">
        <v>120649.4345</v>
      </c>
      <c r="K458" s="382">
        <v>211136.5105</v>
      </c>
      <c r="L458" s="382">
        <v>146224.77069999999</v>
      </c>
      <c r="M458" s="382">
        <v>255893.3486</v>
      </c>
      <c r="N458" s="382">
        <v>178422.56140000001</v>
      </c>
      <c r="O458" s="382">
        <v>312239.48249999998</v>
      </c>
      <c r="P458" s="382">
        <v>209818.51209999999</v>
      </c>
      <c r="Q458" s="382">
        <v>367182.39620000002</v>
      </c>
      <c r="R458" s="382">
        <v>229090.09650000001</v>
      </c>
      <c r="S458" s="382">
        <v>400907.66869999998</v>
      </c>
      <c r="T458" s="382">
        <v>246239.62839999999</v>
      </c>
      <c r="U458" s="382">
        <v>430919.34960000002</v>
      </c>
    </row>
    <row r="459" spans="1:21" ht="21.95" customHeight="1" x14ac:dyDescent="0.25">
      <c r="A459" s="381" t="s">
        <v>626</v>
      </c>
      <c r="B459" s="381" t="s">
        <v>76</v>
      </c>
      <c r="C459" s="381" t="s">
        <v>97</v>
      </c>
      <c r="D459" s="381" t="s">
        <v>98</v>
      </c>
      <c r="E459" s="381" t="s">
        <v>226</v>
      </c>
      <c r="F459" s="381" t="s">
        <v>625</v>
      </c>
      <c r="G459" s="381" t="s">
        <v>5</v>
      </c>
      <c r="H459" s="382">
        <v>85013.809500000003</v>
      </c>
      <c r="I459" s="382">
        <v>148774.16649999999</v>
      </c>
      <c r="J459" s="382">
        <v>111146.4139</v>
      </c>
      <c r="K459" s="382">
        <v>194506.22440000001</v>
      </c>
      <c r="L459" s="382">
        <v>134942.22690000001</v>
      </c>
      <c r="M459" s="382">
        <v>236148.897</v>
      </c>
      <c r="N459" s="382">
        <v>165268.76639999999</v>
      </c>
      <c r="O459" s="382">
        <v>289220.34120000002</v>
      </c>
      <c r="P459" s="382">
        <v>195889.2334</v>
      </c>
      <c r="Q459" s="382">
        <v>342806.15840000001</v>
      </c>
      <c r="R459" s="382">
        <v>215540.85190000001</v>
      </c>
      <c r="S459" s="382">
        <v>377196.49070000002</v>
      </c>
      <c r="T459" s="382">
        <v>233889.7274</v>
      </c>
      <c r="U459" s="382">
        <v>409307.02289999998</v>
      </c>
    </row>
    <row r="460" spans="1:21" ht="21.95" customHeight="1" x14ac:dyDescent="0.25">
      <c r="A460" s="381" t="s">
        <v>626</v>
      </c>
      <c r="B460" s="381" t="s">
        <v>76</v>
      </c>
      <c r="C460" s="381" t="s">
        <v>97</v>
      </c>
      <c r="D460" s="381" t="s">
        <v>98</v>
      </c>
      <c r="E460" s="381" t="s">
        <v>226</v>
      </c>
      <c r="F460" s="381" t="s">
        <v>626</v>
      </c>
      <c r="G460" s="381" t="s">
        <v>6</v>
      </c>
      <c r="H460" s="382">
        <v>73998.232900000003</v>
      </c>
      <c r="I460" s="382">
        <v>129496.9075</v>
      </c>
      <c r="J460" s="382">
        <v>102309.7668</v>
      </c>
      <c r="K460" s="382">
        <v>179042.0919</v>
      </c>
      <c r="L460" s="382">
        <v>129885.4384</v>
      </c>
      <c r="M460" s="382">
        <v>227299.5172</v>
      </c>
      <c r="N460" s="382">
        <v>169866.14619999999</v>
      </c>
      <c r="O460" s="382">
        <v>297265.75589999999</v>
      </c>
      <c r="P460" s="382">
        <v>211716.04130000001</v>
      </c>
      <c r="Q460" s="382">
        <v>370503.0722</v>
      </c>
      <c r="R460" s="382">
        <v>238417.2648</v>
      </c>
      <c r="S460" s="382">
        <v>417230.2132</v>
      </c>
      <c r="T460" s="382">
        <v>264752.5699</v>
      </c>
      <c r="U460" s="382">
        <v>463316.99739999999</v>
      </c>
    </row>
    <row r="461" spans="1:21" ht="21.95" customHeight="1" x14ac:dyDescent="0.25">
      <c r="A461" s="381" t="s">
        <v>626</v>
      </c>
      <c r="B461" s="381" t="s">
        <v>76</v>
      </c>
      <c r="C461" s="381" t="s">
        <v>97</v>
      </c>
      <c r="D461" s="381" t="s">
        <v>98</v>
      </c>
      <c r="E461" s="381" t="s">
        <v>226</v>
      </c>
      <c r="F461" s="381" t="s">
        <v>627</v>
      </c>
      <c r="G461" s="381" t="s">
        <v>4</v>
      </c>
      <c r="H461" s="382">
        <v>82188.312900000004</v>
      </c>
      <c r="I461" s="382">
        <v>131501.3026</v>
      </c>
      <c r="J461" s="382">
        <v>115063.6381</v>
      </c>
      <c r="K461" s="382">
        <v>184101.82370000001</v>
      </c>
      <c r="L461" s="382">
        <v>147938.9633</v>
      </c>
      <c r="M461" s="382">
        <v>236702.34469999999</v>
      </c>
      <c r="N461" s="382">
        <v>197251.951</v>
      </c>
      <c r="O461" s="382">
        <v>315603.1262</v>
      </c>
      <c r="P461" s="382">
        <v>246564.9388</v>
      </c>
      <c r="Q461" s="382">
        <v>394503.90789999999</v>
      </c>
      <c r="R461" s="382">
        <v>279440.26390000002</v>
      </c>
      <c r="S461" s="382">
        <v>447104.4289</v>
      </c>
      <c r="T461" s="382">
        <v>312315.58909999998</v>
      </c>
      <c r="U461" s="382">
        <v>499704.94990000001</v>
      </c>
    </row>
    <row r="462" spans="1:21" ht="22.5" customHeight="1" x14ac:dyDescent="0.25">
      <c r="A462" s="381" t="s">
        <v>626</v>
      </c>
      <c r="B462" s="381" t="s">
        <v>76</v>
      </c>
      <c r="C462" s="381" t="s">
        <v>97</v>
      </c>
      <c r="D462" s="381" t="s">
        <v>98</v>
      </c>
      <c r="E462" s="381" t="s">
        <v>672</v>
      </c>
      <c r="F462" s="381" t="s">
        <v>624</v>
      </c>
      <c r="G462" s="381" t="s">
        <v>11</v>
      </c>
      <c r="H462" s="382">
        <v>91842.549799999993</v>
      </c>
      <c r="I462" s="382">
        <v>160724.46220000001</v>
      </c>
      <c r="J462" s="382">
        <v>120034.88589999999</v>
      </c>
      <c r="K462" s="382">
        <v>210061.0503</v>
      </c>
      <c r="L462" s="382">
        <v>145499.5356</v>
      </c>
      <c r="M462" s="382">
        <v>254624.18729999999</v>
      </c>
      <c r="N462" s="382">
        <v>177573.2022</v>
      </c>
      <c r="O462" s="382">
        <v>310753.10389999999</v>
      </c>
      <c r="P462" s="382">
        <v>208832.01180000001</v>
      </c>
      <c r="Q462" s="382">
        <v>365456.02069999999</v>
      </c>
      <c r="R462" s="382">
        <v>228016.7727</v>
      </c>
      <c r="S462" s="382">
        <v>399029.35220000002</v>
      </c>
      <c r="T462" s="382">
        <v>245090.43350000001</v>
      </c>
      <c r="U462" s="382">
        <v>428908.2586</v>
      </c>
    </row>
    <row r="463" spans="1:21" ht="21.95" customHeight="1" x14ac:dyDescent="0.25">
      <c r="A463" s="381" t="s">
        <v>626</v>
      </c>
      <c r="B463" s="381" t="s">
        <v>76</v>
      </c>
      <c r="C463" s="381" t="s">
        <v>97</v>
      </c>
      <c r="D463" s="381" t="s">
        <v>98</v>
      </c>
      <c r="E463" s="381" t="s">
        <v>672</v>
      </c>
      <c r="F463" s="381" t="s">
        <v>625</v>
      </c>
      <c r="G463" s="381" t="s">
        <v>5</v>
      </c>
      <c r="H463" s="382">
        <v>84527.241899999994</v>
      </c>
      <c r="I463" s="382">
        <v>147922.67329999999</v>
      </c>
      <c r="J463" s="382">
        <v>110531.8653</v>
      </c>
      <c r="K463" s="382">
        <v>193430.76420000001</v>
      </c>
      <c r="L463" s="382">
        <v>134216.99179999999</v>
      </c>
      <c r="M463" s="382">
        <v>234879.73560000001</v>
      </c>
      <c r="N463" s="382">
        <v>164419.40719999999</v>
      </c>
      <c r="O463" s="382">
        <v>287733.96269999997</v>
      </c>
      <c r="P463" s="382">
        <v>194902.73310000001</v>
      </c>
      <c r="Q463" s="382">
        <v>341079.78289999999</v>
      </c>
      <c r="R463" s="382">
        <v>214467.5281</v>
      </c>
      <c r="S463" s="382">
        <v>375318.17420000001</v>
      </c>
      <c r="T463" s="382">
        <v>232740.5325</v>
      </c>
      <c r="U463" s="382">
        <v>407295.93180000002</v>
      </c>
    </row>
    <row r="464" spans="1:21" ht="21.95" customHeight="1" x14ac:dyDescent="0.25">
      <c r="A464" s="381" t="s">
        <v>626</v>
      </c>
      <c r="B464" s="381" t="s">
        <v>76</v>
      </c>
      <c r="C464" s="381" t="s">
        <v>97</v>
      </c>
      <c r="D464" s="381" t="s">
        <v>98</v>
      </c>
      <c r="E464" s="381" t="s">
        <v>672</v>
      </c>
      <c r="F464" s="381" t="s">
        <v>626</v>
      </c>
      <c r="G464" s="381" t="s">
        <v>6</v>
      </c>
      <c r="H464" s="382">
        <v>73532.495800000004</v>
      </c>
      <c r="I464" s="382">
        <v>128681.8677</v>
      </c>
      <c r="J464" s="382">
        <v>101657.7349</v>
      </c>
      <c r="K464" s="382">
        <v>177901.0361</v>
      </c>
      <c r="L464" s="382">
        <v>129047.11169999999</v>
      </c>
      <c r="M464" s="382">
        <v>225832.4455</v>
      </c>
      <c r="N464" s="382">
        <v>168748.37729999999</v>
      </c>
      <c r="O464" s="382">
        <v>295309.66029999999</v>
      </c>
      <c r="P464" s="382">
        <v>210318.83009999999</v>
      </c>
      <c r="Q464" s="382">
        <v>368057.95260000002</v>
      </c>
      <c r="R464" s="382">
        <v>236833.75880000001</v>
      </c>
      <c r="S464" s="382">
        <v>414459.07789999997</v>
      </c>
      <c r="T464" s="382">
        <v>262982.76919999998</v>
      </c>
      <c r="U464" s="382">
        <v>460219.84600000002</v>
      </c>
    </row>
    <row r="465" spans="1:21" ht="21.95" customHeight="1" x14ac:dyDescent="0.25">
      <c r="A465" s="381" t="s">
        <v>626</v>
      </c>
      <c r="B465" s="381" t="s">
        <v>76</v>
      </c>
      <c r="C465" s="381" t="s">
        <v>97</v>
      </c>
      <c r="D465" s="381" t="s">
        <v>98</v>
      </c>
      <c r="E465" s="381" t="s">
        <v>672</v>
      </c>
      <c r="F465" s="381" t="s">
        <v>627</v>
      </c>
      <c r="G465" s="381" t="s">
        <v>4</v>
      </c>
      <c r="H465" s="382">
        <v>81782.078500000003</v>
      </c>
      <c r="I465" s="382">
        <v>130851.3276</v>
      </c>
      <c r="J465" s="382">
        <v>114494.91</v>
      </c>
      <c r="K465" s="382">
        <v>183191.85870000001</v>
      </c>
      <c r="L465" s="382">
        <v>147207.74129999999</v>
      </c>
      <c r="M465" s="382">
        <v>235532.3898</v>
      </c>
      <c r="N465" s="382">
        <v>196276.98850000001</v>
      </c>
      <c r="O465" s="382">
        <v>314043.1863</v>
      </c>
      <c r="P465" s="382">
        <v>245346.23560000001</v>
      </c>
      <c r="Q465" s="382">
        <v>392553.9828</v>
      </c>
      <c r="R465" s="382">
        <v>278059.06699999998</v>
      </c>
      <c r="S465" s="382">
        <v>444894.51390000002</v>
      </c>
      <c r="T465" s="382">
        <v>310771.89840000001</v>
      </c>
      <c r="U465" s="382">
        <v>497235.04499999998</v>
      </c>
    </row>
    <row r="466" spans="1:21" ht="22.5" customHeight="1" x14ac:dyDescent="0.25">
      <c r="A466" s="381" t="s">
        <v>626</v>
      </c>
      <c r="B466" s="381" t="s">
        <v>76</v>
      </c>
      <c r="C466" s="381" t="s">
        <v>97</v>
      </c>
      <c r="D466" s="381" t="s">
        <v>98</v>
      </c>
      <c r="E466" s="381" t="s">
        <v>99</v>
      </c>
      <c r="F466" s="381" t="s">
        <v>624</v>
      </c>
      <c r="G466" s="381" t="s">
        <v>11</v>
      </c>
      <c r="H466" s="382">
        <v>79328.277400000006</v>
      </c>
      <c r="I466" s="382">
        <v>138824.48560000001</v>
      </c>
      <c r="J466" s="382">
        <v>103724.6125</v>
      </c>
      <c r="K466" s="382">
        <v>181518.07180000001</v>
      </c>
      <c r="L466" s="382">
        <v>125770.97319999999</v>
      </c>
      <c r="M466" s="382">
        <v>220099.20310000001</v>
      </c>
      <c r="N466" s="382">
        <v>153571.66880000001</v>
      </c>
      <c r="O466" s="382">
        <v>268750.4204</v>
      </c>
      <c r="P466" s="382">
        <v>180631.70329999999</v>
      </c>
      <c r="Q466" s="382">
        <v>316105.48080000002</v>
      </c>
      <c r="R466" s="382">
        <v>197233.86989999999</v>
      </c>
      <c r="S466" s="382">
        <v>345159.27230000001</v>
      </c>
      <c r="T466" s="382">
        <v>212012.0974</v>
      </c>
      <c r="U466" s="382">
        <v>371021.1704</v>
      </c>
    </row>
    <row r="467" spans="1:21" ht="21.95" customHeight="1" x14ac:dyDescent="0.25">
      <c r="A467" s="381" t="s">
        <v>626</v>
      </c>
      <c r="B467" s="381" t="s">
        <v>76</v>
      </c>
      <c r="C467" s="381" t="s">
        <v>97</v>
      </c>
      <c r="D467" s="381" t="s">
        <v>98</v>
      </c>
      <c r="E467" s="381" t="s">
        <v>99</v>
      </c>
      <c r="F467" s="381" t="s">
        <v>625</v>
      </c>
      <c r="G467" s="381" t="s">
        <v>5</v>
      </c>
      <c r="H467" s="382">
        <v>72927.382599999997</v>
      </c>
      <c r="I467" s="382">
        <v>127622.91959999999</v>
      </c>
      <c r="J467" s="382">
        <v>95409.468900000007</v>
      </c>
      <c r="K467" s="382">
        <v>166966.5705</v>
      </c>
      <c r="L467" s="382">
        <v>115898.7467</v>
      </c>
      <c r="M467" s="382">
        <v>202822.80679999999</v>
      </c>
      <c r="N467" s="382">
        <v>142062.0975</v>
      </c>
      <c r="O467" s="382">
        <v>248608.67060000001</v>
      </c>
      <c r="P467" s="382">
        <v>168443.58360000001</v>
      </c>
      <c r="Q467" s="382">
        <v>294776.27130000002</v>
      </c>
      <c r="R467" s="382">
        <v>185378.28020000001</v>
      </c>
      <c r="S467" s="382">
        <v>324411.9902</v>
      </c>
      <c r="T467" s="382">
        <v>201205.93340000001</v>
      </c>
      <c r="U467" s="382">
        <v>352110.38329999999</v>
      </c>
    </row>
    <row r="468" spans="1:21" ht="21.95" customHeight="1" x14ac:dyDescent="0.25">
      <c r="A468" s="381" t="s">
        <v>626</v>
      </c>
      <c r="B468" s="381" t="s">
        <v>76</v>
      </c>
      <c r="C468" s="381" t="s">
        <v>97</v>
      </c>
      <c r="D468" s="381" t="s">
        <v>98</v>
      </c>
      <c r="E468" s="381" t="s">
        <v>99</v>
      </c>
      <c r="F468" s="381" t="s">
        <v>626</v>
      </c>
      <c r="G468" s="381" t="s">
        <v>6</v>
      </c>
      <c r="H468" s="382">
        <v>63351.244100000004</v>
      </c>
      <c r="I468" s="382">
        <v>110864.6771</v>
      </c>
      <c r="J468" s="382">
        <v>87564.952399999995</v>
      </c>
      <c r="K468" s="382">
        <v>153238.6666</v>
      </c>
      <c r="L468" s="382">
        <v>111134.781</v>
      </c>
      <c r="M468" s="382">
        <v>194485.86670000001</v>
      </c>
      <c r="N468" s="382">
        <v>145279.57430000001</v>
      </c>
      <c r="O468" s="382">
        <v>254239.2549</v>
      </c>
      <c r="P468" s="382">
        <v>181059.90650000001</v>
      </c>
      <c r="Q468" s="382">
        <v>316854.83630000002</v>
      </c>
      <c r="R468" s="382">
        <v>203864.59289999999</v>
      </c>
      <c r="S468" s="382">
        <v>356763.03769999999</v>
      </c>
      <c r="T468" s="382">
        <v>226349.10089999999</v>
      </c>
      <c r="U468" s="382">
        <v>396110.92670000001</v>
      </c>
    </row>
    <row r="469" spans="1:21" ht="21.95" customHeight="1" x14ac:dyDescent="0.25">
      <c r="A469" s="381" t="s">
        <v>626</v>
      </c>
      <c r="B469" s="381" t="s">
        <v>76</v>
      </c>
      <c r="C469" s="381" t="s">
        <v>97</v>
      </c>
      <c r="D469" s="381" t="s">
        <v>98</v>
      </c>
      <c r="E469" s="381" t="s">
        <v>99</v>
      </c>
      <c r="F469" s="381" t="s">
        <v>627</v>
      </c>
      <c r="G469" s="381" t="s">
        <v>4</v>
      </c>
      <c r="H469" s="382">
        <v>70696.073000000004</v>
      </c>
      <c r="I469" s="382">
        <v>113113.7185</v>
      </c>
      <c r="J469" s="382">
        <v>98974.502200000003</v>
      </c>
      <c r="K469" s="382">
        <v>158359.2058</v>
      </c>
      <c r="L469" s="382">
        <v>127252.9313</v>
      </c>
      <c r="M469" s="382">
        <v>203604.69330000001</v>
      </c>
      <c r="N469" s="382">
        <v>169670.57509999999</v>
      </c>
      <c r="O469" s="382">
        <v>271472.92420000001</v>
      </c>
      <c r="P469" s="382">
        <v>212088.21890000001</v>
      </c>
      <c r="Q469" s="382">
        <v>339341.15529999998</v>
      </c>
      <c r="R469" s="382">
        <v>240366.64809999999</v>
      </c>
      <c r="S469" s="382">
        <v>384586.64270000003</v>
      </c>
      <c r="T469" s="382">
        <v>268645.0772</v>
      </c>
      <c r="U469" s="382">
        <v>429832.13</v>
      </c>
    </row>
    <row r="470" spans="1:21" ht="22.5" customHeight="1" x14ac:dyDescent="0.25">
      <c r="A470" s="381" t="s">
        <v>626</v>
      </c>
      <c r="B470" s="381" t="s">
        <v>76</v>
      </c>
      <c r="C470" s="381" t="s">
        <v>97</v>
      </c>
      <c r="D470" s="381" t="s">
        <v>98</v>
      </c>
      <c r="E470" s="381" t="s">
        <v>673</v>
      </c>
      <c r="F470" s="381" t="s">
        <v>624</v>
      </c>
      <c r="G470" s="381" t="s">
        <v>11</v>
      </c>
      <c r="H470" s="382">
        <v>90869.414699999994</v>
      </c>
      <c r="I470" s="382">
        <v>159021.47579999999</v>
      </c>
      <c r="J470" s="382">
        <v>118805.7885</v>
      </c>
      <c r="K470" s="382">
        <v>207910.13</v>
      </c>
      <c r="L470" s="382">
        <v>144049.0655</v>
      </c>
      <c r="M470" s="382">
        <v>252085.8646</v>
      </c>
      <c r="N470" s="382">
        <v>175874.48379999999</v>
      </c>
      <c r="O470" s="382">
        <v>307780.3468</v>
      </c>
      <c r="P470" s="382">
        <v>206859.01120000001</v>
      </c>
      <c r="Q470" s="382">
        <v>362003.2696</v>
      </c>
      <c r="R470" s="382">
        <v>225870.12530000001</v>
      </c>
      <c r="S470" s="382">
        <v>395272.71919999999</v>
      </c>
      <c r="T470" s="382">
        <v>242792.04370000001</v>
      </c>
      <c r="U470" s="382">
        <v>424886.07640000002</v>
      </c>
    </row>
    <row r="471" spans="1:21" ht="21.95" customHeight="1" x14ac:dyDescent="0.25">
      <c r="A471" s="381" t="s">
        <v>626</v>
      </c>
      <c r="B471" s="381" t="s">
        <v>76</v>
      </c>
      <c r="C471" s="381" t="s">
        <v>97</v>
      </c>
      <c r="D471" s="381" t="s">
        <v>98</v>
      </c>
      <c r="E471" s="381" t="s">
        <v>673</v>
      </c>
      <c r="F471" s="381" t="s">
        <v>625</v>
      </c>
      <c r="G471" s="381" t="s">
        <v>5</v>
      </c>
      <c r="H471" s="382">
        <v>83554.106799999994</v>
      </c>
      <c r="I471" s="382">
        <v>146219.68700000001</v>
      </c>
      <c r="J471" s="382">
        <v>109302.76790000001</v>
      </c>
      <c r="K471" s="382">
        <v>191279.84390000001</v>
      </c>
      <c r="L471" s="382">
        <v>132766.52170000001</v>
      </c>
      <c r="M471" s="382">
        <v>232341.4129</v>
      </c>
      <c r="N471" s="382">
        <v>162720.68890000001</v>
      </c>
      <c r="O471" s="382">
        <v>284761.20559999999</v>
      </c>
      <c r="P471" s="382">
        <v>192929.73250000001</v>
      </c>
      <c r="Q471" s="382">
        <v>337627.0318</v>
      </c>
      <c r="R471" s="382">
        <v>212320.88070000001</v>
      </c>
      <c r="S471" s="382">
        <v>371561.54119999998</v>
      </c>
      <c r="T471" s="382">
        <v>230442.1427</v>
      </c>
      <c r="U471" s="382">
        <v>403273.74969999999</v>
      </c>
    </row>
    <row r="472" spans="1:21" ht="21.95" customHeight="1" x14ac:dyDescent="0.25">
      <c r="A472" s="381" t="s">
        <v>626</v>
      </c>
      <c r="B472" s="381" t="s">
        <v>76</v>
      </c>
      <c r="C472" s="381" t="s">
        <v>97</v>
      </c>
      <c r="D472" s="381" t="s">
        <v>98</v>
      </c>
      <c r="E472" s="381" t="s">
        <v>673</v>
      </c>
      <c r="F472" s="381" t="s">
        <v>626</v>
      </c>
      <c r="G472" s="381" t="s">
        <v>6</v>
      </c>
      <c r="H472" s="382">
        <v>72601.021699999998</v>
      </c>
      <c r="I472" s="382">
        <v>127051.788</v>
      </c>
      <c r="J472" s="382">
        <v>100353.6712</v>
      </c>
      <c r="K472" s="382">
        <v>175618.9246</v>
      </c>
      <c r="L472" s="382">
        <v>127370.4584</v>
      </c>
      <c r="M472" s="382">
        <v>222898.3021</v>
      </c>
      <c r="N472" s="382">
        <v>166512.8394</v>
      </c>
      <c r="O472" s="382">
        <v>291397.46909999999</v>
      </c>
      <c r="P472" s="382">
        <v>207524.40779999999</v>
      </c>
      <c r="Q472" s="382">
        <v>363167.71360000002</v>
      </c>
      <c r="R472" s="382">
        <v>233666.74679999999</v>
      </c>
      <c r="S472" s="382">
        <v>408916.80699999997</v>
      </c>
      <c r="T472" s="382">
        <v>259443.16759999999</v>
      </c>
      <c r="U472" s="382">
        <v>454025.54320000001</v>
      </c>
    </row>
    <row r="473" spans="1:21" ht="21.95" customHeight="1" x14ac:dyDescent="0.25">
      <c r="A473" s="381" t="s">
        <v>626</v>
      </c>
      <c r="B473" s="381" t="s">
        <v>76</v>
      </c>
      <c r="C473" s="381" t="s">
        <v>97</v>
      </c>
      <c r="D473" s="381" t="s">
        <v>98</v>
      </c>
      <c r="E473" s="381" t="s">
        <v>673</v>
      </c>
      <c r="F473" s="381" t="s">
        <v>627</v>
      </c>
      <c r="G473" s="381" t="s">
        <v>4</v>
      </c>
      <c r="H473" s="382">
        <v>80969.609800000006</v>
      </c>
      <c r="I473" s="382">
        <v>129551.37760000001</v>
      </c>
      <c r="J473" s="382">
        <v>113357.4537</v>
      </c>
      <c r="K473" s="382">
        <v>181371.92860000001</v>
      </c>
      <c r="L473" s="382">
        <v>145745.29759999999</v>
      </c>
      <c r="M473" s="382">
        <v>233192.4797</v>
      </c>
      <c r="N473" s="382">
        <v>194327.06349999999</v>
      </c>
      <c r="O473" s="382">
        <v>310923.30619999999</v>
      </c>
      <c r="P473" s="382">
        <v>242908.82939999999</v>
      </c>
      <c r="Q473" s="382">
        <v>388654.13270000002</v>
      </c>
      <c r="R473" s="382">
        <v>275296.67320000002</v>
      </c>
      <c r="S473" s="382">
        <v>440474.6838</v>
      </c>
      <c r="T473" s="382">
        <v>307684.5172</v>
      </c>
      <c r="U473" s="382">
        <v>492295.23489999998</v>
      </c>
    </row>
    <row r="474" spans="1:21" ht="22.5" customHeight="1" x14ac:dyDescent="0.25">
      <c r="A474" s="381" t="s">
        <v>626</v>
      </c>
      <c r="B474" s="381" t="s">
        <v>76</v>
      </c>
      <c r="C474" s="381" t="s">
        <v>97</v>
      </c>
      <c r="D474" s="381" t="s">
        <v>98</v>
      </c>
      <c r="E474" s="381" t="s">
        <v>674</v>
      </c>
      <c r="F474" s="381" t="s">
        <v>624</v>
      </c>
      <c r="G474" s="381" t="s">
        <v>11</v>
      </c>
      <c r="H474" s="382">
        <v>79985.5573</v>
      </c>
      <c r="I474" s="382">
        <v>139974.72529999999</v>
      </c>
      <c r="J474" s="382">
        <v>104477.17690000001</v>
      </c>
      <c r="K474" s="382">
        <v>182835.05960000001</v>
      </c>
      <c r="L474" s="382">
        <v>126585.13649999999</v>
      </c>
      <c r="M474" s="382">
        <v>221523.9889</v>
      </c>
      <c r="N474" s="382">
        <v>154387.2647</v>
      </c>
      <c r="O474" s="382">
        <v>270177.7132</v>
      </c>
      <c r="P474" s="382">
        <v>181529.23689999999</v>
      </c>
      <c r="Q474" s="382">
        <v>317676.16460000002</v>
      </c>
      <c r="R474" s="382">
        <v>198194.9135</v>
      </c>
      <c r="S474" s="382">
        <v>346841.09850000002</v>
      </c>
      <c r="T474" s="382">
        <v>213022.69829999999</v>
      </c>
      <c r="U474" s="382">
        <v>372789.72210000001</v>
      </c>
    </row>
    <row r="475" spans="1:21" ht="21.95" customHeight="1" x14ac:dyDescent="0.25">
      <c r="A475" s="381" t="s">
        <v>626</v>
      </c>
      <c r="B475" s="381" t="s">
        <v>76</v>
      </c>
      <c r="C475" s="381" t="s">
        <v>97</v>
      </c>
      <c r="D475" s="381" t="s">
        <v>98</v>
      </c>
      <c r="E475" s="381" t="s">
        <v>674</v>
      </c>
      <c r="F475" s="381" t="s">
        <v>625</v>
      </c>
      <c r="G475" s="381" t="s">
        <v>5</v>
      </c>
      <c r="H475" s="382">
        <v>73725.341799999995</v>
      </c>
      <c r="I475" s="382">
        <v>129019.34819999999</v>
      </c>
      <c r="J475" s="382">
        <v>96344.784100000004</v>
      </c>
      <c r="K475" s="382">
        <v>168603.37210000001</v>
      </c>
      <c r="L475" s="382">
        <v>116929.88250000001</v>
      </c>
      <c r="M475" s="382">
        <v>204627.29440000001</v>
      </c>
      <c r="N475" s="382">
        <v>143130.65150000001</v>
      </c>
      <c r="O475" s="382">
        <v>250478.64009999999</v>
      </c>
      <c r="P475" s="382">
        <v>169608.98850000001</v>
      </c>
      <c r="Q475" s="382">
        <v>296815.72989999998</v>
      </c>
      <c r="R475" s="382">
        <v>186599.8867</v>
      </c>
      <c r="S475" s="382">
        <v>326549.80160000001</v>
      </c>
      <c r="T475" s="382">
        <v>202454.03289999999</v>
      </c>
      <c r="U475" s="382">
        <v>354294.5575</v>
      </c>
    </row>
    <row r="476" spans="1:21" ht="21.95" customHeight="1" x14ac:dyDescent="0.25">
      <c r="A476" s="381" t="s">
        <v>626</v>
      </c>
      <c r="B476" s="381" t="s">
        <v>76</v>
      </c>
      <c r="C476" s="381" t="s">
        <v>97</v>
      </c>
      <c r="D476" s="381" t="s">
        <v>98</v>
      </c>
      <c r="E476" s="381" t="s">
        <v>674</v>
      </c>
      <c r="F476" s="381" t="s">
        <v>626</v>
      </c>
      <c r="G476" s="381" t="s">
        <v>6</v>
      </c>
      <c r="H476" s="382">
        <v>64256.889000000003</v>
      </c>
      <c r="I476" s="382">
        <v>112449.5557</v>
      </c>
      <c r="J476" s="382">
        <v>88857.619900000005</v>
      </c>
      <c r="K476" s="382">
        <v>155500.83480000001</v>
      </c>
      <c r="L476" s="382">
        <v>112828.62239999999</v>
      </c>
      <c r="M476" s="382">
        <v>197450.08910000001</v>
      </c>
      <c r="N476" s="382">
        <v>147601.76869999999</v>
      </c>
      <c r="O476" s="382">
        <v>258303.09529999999</v>
      </c>
      <c r="P476" s="382">
        <v>183974.50810000001</v>
      </c>
      <c r="Q476" s="382">
        <v>321955.38919999998</v>
      </c>
      <c r="R476" s="382">
        <v>207197.18479999999</v>
      </c>
      <c r="S476" s="382">
        <v>362595.07339999999</v>
      </c>
      <c r="T476" s="382">
        <v>230106.7199</v>
      </c>
      <c r="U476" s="382">
        <v>402686.7598</v>
      </c>
    </row>
    <row r="477" spans="1:21" ht="21.95" customHeight="1" x14ac:dyDescent="0.25">
      <c r="A477" s="381" t="s">
        <v>626</v>
      </c>
      <c r="B477" s="381" t="s">
        <v>76</v>
      </c>
      <c r="C477" s="381" t="s">
        <v>97</v>
      </c>
      <c r="D477" s="381" t="s">
        <v>98</v>
      </c>
      <c r="E477" s="381" t="s">
        <v>674</v>
      </c>
      <c r="F477" s="381" t="s">
        <v>627</v>
      </c>
      <c r="G477" s="381" t="s">
        <v>4</v>
      </c>
      <c r="H477" s="382">
        <v>71146.7019</v>
      </c>
      <c r="I477" s="382">
        <v>113834.7248</v>
      </c>
      <c r="J477" s="382">
        <v>99605.382700000002</v>
      </c>
      <c r="K477" s="382">
        <v>159368.61480000001</v>
      </c>
      <c r="L477" s="382">
        <v>128064.0635</v>
      </c>
      <c r="M477" s="382">
        <v>204902.50459999999</v>
      </c>
      <c r="N477" s="382">
        <v>170752.08470000001</v>
      </c>
      <c r="O477" s="382">
        <v>273203.3395</v>
      </c>
      <c r="P477" s="382">
        <v>213440.10579999999</v>
      </c>
      <c r="Q477" s="382">
        <v>341504.17440000002</v>
      </c>
      <c r="R477" s="382">
        <v>241898.78659999999</v>
      </c>
      <c r="S477" s="382">
        <v>387038.06430000003</v>
      </c>
      <c r="T477" s="382">
        <v>270357.46730000002</v>
      </c>
      <c r="U477" s="382">
        <v>432571.95419999998</v>
      </c>
    </row>
    <row r="478" spans="1:21" ht="22.5" customHeight="1" x14ac:dyDescent="0.25">
      <c r="A478" s="381" t="s">
        <v>626</v>
      </c>
      <c r="B478" s="381" t="s">
        <v>76</v>
      </c>
      <c r="C478" s="381" t="s">
        <v>97</v>
      </c>
      <c r="D478" s="381" t="s">
        <v>98</v>
      </c>
      <c r="E478" s="381" t="s">
        <v>100</v>
      </c>
      <c r="F478" s="381" t="s">
        <v>624</v>
      </c>
      <c r="G478" s="381" t="s">
        <v>11</v>
      </c>
      <c r="H478" s="382">
        <v>84339.099499999997</v>
      </c>
      <c r="I478" s="382">
        <v>147593.42430000001</v>
      </c>
      <c r="J478" s="382">
        <v>110208.6207</v>
      </c>
      <c r="K478" s="382">
        <v>192865.0863</v>
      </c>
      <c r="L478" s="382">
        <v>133570.7072</v>
      </c>
      <c r="M478" s="382">
        <v>233748.73759999999</v>
      </c>
      <c r="N478" s="382">
        <v>162982.1514</v>
      </c>
      <c r="O478" s="382">
        <v>285218.76490000001</v>
      </c>
      <c r="P478" s="382">
        <v>191661.14550000001</v>
      </c>
      <c r="Q478" s="382">
        <v>335407.00469999999</v>
      </c>
      <c r="R478" s="382">
        <v>209264.997</v>
      </c>
      <c r="S478" s="382">
        <v>366213.74469999998</v>
      </c>
      <c r="T478" s="382">
        <v>224930.43520000001</v>
      </c>
      <c r="U478" s="382">
        <v>393628.26160000003</v>
      </c>
    </row>
    <row r="479" spans="1:21" ht="21.95" customHeight="1" x14ac:dyDescent="0.25">
      <c r="A479" s="381" t="s">
        <v>626</v>
      </c>
      <c r="B479" s="381" t="s">
        <v>76</v>
      </c>
      <c r="C479" s="381" t="s">
        <v>97</v>
      </c>
      <c r="D479" s="381" t="s">
        <v>98</v>
      </c>
      <c r="E479" s="381" t="s">
        <v>100</v>
      </c>
      <c r="F479" s="381" t="s">
        <v>625</v>
      </c>
      <c r="G479" s="381" t="s">
        <v>5</v>
      </c>
      <c r="H479" s="382">
        <v>77656.846999999994</v>
      </c>
      <c r="I479" s="382">
        <v>135899.48240000001</v>
      </c>
      <c r="J479" s="382">
        <v>101527.97659999999</v>
      </c>
      <c r="K479" s="382">
        <v>177673.95920000001</v>
      </c>
      <c r="L479" s="382">
        <v>123264.53720000001</v>
      </c>
      <c r="M479" s="382">
        <v>215712.94</v>
      </c>
      <c r="N479" s="382">
        <v>150966.66529999999</v>
      </c>
      <c r="O479" s="382">
        <v>264191.6642</v>
      </c>
      <c r="P479" s="382">
        <v>178937.28479999999</v>
      </c>
      <c r="Q479" s="382">
        <v>313140.24839999998</v>
      </c>
      <c r="R479" s="382">
        <v>196888.28289999999</v>
      </c>
      <c r="S479" s="382">
        <v>344554.495</v>
      </c>
      <c r="T479" s="382">
        <v>213649.27540000001</v>
      </c>
      <c r="U479" s="382">
        <v>373886.23190000001</v>
      </c>
    </row>
    <row r="480" spans="1:21" ht="21.95" customHeight="1" x14ac:dyDescent="0.25">
      <c r="A480" s="381" t="s">
        <v>626</v>
      </c>
      <c r="B480" s="381" t="s">
        <v>76</v>
      </c>
      <c r="C480" s="381" t="s">
        <v>97</v>
      </c>
      <c r="D480" s="381" t="s">
        <v>98</v>
      </c>
      <c r="E480" s="381" t="s">
        <v>100</v>
      </c>
      <c r="F480" s="381" t="s">
        <v>626</v>
      </c>
      <c r="G480" s="381" t="s">
        <v>6</v>
      </c>
      <c r="H480" s="382">
        <v>67594.541200000007</v>
      </c>
      <c r="I480" s="382">
        <v>118290.4472</v>
      </c>
      <c r="J480" s="382">
        <v>93456.039300000004</v>
      </c>
      <c r="K480" s="382">
        <v>163548.0687</v>
      </c>
      <c r="L480" s="382">
        <v>118645.35520000001</v>
      </c>
      <c r="M480" s="382">
        <v>207629.37160000001</v>
      </c>
      <c r="N480" s="382">
        <v>155166.19500000001</v>
      </c>
      <c r="O480" s="382">
        <v>271540.84120000002</v>
      </c>
      <c r="P480" s="382">
        <v>193394.46539999999</v>
      </c>
      <c r="Q480" s="382">
        <v>338440.31449999998</v>
      </c>
      <c r="R480" s="382">
        <v>217785.00659999999</v>
      </c>
      <c r="S480" s="382">
        <v>381123.76169999997</v>
      </c>
      <c r="T480" s="382">
        <v>241841.29560000001</v>
      </c>
      <c r="U480" s="382">
        <v>423222.26740000001</v>
      </c>
    </row>
    <row r="481" spans="1:21" ht="21.95" customHeight="1" x14ac:dyDescent="0.25">
      <c r="A481" s="381" t="s">
        <v>626</v>
      </c>
      <c r="B481" s="381" t="s">
        <v>76</v>
      </c>
      <c r="C481" s="381" t="s">
        <v>97</v>
      </c>
      <c r="D481" s="381" t="s">
        <v>98</v>
      </c>
      <c r="E481" s="381" t="s">
        <v>100</v>
      </c>
      <c r="F481" s="381" t="s">
        <v>627</v>
      </c>
      <c r="G481" s="381" t="s">
        <v>4</v>
      </c>
      <c r="H481" s="382">
        <v>75075.864499999996</v>
      </c>
      <c r="I481" s="382">
        <v>120121.3852</v>
      </c>
      <c r="J481" s="382">
        <v>105106.2104</v>
      </c>
      <c r="K481" s="382">
        <v>168169.93909999999</v>
      </c>
      <c r="L481" s="382">
        <v>135136.55619999999</v>
      </c>
      <c r="M481" s="382">
        <v>216218.4932</v>
      </c>
      <c r="N481" s="382">
        <v>180182.07500000001</v>
      </c>
      <c r="O481" s="382">
        <v>288291.32419999997</v>
      </c>
      <c r="P481" s="382">
        <v>225227.5937</v>
      </c>
      <c r="Q481" s="382">
        <v>360364.15529999998</v>
      </c>
      <c r="R481" s="382">
        <v>255257.93950000001</v>
      </c>
      <c r="S481" s="382">
        <v>408412.70939999999</v>
      </c>
      <c r="T481" s="382">
        <v>285288.28539999999</v>
      </c>
      <c r="U481" s="382">
        <v>456461.2634</v>
      </c>
    </row>
    <row r="482" spans="1:21" ht="22.5" customHeight="1" x14ac:dyDescent="0.25">
      <c r="A482" s="381" t="s">
        <v>626</v>
      </c>
      <c r="B482" s="381" t="s">
        <v>76</v>
      </c>
      <c r="C482" s="381" t="s">
        <v>97</v>
      </c>
      <c r="D482" s="381" t="s">
        <v>98</v>
      </c>
      <c r="E482" s="381" t="s">
        <v>101</v>
      </c>
      <c r="F482" s="381" t="s">
        <v>624</v>
      </c>
      <c r="G482" s="381" t="s">
        <v>11</v>
      </c>
      <c r="H482" s="382">
        <v>83451.320399999997</v>
      </c>
      <c r="I482" s="382">
        <v>146039.81080000001</v>
      </c>
      <c r="J482" s="382">
        <v>109048.53109999999</v>
      </c>
      <c r="K482" s="382">
        <v>190834.92939999999</v>
      </c>
      <c r="L482" s="382">
        <v>132164.70110000001</v>
      </c>
      <c r="M482" s="382">
        <v>231288.22690000001</v>
      </c>
      <c r="N482" s="382">
        <v>161266.5514</v>
      </c>
      <c r="O482" s="382">
        <v>282216.46490000002</v>
      </c>
      <c r="P482" s="382">
        <v>189643.6617</v>
      </c>
      <c r="Q482" s="382">
        <v>331876.40789999999</v>
      </c>
      <c r="R482" s="382">
        <v>207062.2096</v>
      </c>
      <c r="S482" s="382">
        <v>362358.86680000002</v>
      </c>
      <c r="T482" s="382">
        <v>222562.74859999999</v>
      </c>
      <c r="U482" s="382">
        <v>389484.8101</v>
      </c>
    </row>
    <row r="483" spans="1:21" ht="21.95" customHeight="1" x14ac:dyDescent="0.25">
      <c r="A483" s="381" t="s">
        <v>626</v>
      </c>
      <c r="B483" s="381" t="s">
        <v>76</v>
      </c>
      <c r="C483" s="381" t="s">
        <v>97</v>
      </c>
      <c r="D483" s="381" t="s">
        <v>98</v>
      </c>
      <c r="E483" s="381" t="s">
        <v>101</v>
      </c>
      <c r="F483" s="381" t="s">
        <v>625</v>
      </c>
      <c r="G483" s="381" t="s">
        <v>5</v>
      </c>
      <c r="H483" s="382">
        <v>76839.407300000006</v>
      </c>
      <c r="I483" s="382">
        <v>134468.96280000001</v>
      </c>
      <c r="J483" s="382">
        <v>100459.26210000001</v>
      </c>
      <c r="K483" s="382">
        <v>175803.70869999999</v>
      </c>
      <c r="L483" s="382">
        <v>121967.0169</v>
      </c>
      <c r="M483" s="382">
        <v>213442.27960000001</v>
      </c>
      <c r="N483" s="382">
        <v>149377.54399999999</v>
      </c>
      <c r="O483" s="382">
        <v>261410.70189999999</v>
      </c>
      <c r="P483" s="382">
        <v>177053.73620000001</v>
      </c>
      <c r="Q483" s="382">
        <v>309844.03830000001</v>
      </c>
      <c r="R483" s="382">
        <v>194815.77660000001</v>
      </c>
      <c r="S483" s="382">
        <v>340927.6091</v>
      </c>
      <c r="T483" s="382">
        <v>211400.33780000001</v>
      </c>
      <c r="U483" s="382">
        <v>369950.59100000001</v>
      </c>
    </row>
    <row r="484" spans="1:21" ht="21.95" customHeight="1" x14ac:dyDescent="0.25">
      <c r="A484" s="381" t="s">
        <v>626</v>
      </c>
      <c r="B484" s="381" t="s">
        <v>76</v>
      </c>
      <c r="C484" s="381" t="s">
        <v>97</v>
      </c>
      <c r="D484" s="381" t="s">
        <v>98</v>
      </c>
      <c r="E484" s="381" t="s">
        <v>101</v>
      </c>
      <c r="F484" s="381" t="s">
        <v>626</v>
      </c>
      <c r="G484" s="381" t="s">
        <v>6</v>
      </c>
      <c r="H484" s="382">
        <v>66883.020399999994</v>
      </c>
      <c r="I484" s="382">
        <v>117045.28569999999</v>
      </c>
      <c r="J484" s="382">
        <v>92472.292400000006</v>
      </c>
      <c r="K484" s="382">
        <v>161826.5117</v>
      </c>
      <c r="L484" s="382">
        <v>117396.45789999999</v>
      </c>
      <c r="M484" s="382">
        <v>205443.8014</v>
      </c>
      <c r="N484" s="382">
        <v>153532.86809999999</v>
      </c>
      <c r="O484" s="382">
        <v>268682.51929999999</v>
      </c>
      <c r="P484" s="382">
        <v>191358.73620000001</v>
      </c>
      <c r="Q484" s="382">
        <v>334877.78820000001</v>
      </c>
      <c r="R484" s="382">
        <v>215492.53510000001</v>
      </c>
      <c r="S484" s="382">
        <v>377111.9363</v>
      </c>
      <c r="T484" s="382">
        <v>239295.60019999999</v>
      </c>
      <c r="U484" s="382">
        <v>418767.3003</v>
      </c>
    </row>
    <row r="485" spans="1:21" ht="21.95" customHeight="1" x14ac:dyDescent="0.25">
      <c r="A485" s="381" t="s">
        <v>626</v>
      </c>
      <c r="B485" s="381" t="s">
        <v>76</v>
      </c>
      <c r="C485" s="381" t="s">
        <v>97</v>
      </c>
      <c r="D485" s="381" t="s">
        <v>98</v>
      </c>
      <c r="E485" s="381" t="s">
        <v>101</v>
      </c>
      <c r="F485" s="381" t="s">
        <v>627</v>
      </c>
      <c r="G485" s="381" t="s">
        <v>4</v>
      </c>
      <c r="H485" s="382">
        <v>74285.592999999993</v>
      </c>
      <c r="I485" s="382">
        <v>118856.9507</v>
      </c>
      <c r="J485" s="382">
        <v>103999.8302</v>
      </c>
      <c r="K485" s="382">
        <v>166399.7309</v>
      </c>
      <c r="L485" s="382">
        <v>133714.0675</v>
      </c>
      <c r="M485" s="382">
        <v>213942.51130000001</v>
      </c>
      <c r="N485" s="382">
        <v>178285.42329999999</v>
      </c>
      <c r="O485" s="382">
        <v>285256.68150000001</v>
      </c>
      <c r="P485" s="382">
        <v>222856.77910000001</v>
      </c>
      <c r="Q485" s="382">
        <v>356570.85190000001</v>
      </c>
      <c r="R485" s="382">
        <v>252571.01639999999</v>
      </c>
      <c r="S485" s="382">
        <v>404113.6323</v>
      </c>
      <c r="T485" s="382">
        <v>282285.2536</v>
      </c>
      <c r="U485" s="382">
        <v>451656.41249999998</v>
      </c>
    </row>
    <row r="486" spans="1:21" ht="22.5" customHeight="1" x14ac:dyDescent="0.25">
      <c r="A486" s="381" t="s">
        <v>626</v>
      </c>
      <c r="B486" s="381" t="s">
        <v>76</v>
      </c>
      <c r="C486" s="381" t="s">
        <v>97</v>
      </c>
      <c r="D486" s="381" t="s">
        <v>98</v>
      </c>
      <c r="E486" s="381" t="s">
        <v>675</v>
      </c>
      <c r="F486" s="381" t="s">
        <v>624</v>
      </c>
      <c r="G486" s="381" t="s">
        <v>11</v>
      </c>
      <c r="H486" s="382">
        <v>82734.252999999997</v>
      </c>
      <c r="I486" s="382">
        <v>144784.94289999999</v>
      </c>
      <c r="J486" s="382">
        <v>108026.4567</v>
      </c>
      <c r="K486" s="382">
        <v>189046.29930000001</v>
      </c>
      <c r="L486" s="382">
        <v>130847.62300000001</v>
      </c>
      <c r="M486" s="382">
        <v>228983.34020000001</v>
      </c>
      <c r="N486" s="382">
        <v>159517.1882</v>
      </c>
      <c r="O486" s="382">
        <v>279155.07939999999</v>
      </c>
      <c r="P486" s="382">
        <v>187537.2114</v>
      </c>
      <c r="Q486" s="382">
        <v>328190.11989999999</v>
      </c>
      <c r="R486" s="382">
        <v>204747.14240000001</v>
      </c>
      <c r="S486" s="382">
        <v>358307.49910000002</v>
      </c>
      <c r="T486" s="382">
        <v>220056.46849999999</v>
      </c>
      <c r="U486" s="382">
        <v>385098.8199</v>
      </c>
    </row>
    <row r="487" spans="1:21" ht="21.95" customHeight="1" x14ac:dyDescent="0.25">
      <c r="A487" s="381" t="s">
        <v>626</v>
      </c>
      <c r="B487" s="381" t="s">
        <v>76</v>
      </c>
      <c r="C487" s="381" t="s">
        <v>97</v>
      </c>
      <c r="D487" s="381" t="s">
        <v>98</v>
      </c>
      <c r="E487" s="381" t="s">
        <v>675</v>
      </c>
      <c r="F487" s="381" t="s">
        <v>625</v>
      </c>
      <c r="G487" s="381" t="s">
        <v>5</v>
      </c>
      <c r="H487" s="382">
        <v>76333.358300000007</v>
      </c>
      <c r="I487" s="382">
        <v>133583.37700000001</v>
      </c>
      <c r="J487" s="382">
        <v>99711.313200000004</v>
      </c>
      <c r="K487" s="382">
        <v>174494.79810000001</v>
      </c>
      <c r="L487" s="382">
        <v>120975.3965</v>
      </c>
      <c r="M487" s="382">
        <v>211706.94390000001</v>
      </c>
      <c r="N487" s="382">
        <v>148007.61679999999</v>
      </c>
      <c r="O487" s="382">
        <v>259013.32949999999</v>
      </c>
      <c r="P487" s="382">
        <v>175349.09160000001</v>
      </c>
      <c r="Q487" s="382">
        <v>306860.91039999999</v>
      </c>
      <c r="R487" s="382">
        <v>192891.5526</v>
      </c>
      <c r="S487" s="382">
        <v>337560.217</v>
      </c>
      <c r="T487" s="382">
        <v>209250.3045</v>
      </c>
      <c r="U487" s="382">
        <v>366188.03289999999</v>
      </c>
    </row>
    <row r="488" spans="1:21" ht="21.95" customHeight="1" x14ac:dyDescent="0.25">
      <c r="A488" s="381" t="s">
        <v>626</v>
      </c>
      <c r="B488" s="381" t="s">
        <v>76</v>
      </c>
      <c r="C488" s="381" t="s">
        <v>97</v>
      </c>
      <c r="D488" s="381" t="s">
        <v>98</v>
      </c>
      <c r="E488" s="381" t="s">
        <v>675</v>
      </c>
      <c r="F488" s="381" t="s">
        <v>626</v>
      </c>
      <c r="G488" s="381" t="s">
        <v>6</v>
      </c>
      <c r="H488" s="382">
        <v>66611.406199999998</v>
      </c>
      <c r="I488" s="382">
        <v>116569.9608</v>
      </c>
      <c r="J488" s="382">
        <v>92129.179300000003</v>
      </c>
      <c r="K488" s="382">
        <v>161226.0638</v>
      </c>
      <c r="L488" s="382">
        <v>117003.07279999999</v>
      </c>
      <c r="M488" s="382">
        <v>204755.37729999999</v>
      </c>
      <c r="N488" s="382">
        <v>153103.9633</v>
      </c>
      <c r="O488" s="382">
        <v>267931.93579999998</v>
      </c>
      <c r="P488" s="382">
        <v>190840.3927</v>
      </c>
      <c r="Q488" s="382">
        <v>333970.6874</v>
      </c>
      <c r="R488" s="382">
        <v>214949.1441</v>
      </c>
      <c r="S488" s="382">
        <v>376161.00229999999</v>
      </c>
      <c r="T488" s="382">
        <v>238737.717</v>
      </c>
      <c r="U488" s="382">
        <v>417791.00469999999</v>
      </c>
    </row>
    <row r="489" spans="1:21" ht="21.95" customHeight="1" x14ac:dyDescent="0.25">
      <c r="A489" s="381" t="s">
        <v>626</v>
      </c>
      <c r="B489" s="381" t="s">
        <v>76</v>
      </c>
      <c r="C489" s="381" t="s">
        <v>97</v>
      </c>
      <c r="D489" s="381" t="s">
        <v>98</v>
      </c>
      <c r="E489" s="381" t="s">
        <v>675</v>
      </c>
      <c r="F489" s="381" t="s">
        <v>627</v>
      </c>
      <c r="G489" s="381" t="s">
        <v>4</v>
      </c>
      <c r="H489" s="382">
        <v>73539.716</v>
      </c>
      <c r="I489" s="382">
        <v>117663.5474</v>
      </c>
      <c r="J489" s="382">
        <v>102955.6024</v>
      </c>
      <c r="K489" s="382">
        <v>164728.9663</v>
      </c>
      <c r="L489" s="382">
        <v>132371.48879999999</v>
      </c>
      <c r="M489" s="382">
        <v>211794.38529999999</v>
      </c>
      <c r="N489" s="382">
        <v>176495.31839999999</v>
      </c>
      <c r="O489" s="382">
        <v>282392.51360000001</v>
      </c>
      <c r="P489" s="382">
        <v>220619.14799999999</v>
      </c>
      <c r="Q489" s="382">
        <v>352990.6421</v>
      </c>
      <c r="R489" s="382">
        <v>250035.0344</v>
      </c>
      <c r="S489" s="382">
        <v>400056.06109999999</v>
      </c>
      <c r="T489" s="382">
        <v>279450.92080000002</v>
      </c>
      <c r="U489" s="382">
        <v>447121.48</v>
      </c>
    </row>
    <row r="490" spans="1:21" ht="22.5" customHeight="1" x14ac:dyDescent="0.25">
      <c r="A490" s="381" t="s">
        <v>626</v>
      </c>
      <c r="B490" s="381" t="s">
        <v>76</v>
      </c>
      <c r="C490" s="381" t="s">
        <v>97</v>
      </c>
      <c r="D490" s="381" t="s">
        <v>98</v>
      </c>
      <c r="E490" s="381" t="s">
        <v>601</v>
      </c>
      <c r="F490" s="381" t="s">
        <v>624</v>
      </c>
      <c r="G490" s="381" t="s">
        <v>11</v>
      </c>
      <c r="H490" s="382">
        <v>80531.912299999996</v>
      </c>
      <c r="I490" s="382">
        <v>140930.84650000001</v>
      </c>
      <c r="J490" s="382">
        <v>105361.23540000001</v>
      </c>
      <c r="K490" s="382">
        <v>184382.16200000001</v>
      </c>
      <c r="L490" s="382">
        <v>127813.2864</v>
      </c>
      <c r="M490" s="382">
        <v>223673.2512</v>
      </c>
      <c r="N490" s="382">
        <v>156170.39120000001</v>
      </c>
      <c r="O490" s="382">
        <v>273298.18459999998</v>
      </c>
      <c r="P490" s="382">
        <v>183724.65400000001</v>
      </c>
      <c r="Q490" s="382">
        <v>321518.14439999999</v>
      </c>
      <c r="R490" s="382">
        <v>200622.26079999999</v>
      </c>
      <c r="S490" s="382">
        <v>351088.95649999997</v>
      </c>
      <c r="T490" s="382">
        <v>215667.5724</v>
      </c>
      <c r="U490" s="382">
        <v>377418.25160000002</v>
      </c>
    </row>
    <row r="491" spans="1:21" ht="21.95" customHeight="1" x14ac:dyDescent="0.25">
      <c r="A491" s="381" t="s">
        <v>626</v>
      </c>
      <c r="B491" s="381" t="s">
        <v>76</v>
      </c>
      <c r="C491" s="381" t="s">
        <v>97</v>
      </c>
      <c r="D491" s="381" t="s">
        <v>98</v>
      </c>
      <c r="E491" s="381" t="s">
        <v>601</v>
      </c>
      <c r="F491" s="381" t="s">
        <v>625</v>
      </c>
      <c r="G491" s="381" t="s">
        <v>5</v>
      </c>
      <c r="H491" s="382">
        <v>73919.999200000006</v>
      </c>
      <c r="I491" s="382">
        <v>129359.99860000001</v>
      </c>
      <c r="J491" s="382">
        <v>96771.966499999995</v>
      </c>
      <c r="K491" s="382">
        <v>169350.94140000001</v>
      </c>
      <c r="L491" s="382">
        <v>117615.60219999999</v>
      </c>
      <c r="M491" s="382">
        <v>205827.3039</v>
      </c>
      <c r="N491" s="382">
        <v>144281.38380000001</v>
      </c>
      <c r="O491" s="382">
        <v>252492.42170000001</v>
      </c>
      <c r="P491" s="382">
        <v>171134.7285</v>
      </c>
      <c r="Q491" s="382">
        <v>299485.77480000001</v>
      </c>
      <c r="R491" s="382">
        <v>188375.8279</v>
      </c>
      <c r="S491" s="382">
        <v>329657.69870000001</v>
      </c>
      <c r="T491" s="382">
        <v>204505.16149999999</v>
      </c>
      <c r="U491" s="382">
        <v>357884.03259999998</v>
      </c>
    </row>
    <row r="492" spans="1:21" ht="21.95" customHeight="1" x14ac:dyDescent="0.25">
      <c r="A492" s="381" t="s">
        <v>626</v>
      </c>
      <c r="B492" s="381" t="s">
        <v>76</v>
      </c>
      <c r="C492" s="381" t="s">
        <v>97</v>
      </c>
      <c r="D492" s="381" t="s">
        <v>98</v>
      </c>
      <c r="E492" s="381" t="s">
        <v>601</v>
      </c>
      <c r="F492" s="381" t="s">
        <v>626</v>
      </c>
      <c r="G492" s="381" t="s">
        <v>6</v>
      </c>
      <c r="H492" s="382">
        <v>64088.595399999998</v>
      </c>
      <c r="I492" s="382">
        <v>112155.0419</v>
      </c>
      <c r="J492" s="382">
        <v>88560.097299999994</v>
      </c>
      <c r="K492" s="382">
        <v>154980.17019999999</v>
      </c>
      <c r="L492" s="382">
        <v>112366.49280000001</v>
      </c>
      <c r="M492" s="382">
        <v>196641.36249999999</v>
      </c>
      <c r="N492" s="382">
        <v>146826.24799999999</v>
      </c>
      <c r="O492" s="382">
        <v>256945.93400000001</v>
      </c>
      <c r="P492" s="382">
        <v>182975.46100000001</v>
      </c>
      <c r="Q492" s="382">
        <v>320207.05660000001</v>
      </c>
      <c r="R492" s="382">
        <v>205991.48989999999</v>
      </c>
      <c r="S492" s="382">
        <v>360485.10729999997</v>
      </c>
      <c r="T492" s="382">
        <v>228676.785</v>
      </c>
      <c r="U492" s="382">
        <v>400184.3738</v>
      </c>
    </row>
    <row r="493" spans="1:21" ht="21.95" customHeight="1" x14ac:dyDescent="0.25">
      <c r="A493" s="381" t="s">
        <v>626</v>
      </c>
      <c r="B493" s="381" t="s">
        <v>76</v>
      </c>
      <c r="C493" s="381" t="s">
        <v>97</v>
      </c>
      <c r="D493" s="381" t="s">
        <v>98</v>
      </c>
      <c r="E493" s="381" t="s">
        <v>601</v>
      </c>
      <c r="F493" s="381" t="s">
        <v>627</v>
      </c>
      <c r="G493" s="381" t="s">
        <v>4</v>
      </c>
      <c r="H493" s="382">
        <v>71848.184299999994</v>
      </c>
      <c r="I493" s="382">
        <v>114957.09669999999</v>
      </c>
      <c r="J493" s="382">
        <v>100587.45819999999</v>
      </c>
      <c r="K493" s="382">
        <v>160939.93539999999</v>
      </c>
      <c r="L493" s="382">
        <v>129326.7319</v>
      </c>
      <c r="M493" s="382">
        <v>206922.77420000001</v>
      </c>
      <c r="N493" s="382">
        <v>172435.64249999999</v>
      </c>
      <c r="O493" s="382">
        <v>275897.03210000001</v>
      </c>
      <c r="P493" s="382">
        <v>215544.55309999999</v>
      </c>
      <c r="Q493" s="382">
        <v>344871.29019999999</v>
      </c>
      <c r="R493" s="382">
        <v>244283.82689999999</v>
      </c>
      <c r="S493" s="382">
        <v>390854.12890000001</v>
      </c>
      <c r="T493" s="382">
        <v>273023.10060000001</v>
      </c>
      <c r="U493" s="382">
        <v>436836.96759999997</v>
      </c>
    </row>
    <row r="494" spans="1:21" ht="22.5" customHeight="1" x14ac:dyDescent="0.25">
      <c r="A494" s="381" t="s">
        <v>626</v>
      </c>
      <c r="B494" s="381" t="s">
        <v>76</v>
      </c>
      <c r="C494" s="381" t="s">
        <v>97</v>
      </c>
      <c r="D494" s="381" t="s">
        <v>98</v>
      </c>
      <c r="E494" s="381" t="s">
        <v>102</v>
      </c>
      <c r="F494" s="381" t="s">
        <v>624</v>
      </c>
      <c r="G494" s="381" t="s">
        <v>11</v>
      </c>
      <c r="H494" s="382">
        <v>84825.667100000006</v>
      </c>
      <c r="I494" s="382">
        <v>148444.91750000001</v>
      </c>
      <c r="J494" s="382">
        <v>110823.1694</v>
      </c>
      <c r="K494" s="382">
        <v>193940.54639999999</v>
      </c>
      <c r="L494" s="382">
        <v>134295.94219999999</v>
      </c>
      <c r="M494" s="382">
        <v>235017.899</v>
      </c>
      <c r="N494" s="382">
        <v>163831.51060000001</v>
      </c>
      <c r="O494" s="382">
        <v>286705.1434</v>
      </c>
      <c r="P494" s="382">
        <v>192647.6459</v>
      </c>
      <c r="Q494" s="382">
        <v>337133.38010000001</v>
      </c>
      <c r="R494" s="382">
        <v>210338.32070000001</v>
      </c>
      <c r="S494" s="382">
        <v>368092.0612</v>
      </c>
      <c r="T494" s="382">
        <v>226079.63010000001</v>
      </c>
      <c r="U494" s="382">
        <v>395639.35269999999</v>
      </c>
    </row>
    <row r="495" spans="1:21" ht="21.95" customHeight="1" x14ac:dyDescent="0.25">
      <c r="A495" s="381" t="s">
        <v>626</v>
      </c>
      <c r="B495" s="381" t="s">
        <v>76</v>
      </c>
      <c r="C495" s="381" t="s">
        <v>97</v>
      </c>
      <c r="D495" s="381" t="s">
        <v>98</v>
      </c>
      <c r="E495" s="381" t="s">
        <v>102</v>
      </c>
      <c r="F495" s="381" t="s">
        <v>625</v>
      </c>
      <c r="G495" s="381" t="s">
        <v>5</v>
      </c>
      <c r="H495" s="382">
        <v>78143.414600000004</v>
      </c>
      <c r="I495" s="382">
        <v>136750.97560000001</v>
      </c>
      <c r="J495" s="382">
        <v>102142.52529999999</v>
      </c>
      <c r="K495" s="382">
        <v>178749.41940000001</v>
      </c>
      <c r="L495" s="382">
        <v>123989.77220000001</v>
      </c>
      <c r="M495" s="382">
        <v>216982.10140000001</v>
      </c>
      <c r="N495" s="382">
        <v>151816.0245</v>
      </c>
      <c r="O495" s="382">
        <v>265678.0428</v>
      </c>
      <c r="P495" s="382">
        <v>179923.78510000001</v>
      </c>
      <c r="Q495" s="382">
        <v>314866.62390000001</v>
      </c>
      <c r="R495" s="382">
        <v>197961.6066</v>
      </c>
      <c r="S495" s="382">
        <v>346432.81150000001</v>
      </c>
      <c r="T495" s="382">
        <v>214798.47029999999</v>
      </c>
      <c r="U495" s="382">
        <v>375897.32299999997</v>
      </c>
    </row>
    <row r="496" spans="1:21" ht="21.95" customHeight="1" x14ac:dyDescent="0.25">
      <c r="A496" s="381" t="s">
        <v>626</v>
      </c>
      <c r="B496" s="381" t="s">
        <v>76</v>
      </c>
      <c r="C496" s="381" t="s">
        <v>97</v>
      </c>
      <c r="D496" s="381" t="s">
        <v>98</v>
      </c>
      <c r="E496" s="381" t="s">
        <v>102</v>
      </c>
      <c r="F496" s="381" t="s">
        <v>626</v>
      </c>
      <c r="G496" s="381" t="s">
        <v>6</v>
      </c>
      <c r="H496" s="382">
        <v>68060.278300000005</v>
      </c>
      <c r="I496" s="382">
        <v>119105.48699999999</v>
      </c>
      <c r="J496" s="382">
        <v>94108.071100000001</v>
      </c>
      <c r="K496" s="382">
        <v>164689.12450000001</v>
      </c>
      <c r="L496" s="382">
        <v>119483.6819</v>
      </c>
      <c r="M496" s="382">
        <v>209096.44330000001</v>
      </c>
      <c r="N496" s="382">
        <v>156283.9639</v>
      </c>
      <c r="O496" s="382">
        <v>273496.93680000002</v>
      </c>
      <c r="P496" s="382">
        <v>194791.67660000001</v>
      </c>
      <c r="Q496" s="382">
        <v>340885.4339</v>
      </c>
      <c r="R496" s="382">
        <v>219368.51259999999</v>
      </c>
      <c r="S496" s="382">
        <v>383894.8971</v>
      </c>
      <c r="T496" s="382">
        <v>243611.09650000001</v>
      </c>
      <c r="U496" s="382">
        <v>426319.41879999998</v>
      </c>
    </row>
    <row r="497" spans="1:21" ht="21.95" customHeight="1" x14ac:dyDescent="0.25">
      <c r="A497" s="381" t="s">
        <v>626</v>
      </c>
      <c r="B497" s="381" t="s">
        <v>76</v>
      </c>
      <c r="C497" s="381" t="s">
        <v>97</v>
      </c>
      <c r="D497" s="381" t="s">
        <v>98</v>
      </c>
      <c r="E497" s="381" t="s">
        <v>102</v>
      </c>
      <c r="F497" s="381" t="s">
        <v>627</v>
      </c>
      <c r="G497" s="381" t="s">
        <v>4</v>
      </c>
      <c r="H497" s="382">
        <v>75482.098899999997</v>
      </c>
      <c r="I497" s="382">
        <v>120771.36010000001</v>
      </c>
      <c r="J497" s="382">
        <v>105674.9385</v>
      </c>
      <c r="K497" s="382">
        <v>169079.90419999999</v>
      </c>
      <c r="L497" s="382">
        <v>135867.7781</v>
      </c>
      <c r="M497" s="382">
        <v>217388.44820000001</v>
      </c>
      <c r="N497" s="382">
        <v>181157.03750000001</v>
      </c>
      <c r="O497" s="382">
        <v>289851.26429999998</v>
      </c>
      <c r="P497" s="382">
        <v>226446.29680000001</v>
      </c>
      <c r="Q497" s="382">
        <v>362314.08029999997</v>
      </c>
      <c r="R497" s="382">
        <v>256639.13639999999</v>
      </c>
      <c r="S497" s="382">
        <v>410622.62439999997</v>
      </c>
      <c r="T497" s="382">
        <v>286831.97590000002</v>
      </c>
      <c r="U497" s="382">
        <v>458931.16840000002</v>
      </c>
    </row>
    <row r="498" spans="1:21" ht="22.5" customHeight="1" x14ac:dyDescent="0.25">
      <c r="A498" s="381" t="s">
        <v>626</v>
      </c>
      <c r="B498" s="381" t="s">
        <v>76</v>
      </c>
      <c r="C498" s="381" t="s">
        <v>97</v>
      </c>
      <c r="D498" s="381" t="s">
        <v>98</v>
      </c>
      <c r="E498" s="381" t="s">
        <v>676</v>
      </c>
      <c r="F498" s="381" t="s">
        <v>624</v>
      </c>
      <c r="G498" s="381" t="s">
        <v>11</v>
      </c>
      <c r="H498" s="382">
        <v>83050.108800000002</v>
      </c>
      <c r="I498" s="382">
        <v>145337.69039999999</v>
      </c>
      <c r="J498" s="382">
        <v>108502.9901</v>
      </c>
      <c r="K498" s="382">
        <v>189880.23269999999</v>
      </c>
      <c r="L498" s="382">
        <v>131483.93</v>
      </c>
      <c r="M498" s="382">
        <v>230096.87760000001</v>
      </c>
      <c r="N498" s="382">
        <v>160400.3106</v>
      </c>
      <c r="O498" s="382">
        <v>280700.54359999998</v>
      </c>
      <c r="P498" s="382">
        <v>188612.67809999999</v>
      </c>
      <c r="Q498" s="382">
        <v>330072.18670000002</v>
      </c>
      <c r="R498" s="382">
        <v>205932.74600000001</v>
      </c>
      <c r="S498" s="382">
        <v>360382.30540000001</v>
      </c>
      <c r="T498" s="382">
        <v>221344.25700000001</v>
      </c>
      <c r="U498" s="382">
        <v>387352.4497</v>
      </c>
    </row>
    <row r="499" spans="1:21" ht="21.95" customHeight="1" x14ac:dyDescent="0.25">
      <c r="A499" s="381" t="s">
        <v>626</v>
      </c>
      <c r="B499" s="381" t="s">
        <v>76</v>
      </c>
      <c r="C499" s="381" t="s">
        <v>97</v>
      </c>
      <c r="D499" s="381" t="s">
        <v>98</v>
      </c>
      <c r="E499" s="381" t="s">
        <v>676</v>
      </c>
      <c r="F499" s="381" t="s">
        <v>625</v>
      </c>
      <c r="G499" s="381" t="s">
        <v>5</v>
      </c>
      <c r="H499" s="382">
        <v>76508.535099999994</v>
      </c>
      <c r="I499" s="382">
        <v>133889.93650000001</v>
      </c>
      <c r="J499" s="382">
        <v>100005.0963</v>
      </c>
      <c r="K499" s="382">
        <v>175008.9185</v>
      </c>
      <c r="L499" s="382">
        <v>121394.73179999999</v>
      </c>
      <c r="M499" s="382">
        <v>212440.78049999999</v>
      </c>
      <c r="N499" s="382">
        <v>148637.7818</v>
      </c>
      <c r="O499" s="382">
        <v>260116.1182</v>
      </c>
      <c r="P499" s="382">
        <v>176156.68789999999</v>
      </c>
      <c r="Q499" s="382">
        <v>308274.20380000002</v>
      </c>
      <c r="R499" s="382">
        <v>193816.59400000001</v>
      </c>
      <c r="S499" s="382">
        <v>339179.03950000001</v>
      </c>
      <c r="T499" s="382">
        <v>210300.59510000001</v>
      </c>
      <c r="U499" s="382">
        <v>368026.04129999998</v>
      </c>
    </row>
    <row r="500" spans="1:21" ht="21.95" customHeight="1" x14ac:dyDescent="0.25">
      <c r="A500" s="381" t="s">
        <v>626</v>
      </c>
      <c r="B500" s="381" t="s">
        <v>76</v>
      </c>
      <c r="C500" s="381" t="s">
        <v>97</v>
      </c>
      <c r="D500" s="381" t="s">
        <v>98</v>
      </c>
      <c r="E500" s="381" t="s">
        <v>676</v>
      </c>
      <c r="F500" s="381" t="s">
        <v>626</v>
      </c>
      <c r="G500" s="381" t="s">
        <v>6</v>
      </c>
      <c r="H500" s="382">
        <v>66637.236699999994</v>
      </c>
      <c r="I500" s="382">
        <v>116615.16409999999</v>
      </c>
      <c r="J500" s="382">
        <v>92140.577399999995</v>
      </c>
      <c r="K500" s="382">
        <v>161246.0105</v>
      </c>
      <c r="L500" s="382">
        <v>116985.88740000001</v>
      </c>
      <c r="M500" s="382">
        <v>204725.3028</v>
      </c>
      <c r="N500" s="382">
        <v>153017.31020000001</v>
      </c>
      <c r="O500" s="382">
        <v>267780.2929</v>
      </c>
      <c r="P500" s="382">
        <v>190720.21799999999</v>
      </c>
      <c r="Q500" s="382">
        <v>333760.38140000001</v>
      </c>
      <c r="R500" s="382">
        <v>214783.56950000001</v>
      </c>
      <c r="S500" s="382">
        <v>375871.24650000001</v>
      </c>
      <c r="T500" s="382">
        <v>238519.70559999999</v>
      </c>
      <c r="U500" s="382">
        <v>417409.48469999997</v>
      </c>
    </row>
    <row r="501" spans="1:21" ht="21.95" customHeight="1" x14ac:dyDescent="0.25">
      <c r="A501" s="381" t="s">
        <v>626</v>
      </c>
      <c r="B501" s="381" t="s">
        <v>76</v>
      </c>
      <c r="C501" s="381" t="s">
        <v>97</v>
      </c>
      <c r="D501" s="381" t="s">
        <v>98</v>
      </c>
      <c r="E501" s="381" t="s">
        <v>676</v>
      </c>
      <c r="F501" s="381" t="s">
        <v>627</v>
      </c>
      <c r="G501" s="381" t="s">
        <v>4</v>
      </c>
      <c r="H501" s="382">
        <v>73901.555900000007</v>
      </c>
      <c r="I501" s="382">
        <v>118242.49129999999</v>
      </c>
      <c r="J501" s="382">
        <v>103462.17819999999</v>
      </c>
      <c r="K501" s="382">
        <v>165539.4877</v>
      </c>
      <c r="L501" s="382">
        <v>133022.80059999999</v>
      </c>
      <c r="M501" s="382">
        <v>212836.48430000001</v>
      </c>
      <c r="N501" s="382">
        <v>177363.73420000001</v>
      </c>
      <c r="O501" s="382">
        <v>283781.97889999999</v>
      </c>
      <c r="P501" s="382">
        <v>221704.66769999999</v>
      </c>
      <c r="Q501" s="382">
        <v>354727.47360000003</v>
      </c>
      <c r="R501" s="382">
        <v>251265.29010000001</v>
      </c>
      <c r="S501" s="382">
        <v>402024.47019999998</v>
      </c>
      <c r="T501" s="382">
        <v>280825.91249999998</v>
      </c>
      <c r="U501" s="382">
        <v>449321.46669999999</v>
      </c>
    </row>
    <row r="502" spans="1:21" ht="22.5" customHeight="1" x14ac:dyDescent="0.25">
      <c r="A502" s="381" t="s">
        <v>626</v>
      </c>
      <c r="B502" s="381" t="s">
        <v>76</v>
      </c>
      <c r="C502" s="381" t="s">
        <v>97</v>
      </c>
      <c r="D502" s="381" t="s">
        <v>98</v>
      </c>
      <c r="E502" s="381" t="s">
        <v>677</v>
      </c>
      <c r="F502" s="381" t="s">
        <v>624</v>
      </c>
      <c r="G502" s="381" t="s">
        <v>11</v>
      </c>
      <c r="H502" s="382">
        <v>89751.135800000004</v>
      </c>
      <c r="I502" s="382">
        <v>157064.48749999999</v>
      </c>
      <c r="J502" s="382">
        <v>117238.1732</v>
      </c>
      <c r="K502" s="382">
        <v>205166.80309999999</v>
      </c>
      <c r="L502" s="382">
        <v>142051.2162</v>
      </c>
      <c r="M502" s="382">
        <v>248589.62849999999</v>
      </c>
      <c r="N502" s="382">
        <v>173258.8799</v>
      </c>
      <c r="O502" s="382">
        <v>303203.03970000002</v>
      </c>
      <c r="P502" s="382">
        <v>203721.57740000001</v>
      </c>
      <c r="Q502" s="382">
        <v>356512.76030000002</v>
      </c>
      <c r="R502" s="382">
        <v>222425.5944</v>
      </c>
      <c r="S502" s="382">
        <v>389244.79019999999</v>
      </c>
      <c r="T502" s="382">
        <v>239067.27189999999</v>
      </c>
      <c r="U502" s="382">
        <v>418367.72580000001</v>
      </c>
    </row>
    <row r="503" spans="1:21" ht="21.95" customHeight="1" x14ac:dyDescent="0.25">
      <c r="A503" s="381" t="s">
        <v>626</v>
      </c>
      <c r="B503" s="381" t="s">
        <v>76</v>
      </c>
      <c r="C503" s="381" t="s">
        <v>97</v>
      </c>
      <c r="D503" s="381" t="s">
        <v>98</v>
      </c>
      <c r="E503" s="381" t="s">
        <v>677</v>
      </c>
      <c r="F503" s="381" t="s">
        <v>625</v>
      </c>
      <c r="G503" s="381" t="s">
        <v>5</v>
      </c>
      <c r="H503" s="382">
        <v>82717.185599999997</v>
      </c>
      <c r="I503" s="382">
        <v>144755.07490000001</v>
      </c>
      <c r="J503" s="382">
        <v>108100.65300000001</v>
      </c>
      <c r="K503" s="382">
        <v>189176.14290000001</v>
      </c>
      <c r="L503" s="382">
        <v>131202.61610000001</v>
      </c>
      <c r="M503" s="382">
        <v>229604.57810000001</v>
      </c>
      <c r="N503" s="382">
        <v>160610.99969999999</v>
      </c>
      <c r="O503" s="382">
        <v>281069.24930000002</v>
      </c>
      <c r="P503" s="382">
        <v>190328.03959999999</v>
      </c>
      <c r="Q503" s="382">
        <v>333074.06929999997</v>
      </c>
      <c r="R503" s="382">
        <v>209397.47409999999</v>
      </c>
      <c r="S503" s="382">
        <v>366445.5797</v>
      </c>
      <c r="T503" s="382">
        <v>227192.36670000001</v>
      </c>
      <c r="U503" s="382">
        <v>397586.64169999998</v>
      </c>
    </row>
    <row r="504" spans="1:21" ht="21.95" customHeight="1" x14ac:dyDescent="0.25">
      <c r="A504" s="381" t="s">
        <v>626</v>
      </c>
      <c r="B504" s="381" t="s">
        <v>76</v>
      </c>
      <c r="C504" s="381" t="s">
        <v>97</v>
      </c>
      <c r="D504" s="381" t="s">
        <v>98</v>
      </c>
      <c r="E504" s="381" t="s">
        <v>677</v>
      </c>
      <c r="F504" s="381" t="s">
        <v>626</v>
      </c>
      <c r="G504" s="381" t="s">
        <v>6</v>
      </c>
      <c r="H504" s="382">
        <v>72083.623699999996</v>
      </c>
      <c r="I504" s="382">
        <v>126146.3414</v>
      </c>
      <c r="J504" s="382">
        <v>99678.843200000003</v>
      </c>
      <c r="K504" s="382">
        <v>174437.9755</v>
      </c>
      <c r="L504" s="382">
        <v>126566.50260000001</v>
      </c>
      <c r="M504" s="382">
        <v>221491.37950000001</v>
      </c>
      <c r="N504" s="382">
        <v>165568.37669999999</v>
      </c>
      <c r="O504" s="382">
        <v>289744.65919999999</v>
      </c>
      <c r="P504" s="382">
        <v>206367.54629999999</v>
      </c>
      <c r="Q504" s="382">
        <v>361143.20600000001</v>
      </c>
      <c r="R504" s="382">
        <v>232414.39019999999</v>
      </c>
      <c r="S504" s="382">
        <v>406725.18290000001</v>
      </c>
      <c r="T504" s="382">
        <v>258109.38959999999</v>
      </c>
      <c r="U504" s="382">
        <v>451691.43190000003</v>
      </c>
    </row>
    <row r="505" spans="1:21" ht="21.95" customHeight="1" x14ac:dyDescent="0.25">
      <c r="A505" s="381" t="s">
        <v>626</v>
      </c>
      <c r="B505" s="381" t="s">
        <v>76</v>
      </c>
      <c r="C505" s="381" t="s">
        <v>97</v>
      </c>
      <c r="D505" s="381" t="s">
        <v>98</v>
      </c>
      <c r="E505" s="381" t="s">
        <v>677</v>
      </c>
      <c r="F505" s="381" t="s">
        <v>627</v>
      </c>
      <c r="G505" s="381" t="s">
        <v>4</v>
      </c>
      <c r="H505" s="382">
        <v>79839.695600000006</v>
      </c>
      <c r="I505" s="382">
        <v>127743.51489999999</v>
      </c>
      <c r="J505" s="382">
        <v>111775.5739</v>
      </c>
      <c r="K505" s="382">
        <v>178840.92079999999</v>
      </c>
      <c r="L505" s="382">
        <v>143711.45209999999</v>
      </c>
      <c r="M505" s="382">
        <v>229938.32680000001</v>
      </c>
      <c r="N505" s="382">
        <v>191615.26939999999</v>
      </c>
      <c r="O505" s="382">
        <v>306584.43569999997</v>
      </c>
      <c r="P505" s="382">
        <v>239519.08679999999</v>
      </c>
      <c r="Q505" s="382">
        <v>383230.54460000002</v>
      </c>
      <c r="R505" s="382">
        <v>271454.96500000003</v>
      </c>
      <c r="S505" s="382">
        <v>434327.95059999998</v>
      </c>
      <c r="T505" s="382">
        <v>303390.84330000001</v>
      </c>
      <c r="U505" s="382">
        <v>485425.35649999999</v>
      </c>
    </row>
    <row r="506" spans="1:21" ht="22.5" customHeight="1" x14ac:dyDescent="0.25">
      <c r="A506" s="381" t="s">
        <v>626</v>
      </c>
      <c r="B506" s="381" t="s">
        <v>76</v>
      </c>
      <c r="C506" s="381" t="s">
        <v>103</v>
      </c>
      <c r="D506" s="381" t="s">
        <v>104</v>
      </c>
      <c r="E506" s="381" t="s">
        <v>678</v>
      </c>
      <c r="F506" s="381" t="s">
        <v>624</v>
      </c>
      <c r="G506" s="381" t="s">
        <v>11</v>
      </c>
      <c r="H506" s="382">
        <v>88132.001300000004</v>
      </c>
      <c r="I506" s="382">
        <v>154231.00219999999</v>
      </c>
      <c r="J506" s="382">
        <v>115507.11810000001</v>
      </c>
      <c r="K506" s="382">
        <v>202137.45670000001</v>
      </c>
      <c r="L506" s="382">
        <v>140307.55780000001</v>
      </c>
      <c r="M506" s="382">
        <v>245538.22630000001</v>
      </c>
      <c r="N506" s="382">
        <v>171774.77239999999</v>
      </c>
      <c r="O506" s="382">
        <v>300605.85159999999</v>
      </c>
      <c r="P506" s="382">
        <v>202199.1312</v>
      </c>
      <c r="Q506" s="382">
        <v>353848.47960000002</v>
      </c>
      <c r="R506" s="382">
        <v>220831.7997</v>
      </c>
      <c r="S506" s="382">
        <v>386455.64939999999</v>
      </c>
      <c r="T506" s="382">
        <v>237435.16630000001</v>
      </c>
      <c r="U506" s="382">
        <v>415511.54080000002</v>
      </c>
    </row>
    <row r="507" spans="1:21" ht="21.95" customHeight="1" x14ac:dyDescent="0.25">
      <c r="A507" s="381" t="s">
        <v>626</v>
      </c>
      <c r="B507" s="381" t="s">
        <v>76</v>
      </c>
      <c r="C507" s="381" t="s">
        <v>103</v>
      </c>
      <c r="D507" s="381" t="s">
        <v>104</v>
      </c>
      <c r="E507" s="381" t="s">
        <v>678</v>
      </c>
      <c r="F507" s="381" t="s">
        <v>625</v>
      </c>
      <c r="G507" s="381" t="s">
        <v>5</v>
      </c>
      <c r="H507" s="382">
        <v>80528.875100000005</v>
      </c>
      <c r="I507" s="382">
        <v>140925.53140000001</v>
      </c>
      <c r="J507" s="382">
        <v>105630.2043</v>
      </c>
      <c r="K507" s="382">
        <v>184852.85750000001</v>
      </c>
      <c r="L507" s="382">
        <v>128581.10619999999</v>
      </c>
      <c r="M507" s="382">
        <v>225016.93580000001</v>
      </c>
      <c r="N507" s="382">
        <v>158103.44579999999</v>
      </c>
      <c r="O507" s="382">
        <v>276681.03000000003</v>
      </c>
      <c r="P507" s="382">
        <v>187721.80970000001</v>
      </c>
      <c r="Q507" s="382">
        <v>328513.16690000001</v>
      </c>
      <c r="R507" s="382">
        <v>206749.46470000001</v>
      </c>
      <c r="S507" s="382">
        <v>361811.56310000003</v>
      </c>
      <c r="T507" s="382">
        <v>224599.36249999999</v>
      </c>
      <c r="U507" s="382">
        <v>393048.88449999999</v>
      </c>
    </row>
    <row r="508" spans="1:21" ht="21.95" customHeight="1" x14ac:dyDescent="0.25">
      <c r="A508" s="381" t="s">
        <v>626</v>
      </c>
      <c r="B508" s="381" t="s">
        <v>76</v>
      </c>
      <c r="C508" s="381" t="s">
        <v>103</v>
      </c>
      <c r="D508" s="381" t="s">
        <v>104</v>
      </c>
      <c r="E508" s="381" t="s">
        <v>678</v>
      </c>
      <c r="F508" s="381" t="s">
        <v>626</v>
      </c>
      <c r="G508" s="381" t="s">
        <v>6</v>
      </c>
      <c r="H508" s="382">
        <v>69415.095499999996</v>
      </c>
      <c r="I508" s="382">
        <v>121476.41710000001</v>
      </c>
      <c r="J508" s="382">
        <v>95842.708100000003</v>
      </c>
      <c r="K508" s="382">
        <v>167724.73920000001</v>
      </c>
      <c r="L508" s="382">
        <v>121505.50599999999</v>
      </c>
      <c r="M508" s="382">
        <v>212634.63560000001</v>
      </c>
      <c r="N508" s="382">
        <v>158562.4976</v>
      </c>
      <c r="O508" s="382">
        <v>277484.37070000003</v>
      </c>
      <c r="P508" s="382">
        <v>197562.21890000001</v>
      </c>
      <c r="Q508" s="382">
        <v>345733.88309999998</v>
      </c>
      <c r="R508" s="382">
        <v>222316.16390000001</v>
      </c>
      <c r="S508" s="382">
        <v>389053.2868</v>
      </c>
      <c r="T508" s="382">
        <v>246689.79370000001</v>
      </c>
      <c r="U508" s="382">
        <v>431707.13890000002</v>
      </c>
    </row>
    <row r="509" spans="1:21" ht="21.95" customHeight="1" x14ac:dyDescent="0.25">
      <c r="A509" s="381" t="s">
        <v>626</v>
      </c>
      <c r="B509" s="381" t="s">
        <v>76</v>
      </c>
      <c r="C509" s="381" t="s">
        <v>103</v>
      </c>
      <c r="D509" s="381" t="s">
        <v>104</v>
      </c>
      <c r="E509" s="381" t="s">
        <v>678</v>
      </c>
      <c r="F509" s="381" t="s">
        <v>627</v>
      </c>
      <c r="G509" s="381" t="s">
        <v>4</v>
      </c>
      <c r="H509" s="382">
        <v>78884.919899999994</v>
      </c>
      <c r="I509" s="382">
        <v>126215.8737</v>
      </c>
      <c r="J509" s="382">
        <v>110438.8878</v>
      </c>
      <c r="K509" s="382">
        <v>176702.22320000001</v>
      </c>
      <c r="L509" s="382">
        <v>141992.85579999999</v>
      </c>
      <c r="M509" s="382">
        <v>227188.57260000001</v>
      </c>
      <c r="N509" s="382">
        <v>189323.8077</v>
      </c>
      <c r="O509" s="382">
        <v>302918.0968</v>
      </c>
      <c r="P509" s="382">
        <v>236654.75959999999</v>
      </c>
      <c r="Q509" s="382">
        <v>378647.62109999999</v>
      </c>
      <c r="R509" s="382">
        <v>268208.72759999998</v>
      </c>
      <c r="S509" s="382">
        <v>429133.9706</v>
      </c>
      <c r="T509" s="382">
        <v>299762.69559999998</v>
      </c>
      <c r="U509" s="382">
        <v>479620.32</v>
      </c>
    </row>
    <row r="510" spans="1:21" ht="22.5" customHeight="1" x14ac:dyDescent="0.25">
      <c r="A510" s="381" t="s">
        <v>626</v>
      </c>
      <c r="B510" s="381" t="s">
        <v>76</v>
      </c>
      <c r="C510" s="381" t="s">
        <v>103</v>
      </c>
      <c r="D510" s="381" t="s">
        <v>104</v>
      </c>
      <c r="E510" s="381" t="s">
        <v>105</v>
      </c>
      <c r="F510" s="381" t="s">
        <v>624</v>
      </c>
      <c r="G510" s="381" t="s">
        <v>11</v>
      </c>
      <c r="H510" s="382">
        <v>87726.690799999997</v>
      </c>
      <c r="I510" s="382">
        <v>153521.709</v>
      </c>
      <c r="J510" s="382">
        <v>114956.00380000001</v>
      </c>
      <c r="K510" s="382">
        <v>201173.00659999999</v>
      </c>
      <c r="L510" s="382">
        <v>139619.83189999999</v>
      </c>
      <c r="M510" s="382">
        <v>244334.7059</v>
      </c>
      <c r="N510" s="382">
        <v>170899.6819</v>
      </c>
      <c r="O510" s="382">
        <v>299074.44339999999</v>
      </c>
      <c r="P510" s="382">
        <v>201157.61499999999</v>
      </c>
      <c r="Q510" s="382">
        <v>352025.82620000001</v>
      </c>
      <c r="R510" s="382">
        <v>219690.79730000001</v>
      </c>
      <c r="S510" s="382">
        <v>384458.89529999997</v>
      </c>
      <c r="T510" s="382">
        <v>236204.22630000001</v>
      </c>
      <c r="U510" s="382">
        <v>413357.39600000001</v>
      </c>
    </row>
    <row r="511" spans="1:21" ht="21.95" customHeight="1" x14ac:dyDescent="0.25">
      <c r="A511" s="381" t="s">
        <v>626</v>
      </c>
      <c r="B511" s="381" t="s">
        <v>76</v>
      </c>
      <c r="C511" s="381" t="s">
        <v>103</v>
      </c>
      <c r="D511" s="381" t="s">
        <v>104</v>
      </c>
      <c r="E511" s="381" t="s">
        <v>105</v>
      </c>
      <c r="F511" s="381" t="s">
        <v>625</v>
      </c>
      <c r="G511" s="381" t="s">
        <v>5</v>
      </c>
      <c r="H511" s="382">
        <v>80194.622700000007</v>
      </c>
      <c r="I511" s="382">
        <v>140340.58970000001</v>
      </c>
      <c r="J511" s="382">
        <v>105171.39870000001</v>
      </c>
      <c r="K511" s="382">
        <v>184049.94760000001</v>
      </c>
      <c r="L511" s="382">
        <v>128002.97440000001</v>
      </c>
      <c r="M511" s="382">
        <v>224005.2053</v>
      </c>
      <c r="N511" s="382">
        <v>157356.12609999999</v>
      </c>
      <c r="O511" s="382">
        <v>275373.22070000001</v>
      </c>
      <c r="P511" s="382">
        <v>186815.59700000001</v>
      </c>
      <c r="Q511" s="382">
        <v>326927.29479999997</v>
      </c>
      <c r="R511" s="382">
        <v>205740.07430000001</v>
      </c>
      <c r="S511" s="382">
        <v>360045.13</v>
      </c>
      <c r="T511" s="382">
        <v>223488.3847</v>
      </c>
      <c r="U511" s="382">
        <v>391104.67320000002</v>
      </c>
    </row>
    <row r="512" spans="1:21" ht="21.95" customHeight="1" x14ac:dyDescent="0.25">
      <c r="A512" s="381" t="s">
        <v>626</v>
      </c>
      <c r="B512" s="381" t="s">
        <v>76</v>
      </c>
      <c r="C512" s="381" t="s">
        <v>103</v>
      </c>
      <c r="D512" s="381" t="s">
        <v>104</v>
      </c>
      <c r="E512" s="381" t="s">
        <v>105</v>
      </c>
      <c r="F512" s="381" t="s">
        <v>626</v>
      </c>
      <c r="G512" s="381" t="s">
        <v>6</v>
      </c>
      <c r="H512" s="382">
        <v>69166.800799999997</v>
      </c>
      <c r="I512" s="382">
        <v>121041.9014</v>
      </c>
      <c r="J512" s="382">
        <v>95507.604300000006</v>
      </c>
      <c r="K512" s="382">
        <v>167138.30739999999</v>
      </c>
      <c r="L512" s="382">
        <v>121090.74099999999</v>
      </c>
      <c r="M512" s="382">
        <v>211908.79670000001</v>
      </c>
      <c r="N512" s="382">
        <v>158041.67259999999</v>
      </c>
      <c r="O512" s="382">
        <v>276572.92709999997</v>
      </c>
      <c r="P512" s="382">
        <v>196917.1776</v>
      </c>
      <c r="Q512" s="382">
        <v>344605.06079999998</v>
      </c>
      <c r="R512" s="382">
        <v>221599.95540000001</v>
      </c>
      <c r="S512" s="382">
        <v>387799.92190000002</v>
      </c>
      <c r="T512" s="382">
        <v>245905.97229999999</v>
      </c>
      <c r="U512" s="382">
        <v>430335.45159999997</v>
      </c>
    </row>
    <row r="513" spans="1:21" ht="21.95" customHeight="1" x14ac:dyDescent="0.25">
      <c r="A513" s="381" t="s">
        <v>626</v>
      </c>
      <c r="B513" s="381" t="s">
        <v>76</v>
      </c>
      <c r="C513" s="381" t="s">
        <v>103</v>
      </c>
      <c r="D513" s="381" t="s">
        <v>104</v>
      </c>
      <c r="E513" s="381" t="s">
        <v>105</v>
      </c>
      <c r="F513" s="381" t="s">
        <v>627</v>
      </c>
      <c r="G513" s="381" t="s">
        <v>4</v>
      </c>
      <c r="H513" s="382">
        <v>78496.959400000007</v>
      </c>
      <c r="I513" s="382">
        <v>125595.1369</v>
      </c>
      <c r="J513" s="382">
        <v>109895.74310000001</v>
      </c>
      <c r="K513" s="382">
        <v>175833.19159999999</v>
      </c>
      <c r="L513" s="382">
        <v>141294.52679999999</v>
      </c>
      <c r="M513" s="382">
        <v>226071.2464</v>
      </c>
      <c r="N513" s="382">
        <v>188392.70250000001</v>
      </c>
      <c r="O513" s="382">
        <v>301428.3284</v>
      </c>
      <c r="P513" s="382">
        <v>235490.8781</v>
      </c>
      <c r="Q513" s="382">
        <v>376785.4106</v>
      </c>
      <c r="R513" s="382">
        <v>266889.6618</v>
      </c>
      <c r="S513" s="382">
        <v>427023.46539999999</v>
      </c>
      <c r="T513" s="382">
        <v>298288.44559999998</v>
      </c>
      <c r="U513" s="382">
        <v>477261.52010000002</v>
      </c>
    </row>
    <row r="514" spans="1:21" ht="22.5" customHeight="1" x14ac:dyDescent="0.25">
      <c r="A514" s="381" t="s">
        <v>626</v>
      </c>
      <c r="B514" s="381" t="s">
        <v>76</v>
      </c>
      <c r="C514" s="381" t="s">
        <v>103</v>
      </c>
      <c r="D514" s="381" t="s">
        <v>104</v>
      </c>
      <c r="E514" s="381" t="s">
        <v>106</v>
      </c>
      <c r="F514" s="381" t="s">
        <v>624</v>
      </c>
      <c r="G514" s="381" t="s">
        <v>11</v>
      </c>
      <c r="H514" s="382">
        <v>89997.009399999995</v>
      </c>
      <c r="I514" s="382">
        <v>157494.76670000001</v>
      </c>
      <c r="J514" s="382">
        <v>117901.87179999999</v>
      </c>
      <c r="K514" s="382">
        <v>206328.2757</v>
      </c>
      <c r="L514" s="382">
        <v>143170.98069999999</v>
      </c>
      <c r="M514" s="382">
        <v>250549.2162</v>
      </c>
      <c r="N514" s="382">
        <v>175197.92980000001</v>
      </c>
      <c r="O514" s="382">
        <v>306596.37729999999</v>
      </c>
      <c r="P514" s="382">
        <v>206200.13589999999</v>
      </c>
      <c r="Q514" s="382">
        <v>360850.2378</v>
      </c>
      <c r="R514" s="382">
        <v>225192.75959999999</v>
      </c>
      <c r="S514" s="382">
        <v>394087.32929999998</v>
      </c>
      <c r="T514" s="382">
        <v>242113.67619999999</v>
      </c>
      <c r="U514" s="382">
        <v>423698.93329999998</v>
      </c>
    </row>
    <row r="515" spans="1:21" ht="21.95" customHeight="1" x14ac:dyDescent="0.25">
      <c r="A515" s="381" t="s">
        <v>626</v>
      </c>
      <c r="B515" s="381" t="s">
        <v>76</v>
      </c>
      <c r="C515" s="381" t="s">
        <v>103</v>
      </c>
      <c r="D515" s="381" t="s">
        <v>104</v>
      </c>
      <c r="E515" s="381" t="s">
        <v>106</v>
      </c>
      <c r="F515" s="381" t="s">
        <v>625</v>
      </c>
      <c r="G515" s="381" t="s">
        <v>5</v>
      </c>
      <c r="H515" s="382">
        <v>82322.826100000006</v>
      </c>
      <c r="I515" s="382">
        <v>144064.94570000001</v>
      </c>
      <c r="J515" s="382">
        <v>107932.6505</v>
      </c>
      <c r="K515" s="382">
        <v>188882.1384</v>
      </c>
      <c r="L515" s="382">
        <v>131334.93609999999</v>
      </c>
      <c r="M515" s="382">
        <v>229836.13819999999</v>
      </c>
      <c r="N515" s="382">
        <v>161398.834</v>
      </c>
      <c r="O515" s="382">
        <v>282447.9595</v>
      </c>
      <c r="P515" s="382">
        <v>191587.51250000001</v>
      </c>
      <c r="Q515" s="382">
        <v>335278.14679999999</v>
      </c>
      <c r="R515" s="382">
        <v>210978.81409999999</v>
      </c>
      <c r="S515" s="382">
        <v>369212.92469999997</v>
      </c>
      <c r="T515" s="382">
        <v>229157.9118</v>
      </c>
      <c r="U515" s="382">
        <v>401026.34570000001</v>
      </c>
    </row>
    <row r="516" spans="1:21" ht="21.95" customHeight="1" x14ac:dyDescent="0.25">
      <c r="A516" s="381" t="s">
        <v>626</v>
      </c>
      <c r="B516" s="381" t="s">
        <v>76</v>
      </c>
      <c r="C516" s="381" t="s">
        <v>103</v>
      </c>
      <c r="D516" s="381" t="s">
        <v>104</v>
      </c>
      <c r="E516" s="381" t="s">
        <v>106</v>
      </c>
      <c r="F516" s="381" t="s">
        <v>626</v>
      </c>
      <c r="G516" s="381" t="s">
        <v>6</v>
      </c>
      <c r="H516" s="382">
        <v>71060.598400000003</v>
      </c>
      <c r="I516" s="382">
        <v>124356.0472</v>
      </c>
      <c r="J516" s="382">
        <v>98133.903600000005</v>
      </c>
      <c r="K516" s="382">
        <v>171734.33119999999</v>
      </c>
      <c r="L516" s="382">
        <v>124435.24619999999</v>
      </c>
      <c r="M516" s="382">
        <v>217761.6808</v>
      </c>
      <c r="N516" s="382">
        <v>162436.62299999999</v>
      </c>
      <c r="O516" s="382">
        <v>284264.09029999998</v>
      </c>
      <c r="P516" s="382">
        <v>202398.88589999999</v>
      </c>
      <c r="Q516" s="382">
        <v>354198.05040000001</v>
      </c>
      <c r="R516" s="382">
        <v>227782.8817</v>
      </c>
      <c r="S516" s="382">
        <v>398620.04300000001</v>
      </c>
      <c r="T516" s="382">
        <v>252783.0079</v>
      </c>
      <c r="U516" s="382">
        <v>442370.26390000002</v>
      </c>
    </row>
    <row r="517" spans="1:21" ht="21.95" customHeight="1" x14ac:dyDescent="0.25">
      <c r="A517" s="381" t="s">
        <v>626</v>
      </c>
      <c r="B517" s="381" t="s">
        <v>76</v>
      </c>
      <c r="C517" s="381" t="s">
        <v>103</v>
      </c>
      <c r="D517" s="381" t="s">
        <v>104</v>
      </c>
      <c r="E517" s="381" t="s">
        <v>106</v>
      </c>
      <c r="F517" s="381" t="s">
        <v>627</v>
      </c>
      <c r="G517" s="381" t="s">
        <v>4</v>
      </c>
      <c r="H517" s="382">
        <v>80491.578899999993</v>
      </c>
      <c r="I517" s="382">
        <v>128786.5282</v>
      </c>
      <c r="J517" s="382">
        <v>112688.2104</v>
      </c>
      <c r="K517" s="382">
        <v>180301.13939999999</v>
      </c>
      <c r="L517" s="382">
        <v>144884.842</v>
      </c>
      <c r="M517" s="382">
        <v>231815.7507</v>
      </c>
      <c r="N517" s="382">
        <v>193179.7893</v>
      </c>
      <c r="O517" s="382">
        <v>309087.66749999998</v>
      </c>
      <c r="P517" s="382">
        <v>241474.73670000001</v>
      </c>
      <c r="Q517" s="382">
        <v>386359.58439999999</v>
      </c>
      <c r="R517" s="382">
        <v>273671.36820000003</v>
      </c>
      <c r="S517" s="382">
        <v>437874.19569999998</v>
      </c>
      <c r="T517" s="382">
        <v>305867.99979999999</v>
      </c>
      <c r="U517" s="382">
        <v>489388.80690000003</v>
      </c>
    </row>
    <row r="518" spans="1:21" ht="22.5" customHeight="1" x14ac:dyDescent="0.25">
      <c r="A518" s="381" t="s">
        <v>626</v>
      </c>
      <c r="B518" s="381" t="s">
        <v>76</v>
      </c>
      <c r="C518" s="381" t="s">
        <v>103</v>
      </c>
      <c r="D518" s="381" t="s">
        <v>104</v>
      </c>
      <c r="E518" s="381" t="s">
        <v>679</v>
      </c>
      <c r="F518" s="381" t="s">
        <v>624</v>
      </c>
      <c r="G518" s="381" t="s">
        <v>11</v>
      </c>
      <c r="H518" s="382">
        <v>89023.874400000001</v>
      </c>
      <c r="I518" s="382">
        <v>155791.78030000001</v>
      </c>
      <c r="J518" s="382">
        <v>116672.7745</v>
      </c>
      <c r="K518" s="382">
        <v>204177.3553</v>
      </c>
      <c r="L518" s="382">
        <v>141720.51060000001</v>
      </c>
      <c r="M518" s="382">
        <v>248010.89360000001</v>
      </c>
      <c r="N518" s="382">
        <v>173499.2115</v>
      </c>
      <c r="O518" s="382">
        <v>303623.6201</v>
      </c>
      <c r="P518" s="382">
        <v>204227.13519999999</v>
      </c>
      <c r="Q518" s="382">
        <v>357397.48670000001</v>
      </c>
      <c r="R518" s="382">
        <v>223046.1122</v>
      </c>
      <c r="S518" s="382">
        <v>390330.69630000001</v>
      </c>
      <c r="T518" s="382">
        <v>239815.28640000001</v>
      </c>
      <c r="U518" s="382">
        <v>419676.75109999999</v>
      </c>
    </row>
    <row r="519" spans="1:21" ht="21.95" customHeight="1" x14ac:dyDescent="0.25">
      <c r="A519" s="381" t="s">
        <v>626</v>
      </c>
      <c r="B519" s="381" t="s">
        <v>76</v>
      </c>
      <c r="C519" s="381" t="s">
        <v>103</v>
      </c>
      <c r="D519" s="381" t="s">
        <v>104</v>
      </c>
      <c r="E519" s="381" t="s">
        <v>679</v>
      </c>
      <c r="F519" s="381" t="s">
        <v>625</v>
      </c>
      <c r="G519" s="381" t="s">
        <v>5</v>
      </c>
      <c r="H519" s="382">
        <v>81349.691000000006</v>
      </c>
      <c r="I519" s="382">
        <v>142361.95929999999</v>
      </c>
      <c r="J519" s="382">
        <v>106703.55319999999</v>
      </c>
      <c r="K519" s="382">
        <v>186731.2181</v>
      </c>
      <c r="L519" s="382">
        <v>129884.46610000001</v>
      </c>
      <c r="M519" s="382">
        <v>227297.8155</v>
      </c>
      <c r="N519" s="382">
        <v>159700.11559999999</v>
      </c>
      <c r="O519" s="382">
        <v>279475.2023</v>
      </c>
      <c r="P519" s="382">
        <v>189614.51180000001</v>
      </c>
      <c r="Q519" s="382">
        <v>331825.39569999999</v>
      </c>
      <c r="R519" s="382">
        <v>208832.1667</v>
      </c>
      <c r="S519" s="382">
        <v>365456.2917</v>
      </c>
      <c r="T519" s="382">
        <v>226859.522</v>
      </c>
      <c r="U519" s="382">
        <v>397004.16350000002</v>
      </c>
    </row>
    <row r="520" spans="1:21" ht="21.95" customHeight="1" x14ac:dyDescent="0.25">
      <c r="A520" s="381" t="s">
        <v>626</v>
      </c>
      <c r="B520" s="381" t="s">
        <v>76</v>
      </c>
      <c r="C520" s="381" t="s">
        <v>103</v>
      </c>
      <c r="D520" s="381" t="s">
        <v>104</v>
      </c>
      <c r="E520" s="381" t="s">
        <v>679</v>
      </c>
      <c r="F520" s="381" t="s">
        <v>626</v>
      </c>
      <c r="G520" s="381" t="s">
        <v>6</v>
      </c>
      <c r="H520" s="382">
        <v>70129.124299999996</v>
      </c>
      <c r="I520" s="382">
        <v>122725.9675</v>
      </c>
      <c r="J520" s="382">
        <v>96829.839800000002</v>
      </c>
      <c r="K520" s="382">
        <v>169452.21969999999</v>
      </c>
      <c r="L520" s="382">
        <v>122758.5928</v>
      </c>
      <c r="M520" s="382">
        <v>214827.5374</v>
      </c>
      <c r="N520" s="382">
        <v>160201.0852</v>
      </c>
      <c r="O520" s="382">
        <v>280351.89909999998</v>
      </c>
      <c r="P520" s="382">
        <v>199604.46369999999</v>
      </c>
      <c r="Q520" s="382">
        <v>349307.81140000001</v>
      </c>
      <c r="R520" s="382">
        <v>224615.86979999999</v>
      </c>
      <c r="S520" s="382">
        <v>393077.77220000001</v>
      </c>
      <c r="T520" s="382">
        <v>249243.40640000001</v>
      </c>
      <c r="U520" s="382">
        <v>436175.96110000001</v>
      </c>
    </row>
    <row r="521" spans="1:21" ht="21.95" customHeight="1" x14ac:dyDescent="0.25">
      <c r="A521" s="381" t="s">
        <v>626</v>
      </c>
      <c r="B521" s="381" t="s">
        <v>76</v>
      </c>
      <c r="C521" s="381" t="s">
        <v>103</v>
      </c>
      <c r="D521" s="381" t="s">
        <v>104</v>
      </c>
      <c r="E521" s="381" t="s">
        <v>679</v>
      </c>
      <c r="F521" s="381" t="s">
        <v>627</v>
      </c>
      <c r="G521" s="381" t="s">
        <v>4</v>
      </c>
      <c r="H521" s="382">
        <v>79679.110100000005</v>
      </c>
      <c r="I521" s="382">
        <v>127486.5782</v>
      </c>
      <c r="J521" s="382">
        <v>111550.7542</v>
      </c>
      <c r="K521" s="382">
        <v>178481.20929999999</v>
      </c>
      <c r="L521" s="382">
        <v>143422.3982</v>
      </c>
      <c r="M521" s="382">
        <v>229475.8407</v>
      </c>
      <c r="N521" s="382">
        <v>191229.86429999999</v>
      </c>
      <c r="O521" s="382">
        <v>305967.78749999998</v>
      </c>
      <c r="P521" s="382">
        <v>239037.33040000001</v>
      </c>
      <c r="Q521" s="382">
        <v>382459.73430000001</v>
      </c>
      <c r="R521" s="382">
        <v>270908.97450000001</v>
      </c>
      <c r="S521" s="382">
        <v>433454.36560000002</v>
      </c>
      <c r="T521" s="382">
        <v>302780.61849999998</v>
      </c>
      <c r="U521" s="382">
        <v>484448.99680000002</v>
      </c>
    </row>
    <row r="522" spans="1:21" ht="22.5" customHeight="1" x14ac:dyDescent="0.25">
      <c r="A522" s="381" t="s">
        <v>626</v>
      </c>
      <c r="B522" s="381" t="s">
        <v>76</v>
      </c>
      <c r="C522" s="381" t="s">
        <v>103</v>
      </c>
      <c r="D522" s="381" t="s">
        <v>104</v>
      </c>
      <c r="E522" s="381" t="s">
        <v>107</v>
      </c>
      <c r="F522" s="381" t="s">
        <v>624</v>
      </c>
      <c r="G522" s="381" t="s">
        <v>11</v>
      </c>
      <c r="H522" s="382">
        <v>90483.577000000005</v>
      </c>
      <c r="I522" s="382">
        <v>158346.2599</v>
      </c>
      <c r="J522" s="382">
        <v>118516.42049999999</v>
      </c>
      <c r="K522" s="382">
        <v>207403.73579999999</v>
      </c>
      <c r="L522" s="382">
        <v>143896.21580000001</v>
      </c>
      <c r="M522" s="382">
        <v>251818.37760000001</v>
      </c>
      <c r="N522" s="382">
        <v>176047.28899999999</v>
      </c>
      <c r="O522" s="382">
        <v>308082.75579999998</v>
      </c>
      <c r="P522" s="382">
        <v>207186.63620000001</v>
      </c>
      <c r="Q522" s="382">
        <v>362576.61330000003</v>
      </c>
      <c r="R522" s="382">
        <v>226266.0834</v>
      </c>
      <c r="S522" s="382">
        <v>395965.6458</v>
      </c>
      <c r="T522" s="382">
        <v>243262.87100000001</v>
      </c>
      <c r="U522" s="382">
        <v>425710.02439999999</v>
      </c>
    </row>
    <row r="523" spans="1:21" ht="21.95" customHeight="1" x14ac:dyDescent="0.25">
      <c r="A523" s="381" t="s">
        <v>626</v>
      </c>
      <c r="B523" s="381" t="s">
        <v>76</v>
      </c>
      <c r="C523" s="381" t="s">
        <v>103</v>
      </c>
      <c r="D523" s="381" t="s">
        <v>104</v>
      </c>
      <c r="E523" s="381" t="s">
        <v>107</v>
      </c>
      <c r="F523" s="381" t="s">
        <v>625</v>
      </c>
      <c r="G523" s="381" t="s">
        <v>5</v>
      </c>
      <c r="H523" s="382">
        <v>82809.393599999996</v>
      </c>
      <c r="I523" s="382">
        <v>144916.43890000001</v>
      </c>
      <c r="J523" s="382">
        <v>108547.1992</v>
      </c>
      <c r="K523" s="382">
        <v>189957.5986</v>
      </c>
      <c r="L523" s="382">
        <v>132060.17120000001</v>
      </c>
      <c r="M523" s="382">
        <v>231105.2996</v>
      </c>
      <c r="N523" s="382">
        <v>162248.19320000001</v>
      </c>
      <c r="O523" s="382">
        <v>283934.33799999999</v>
      </c>
      <c r="P523" s="382">
        <v>192574.01269999999</v>
      </c>
      <c r="Q523" s="382">
        <v>337004.52220000001</v>
      </c>
      <c r="R523" s="382">
        <v>212052.1378</v>
      </c>
      <c r="S523" s="382">
        <v>371091.24119999999</v>
      </c>
      <c r="T523" s="382">
        <v>230307.1067</v>
      </c>
      <c r="U523" s="382">
        <v>403037.43670000002</v>
      </c>
    </row>
    <row r="524" spans="1:21" ht="21.95" customHeight="1" x14ac:dyDescent="0.25">
      <c r="A524" s="381" t="s">
        <v>626</v>
      </c>
      <c r="B524" s="381" t="s">
        <v>76</v>
      </c>
      <c r="C524" s="381" t="s">
        <v>103</v>
      </c>
      <c r="D524" s="381" t="s">
        <v>104</v>
      </c>
      <c r="E524" s="381" t="s">
        <v>107</v>
      </c>
      <c r="F524" s="381" t="s">
        <v>626</v>
      </c>
      <c r="G524" s="381" t="s">
        <v>6</v>
      </c>
      <c r="H524" s="382">
        <v>71526.335399999996</v>
      </c>
      <c r="I524" s="382">
        <v>125171.087</v>
      </c>
      <c r="J524" s="382">
        <v>98785.935400000002</v>
      </c>
      <c r="K524" s="382">
        <v>172875.38690000001</v>
      </c>
      <c r="L524" s="382">
        <v>125273.57279999999</v>
      </c>
      <c r="M524" s="382">
        <v>219228.7525</v>
      </c>
      <c r="N524" s="382">
        <v>163554.39189999999</v>
      </c>
      <c r="O524" s="382">
        <v>286220.18589999998</v>
      </c>
      <c r="P524" s="382">
        <v>203796.09710000001</v>
      </c>
      <c r="Q524" s="382">
        <v>356643.17</v>
      </c>
      <c r="R524" s="382">
        <v>229366.38759999999</v>
      </c>
      <c r="S524" s="382">
        <v>401391.17849999998</v>
      </c>
      <c r="T524" s="382">
        <v>254552.80869999999</v>
      </c>
      <c r="U524" s="382">
        <v>445467.41529999999</v>
      </c>
    </row>
    <row r="525" spans="1:21" ht="21.95" customHeight="1" x14ac:dyDescent="0.25">
      <c r="A525" s="381" t="s">
        <v>626</v>
      </c>
      <c r="B525" s="381" t="s">
        <v>76</v>
      </c>
      <c r="C525" s="381" t="s">
        <v>103</v>
      </c>
      <c r="D525" s="381" t="s">
        <v>104</v>
      </c>
      <c r="E525" s="381" t="s">
        <v>107</v>
      </c>
      <c r="F525" s="381" t="s">
        <v>627</v>
      </c>
      <c r="G525" s="381" t="s">
        <v>4</v>
      </c>
      <c r="H525" s="382">
        <v>80897.813299999994</v>
      </c>
      <c r="I525" s="382">
        <v>129436.50320000001</v>
      </c>
      <c r="J525" s="382">
        <v>113256.93859999999</v>
      </c>
      <c r="K525" s="382">
        <v>181211.10440000001</v>
      </c>
      <c r="L525" s="382">
        <v>145616.06390000001</v>
      </c>
      <c r="M525" s="382">
        <v>232985.70569999999</v>
      </c>
      <c r="N525" s="382">
        <v>194154.7518</v>
      </c>
      <c r="O525" s="382">
        <v>310647.60759999999</v>
      </c>
      <c r="P525" s="382">
        <v>242693.43969999999</v>
      </c>
      <c r="Q525" s="382">
        <v>388309.50939999998</v>
      </c>
      <c r="R525" s="382">
        <v>275052.56510000001</v>
      </c>
      <c r="S525" s="382">
        <v>440084.11070000002</v>
      </c>
      <c r="T525" s="382">
        <v>307411.69030000002</v>
      </c>
      <c r="U525" s="382">
        <v>491858.71189999999</v>
      </c>
    </row>
    <row r="526" spans="1:21" ht="22.5" customHeight="1" x14ac:dyDescent="0.25">
      <c r="A526" s="381" t="s">
        <v>626</v>
      </c>
      <c r="B526" s="381" t="s">
        <v>76</v>
      </c>
      <c r="C526" s="381" t="s">
        <v>103</v>
      </c>
      <c r="D526" s="381" t="s">
        <v>104</v>
      </c>
      <c r="E526" s="381" t="s">
        <v>680</v>
      </c>
      <c r="F526" s="381" t="s">
        <v>624</v>
      </c>
      <c r="G526" s="381" t="s">
        <v>11</v>
      </c>
      <c r="H526" s="382">
        <v>89023.874400000001</v>
      </c>
      <c r="I526" s="382">
        <v>155791.78030000001</v>
      </c>
      <c r="J526" s="382">
        <v>116672.7745</v>
      </c>
      <c r="K526" s="382">
        <v>204177.3553</v>
      </c>
      <c r="L526" s="382">
        <v>141720.51060000001</v>
      </c>
      <c r="M526" s="382">
        <v>248010.89360000001</v>
      </c>
      <c r="N526" s="382">
        <v>173499.2115</v>
      </c>
      <c r="O526" s="382">
        <v>303623.6201</v>
      </c>
      <c r="P526" s="382">
        <v>204227.13519999999</v>
      </c>
      <c r="Q526" s="382">
        <v>357397.48670000001</v>
      </c>
      <c r="R526" s="382">
        <v>223046.1122</v>
      </c>
      <c r="S526" s="382">
        <v>390330.69630000001</v>
      </c>
      <c r="T526" s="382">
        <v>239815.28640000001</v>
      </c>
      <c r="U526" s="382">
        <v>419676.75109999999</v>
      </c>
    </row>
    <row r="527" spans="1:21" ht="21.95" customHeight="1" x14ac:dyDescent="0.25">
      <c r="A527" s="381" t="s">
        <v>626</v>
      </c>
      <c r="B527" s="381" t="s">
        <v>76</v>
      </c>
      <c r="C527" s="381" t="s">
        <v>103</v>
      </c>
      <c r="D527" s="381" t="s">
        <v>104</v>
      </c>
      <c r="E527" s="381" t="s">
        <v>680</v>
      </c>
      <c r="F527" s="381" t="s">
        <v>625</v>
      </c>
      <c r="G527" s="381" t="s">
        <v>5</v>
      </c>
      <c r="H527" s="382">
        <v>81349.691000000006</v>
      </c>
      <c r="I527" s="382">
        <v>142361.95929999999</v>
      </c>
      <c r="J527" s="382">
        <v>106703.55319999999</v>
      </c>
      <c r="K527" s="382">
        <v>186731.2181</v>
      </c>
      <c r="L527" s="382">
        <v>129884.46610000001</v>
      </c>
      <c r="M527" s="382">
        <v>227297.8155</v>
      </c>
      <c r="N527" s="382">
        <v>159700.11559999999</v>
      </c>
      <c r="O527" s="382">
        <v>279475.2023</v>
      </c>
      <c r="P527" s="382">
        <v>189614.51180000001</v>
      </c>
      <c r="Q527" s="382">
        <v>331825.39569999999</v>
      </c>
      <c r="R527" s="382">
        <v>208832.1667</v>
      </c>
      <c r="S527" s="382">
        <v>365456.2917</v>
      </c>
      <c r="T527" s="382">
        <v>226859.522</v>
      </c>
      <c r="U527" s="382">
        <v>397004.16350000002</v>
      </c>
    </row>
    <row r="528" spans="1:21" ht="21.95" customHeight="1" x14ac:dyDescent="0.25">
      <c r="A528" s="381" t="s">
        <v>626</v>
      </c>
      <c r="B528" s="381" t="s">
        <v>76</v>
      </c>
      <c r="C528" s="381" t="s">
        <v>103</v>
      </c>
      <c r="D528" s="381" t="s">
        <v>104</v>
      </c>
      <c r="E528" s="381" t="s">
        <v>680</v>
      </c>
      <c r="F528" s="381" t="s">
        <v>626</v>
      </c>
      <c r="G528" s="381" t="s">
        <v>6</v>
      </c>
      <c r="H528" s="382">
        <v>70129.124299999996</v>
      </c>
      <c r="I528" s="382">
        <v>122725.9675</v>
      </c>
      <c r="J528" s="382">
        <v>96829.839800000002</v>
      </c>
      <c r="K528" s="382">
        <v>169452.21969999999</v>
      </c>
      <c r="L528" s="382">
        <v>122758.5928</v>
      </c>
      <c r="M528" s="382">
        <v>214827.5374</v>
      </c>
      <c r="N528" s="382">
        <v>160201.0852</v>
      </c>
      <c r="O528" s="382">
        <v>280351.89909999998</v>
      </c>
      <c r="P528" s="382">
        <v>199604.46369999999</v>
      </c>
      <c r="Q528" s="382">
        <v>349307.81140000001</v>
      </c>
      <c r="R528" s="382">
        <v>224615.86979999999</v>
      </c>
      <c r="S528" s="382">
        <v>393077.77220000001</v>
      </c>
      <c r="T528" s="382">
        <v>249243.40640000001</v>
      </c>
      <c r="U528" s="382">
        <v>436175.96110000001</v>
      </c>
    </row>
    <row r="529" spans="1:21" ht="21.95" customHeight="1" x14ac:dyDescent="0.25">
      <c r="A529" s="381" t="s">
        <v>626</v>
      </c>
      <c r="B529" s="381" t="s">
        <v>76</v>
      </c>
      <c r="C529" s="381" t="s">
        <v>103</v>
      </c>
      <c r="D529" s="381" t="s">
        <v>104</v>
      </c>
      <c r="E529" s="381" t="s">
        <v>680</v>
      </c>
      <c r="F529" s="381" t="s">
        <v>627</v>
      </c>
      <c r="G529" s="381" t="s">
        <v>4</v>
      </c>
      <c r="H529" s="382">
        <v>79679.110100000005</v>
      </c>
      <c r="I529" s="382">
        <v>127486.5782</v>
      </c>
      <c r="J529" s="382">
        <v>111550.7542</v>
      </c>
      <c r="K529" s="382">
        <v>178481.20929999999</v>
      </c>
      <c r="L529" s="382">
        <v>143422.3982</v>
      </c>
      <c r="M529" s="382">
        <v>229475.8407</v>
      </c>
      <c r="N529" s="382">
        <v>191229.86429999999</v>
      </c>
      <c r="O529" s="382">
        <v>305967.78749999998</v>
      </c>
      <c r="P529" s="382">
        <v>239037.33040000001</v>
      </c>
      <c r="Q529" s="382">
        <v>382459.73430000001</v>
      </c>
      <c r="R529" s="382">
        <v>270908.97450000001</v>
      </c>
      <c r="S529" s="382">
        <v>433454.36560000002</v>
      </c>
      <c r="T529" s="382">
        <v>302780.61849999998</v>
      </c>
      <c r="U529" s="382">
        <v>484448.99680000002</v>
      </c>
    </row>
    <row r="530" spans="1:21" ht="22.5" customHeight="1" x14ac:dyDescent="0.25">
      <c r="A530" s="381" t="s">
        <v>626</v>
      </c>
      <c r="B530" s="381" t="s">
        <v>76</v>
      </c>
      <c r="C530" s="381" t="s">
        <v>103</v>
      </c>
      <c r="D530" s="381" t="s">
        <v>104</v>
      </c>
      <c r="E530" s="381" t="s">
        <v>108</v>
      </c>
      <c r="F530" s="381" t="s">
        <v>624</v>
      </c>
      <c r="G530" s="381" t="s">
        <v>11</v>
      </c>
      <c r="H530" s="382">
        <v>87240.123300000007</v>
      </c>
      <c r="I530" s="382">
        <v>152670.21580000001</v>
      </c>
      <c r="J530" s="382">
        <v>114341.45510000001</v>
      </c>
      <c r="K530" s="382">
        <v>200097.5465</v>
      </c>
      <c r="L530" s="382">
        <v>138894.5969</v>
      </c>
      <c r="M530" s="382">
        <v>243065.54449999999</v>
      </c>
      <c r="N530" s="382">
        <v>170050.32269999999</v>
      </c>
      <c r="O530" s="382">
        <v>297588.06479999999</v>
      </c>
      <c r="P530" s="382">
        <v>200171.11470000001</v>
      </c>
      <c r="Q530" s="382">
        <v>350299.45079999999</v>
      </c>
      <c r="R530" s="382">
        <v>218617.4736</v>
      </c>
      <c r="S530" s="382">
        <v>382580.57870000001</v>
      </c>
      <c r="T530" s="382">
        <v>235055.03140000001</v>
      </c>
      <c r="U530" s="382">
        <v>411346.30489999999</v>
      </c>
    </row>
    <row r="531" spans="1:21" ht="21.95" customHeight="1" x14ac:dyDescent="0.25">
      <c r="A531" s="381" t="s">
        <v>626</v>
      </c>
      <c r="B531" s="381" t="s">
        <v>76</v>
      </c>
      <c r="C531" s="381" t="s">
        <v>103</v>
      </c>
      <c r="D531" s="381" t="s">
        <v>104</v>
      </c>
      <c r="E531" s="381" t="s">
        <v>108</v>
      </c>
      <c r="F531" s="381" t="s">
        <v>625</v>
      </c>
      <c r="G531" s="381" t="s">
        <v>5</v>
      </c>
      <c r="H531" s="382">
        <v>79708.055200000003</v>
      </c>
      <c r="I531" s="382">
        <v>139489.09650000001</v>
      </c>
      <c r="J531" s="382">
        <v>104556.85</v>
      </c>
      <c r="K531" s="382">
        <v>182974.48740000001</v>
      </c>
      <c r="L531" s="382">
        <v>127277.73940000001</v>
      </c>
      <c r="M531" s="382">
        <v>222736.04389999999</v>
      </c>
      <c r="N531" s="382">
        <v>156506.76689999999</v>
      </c>
      <c r="O531" s="382">
        <v>273886.84210000001</v>
      </c>
      <c r="P531" s="382">
        <v>185829.09669999999</v>
      </c>
      <c r="Q531" s="382">
        <v>325200.91930000001</v>
      </c>
      <c r="R531" s="382">
        <v>204666.7506</v>
      </c>
      <c r="S531" s="382">
        <v>358166.81349999999</v>
      </c>
      <c r="T531" s="382">
        <v>222339.18979999999</v>
      </c>
      <c r="U531" s="382">
        <v>389093.5821</v>
      </c>
    </row>
    <row r="532" spans="1:21" ht="21.95" customHeight="1" x14ac:dyDescent="0.25">
      <c r="A532" s="381" t="s">
        <v>626</v>
      </c>
      <c r="B532" s="381" t="s">
        <v>76</v>
      </c>
      <c r="C532" s="381" t="s">
        <v>103</v>
      </c>
      <c r="D532" s="381" t="s">
        <v>104</v>
      </c>
      <c r="E532" s="381" t="s">
        <v>108</v>
      </c>
      <c r="F532" s="381" t="s">
        <v>626</v>
      </c>
      <c r="G532" s="381" t="s">
        <v>6</v>
      </c>
      <c r="H532" s="382">
        <v>68701.063800000004</v>
      </c>
      <c r="I532" s="382">
        <v>120226.8615</v>
      </c>
      <c r="J532" s="382">
        <v>94855.572400000005</v>
      </c>
      <c r="K532" s="382">
        <v>165997.25159999999</v>
      </c>
      <c r="L532" s="382">
        <v>120252.4143</v>
      </c>
      <c r="M532" s="382">
        <v>210441.72500000001</v>
      </c>
      <c r="N532" s="382">
        <v>156923.9037</v>
      </c>
      <c r="O532" s="382">
        <v>274616.83149999997</v>
      </c>
      <c r="P532" s="382">
        <v>195519.96650000001</v>
      </c>
      <c r="Q532" s="382">
        <v>342159.9412</v>
      </c>
      <c r="R532" s="382">
        <v>220016.44940000001</v>
      </c>
      <c r="S532" s="382">
        <v>385028.78649999999</v>
      </c>
      <c r="T532" s="382">
        <v>244136.1715</v>
      </c>
      <c r="U532" s="382">
        <v>427238.3002</v>
      </c>
    </row>
    <row r="533" spans="1:21" ht="21.95" customHeight="1" x14ac:dyDescent="0.25">
      <c r="A533" s="381" t="s">
        <v>626</v>
      </c>
      <c r="B533" s="381" t="s">
        <v>76</v>
      </c>
      <c r="C533" s="381" t="s">
        <v>103</v>
      </c>
      <c r="D533" s="381" t="s">
        <v>104</v>
      </c>
      <c r="E533" s="381" t="s">
        <v>108</v>
      </c>
      <c r="F533" s="381" t="s">
        <v>627</v>
      </c>
      <c r="G533" s="381" t="s">
        <v>4</v>
      </c>
      <c r="H533" s="382">
        <v>78090.725000000006</v>
      </c>
      <c r="I533" s="382">
        <v>124945.16190000001</v>
      </c>
      <c r="J533" s="382">
        <v>109327.015</v>
      </c>
      <c r="K533" s="382">
        <v>174923.22659999999</v>
      </c>
      <c r="L533" s="382">
        <v>140563.30499999999</v>
      </c>
      <c r="M533" s="382">
        <v>224901.29139999999</v>
      </c>
      <c r="N533" s="382">
        <v>187417.73989999999</v>
      </c>
      <c r="O533" s="382">
        <v>299868.3885</v>
      </c>
      <c r="P533" s="382">
        <v>234272.17499999999</v>
      </c>
      <c r="Q533" s="382">
        <v>374835.48560000001</v>
      </c>
      <c r="R533" s="382">
        <v>265508.46500000003</v>
      </c>
      <c r="S533" s="382">
        <v>424813.5503</v>
      </c>
      <c r="T533" s="382">
        <v>296744.7549</v>
      </c>
      <c r="U533" s="382">
        <v>474791.6151</v>
      </c>
    </row>
    <row r="534" spans="1:21" ht="22.5" customHeight="1" x14ac:dyDescent="0.25">
      <c r="A534" s="381" t="s">
        <v>626</v>
      </c>
      <c r="B534" s="381" t="s">
        <v>76</v>
      </c>
      <c r="C534" s="381" t="s">
        <v>103</v>
      </c>
      <c r="D534" s="381" t="s">
        <v>104</v>
      </c>
      <c r="E534" s="381" t="s">
        <v>109</v>
      </c>
      <c r="F534" s="381" t="s">
        <v>624</v>
      </c>
      <c r="G534" s="381" t="s">
        <v>11</v>
      </c>
      <c r="H534" s="382">
        <v>88213.258400000006</v>
      </c>
      <c r="I534" s="382">
        <v>154373.20209999999</v>
      </c>
      <c r="J534" s="382">
        <v>115570.55250000001</v>
      </c>
      <c r="K534" s="382">
        <v>202248.46679999999</v>
      </c>
      <c r="L534" s="382">
        <v>140345.06700000001</v>
      </c>
      <c r="M534" s="382">
        <v>245603.86730000001</v>
      </c>
      <c r="N534" s="382">
        <v>171749.0411</v>
      </c>
      <c r="O534" s="382">
        <v>300560.82199999999</v>
      </c>
      <c r="P534" s="382">
        <v>202144.1153</v>
      </c>
      <c r="Q534" s="382">
        <v>353752.20179999998</v>
      </c>
      <c r="R534" s="382">
        <v>220764.12100000001</v>
      </c>
      <c r="S534" s="382">
        <v>386337.21179999999</v>
      </c>
      <c r="T534" s="382">
        <v>237353.42120000001</v>
      </c>
      <c r="U534" s="382">
        <v>415368.48700000002</v>
      </c>
    </row>
    <row r="535" spans="1:21" ht="21.95" customHeight="1" x14ac:dyDescent="0.25">
      <c r="A535" s="381" t="s">
        <v>626</v>
      </c>
      <c r="B535" s="381" t="s">
        <v>76</v>
      </c>
      <c r="C535" s="381" t="s">
        <v>103</v>
      </c>
      <c r="D535" s="381" t="s">
        <v>104</v>
      </c>
      <c r="E535" s="381" t="s">
        <v>109</v>
      </c>
      <c r="F535" s="381" t="s">
        <v>625</v>
      </c>
      <c r="G535" s="381" t="s">
        <v>5</v>
      </c>
      <c r="H535" s="382">
        <v>80681.190199999997</v>
      </c>
      <c r="I535" s="382">
        <v>141192.08290000001</v>
      </c>
      <c r="J535" s="382">
        <v>105785.9473</v>
      </c>
      <c r="K535" s="382">
        <v>185125.40779999999</v>
      </c>
      <c r="L535" s="382">
        <v>128728.2095</v>
      </c>
      <c r="M535" s="382">
        <v>225274.36670000001</v>
      </c>
      <c r="N535" s="382">
        <v>158205.4853</v>
      </c>
      <c r="O535" s="382">
        <v>276859.5993</v>
      </c>
      <c r="P535" s="382">
        <v>187802.09729999999</v>
      </c>
      <c r="Q535" s="382">
        <v>328653.6703</v>
      </c>
      <c r="R535" s="382">
        <v>206813.39799999999</v>
      </c>
      <c r="S535" s="382">
        <v>361923.44650000002</v>
      </c>
      <c r="T535" s="382">
        <v>224637.5796</v>
      </c>
      <c r="U535" s="382">
        <v>393115.76429999998</v>
      </c>
    </row>
    <row r="536" spans="1:21" ht="21.95" customHeight="1" x14ac:dyDescent="0.25">
      <c r="A536" s="381" t="s">
        <v>626</v>
      </c>
      <c r="B536" s="381" t="s">
        <v>76</v>
      </c>
      <c r="C536" s="381" t="s">
        <v>103</v>
      </c>
      <c r="D536" s="381" t="s">
        <v>104</v>
      </c>
      <c r="E536" s="381" t="s">
        <v>109</v>
      </c>
      <c r="F536" s="381" t="s">
        <v>626</v>
      </c>
      <c r="G536" s="381" t="s">
        <v>6</v>
      </c>
      <c r="H536" s="382">
        <v>69632.537800000006</v>
      </c>
      <c r="I536" s="382">
        <v>121856.9411</v>
      </c>
      <c r="J536" s="382">
        <v>96159.636100000003</v>
      </c>
      <c r="K536" s="382">
        <v>168279.36319999999</v>
      </c>
      <c r="L536" s="382">
        <v>121929.06759999999</v>
      </c>
      <c r="M536" s="382">
        <v>213375.86840000001</v>
      </c>
      <c r="N536" s="382">
        <v>159159.44149999999</v>
      </c>
      <c r="O536" s="382">
        <v>278529.02269999997</v>
      </c>
      <c r="P536" s="382">
        <v>198314.38879999999</v>
      </c>
      <c r="Q536" s="382">
        <v>347050.1802</v>
      </c>
      <c r="R536" s="382">
        <v>223183.4613</v>
      </c>
      <c r="S536" s="382">
        <v>390571.05739999999</v>
      </c>
      <c r="T536" s="382">
        <v>247675.77309999999</v>
      </c>
      <c r="U536" s="382">
        <v>433432.6029</v>
      </c>
    </row>
    <row r="537" spans="1:21" ht="21.95" customHeight="1" x14ac:dyDescent="0.25">
      <c r="A537" s="381" t="s">
        <v>626</v>
      </c>
      <c r="B537" s="381" t="s">
        <v>76</v>
      </c>
      <c r="C537" s="381" t="s">
        <v>103</v>
      </c>
      <c r="D537" s="381" t="s">
        <v>104</v>
      </c>
      <c r="E537" s="381" t="s">
        <v>109</v>
      </c>
      <c r="F537" s="381" t="s">
        <v>627</v>
      </c>
      <c r="G537" s="381" t="s">
        <v>4</v>
      </c>
      <c r="H537" s="382">
        <v>78903.193799999994</v>
      </c>
      <c r="I537" s="382">
        <v>126245.1119</v>
      </c>
      <c r="J537" s="382">
        <v>110464.4713</v>
      </c>
      <c r="K537" s="382">
        <v>176743.15659999999</v>
      </c>
      <c r="L537" s="382">
        <v>142025.7487</v>
      </c>
      <c r="M537" s="382">
        <v>227241.20139999999</v>
      </c>
      <c r="N537" s="382">
        <v>189367.66500000001</v>
      </c>
      <c r="O537" s="382">
        <v>302988.26850000001</v>
      </c>
      <c r="P537" s="382">
        <v>236709.58119999999</v>
      </c>
      <c r="Q537" s="382">
        <v>378735.33559999999</v>
      </c>
      <c r="R537" s="382">
        <v>268270.85879999999</v>
      </c>
      <c r="S537" s="382">
        <v>429233.38040000002</v>
      </c>
      <c r="T537" s="382">
        <v>299832.13620000001</v>
      </c>
      <c r="U537" s="382">
        <v>479731.4252</v>
      </c>
    </row>
    <row r="538" spans="1:21" ht="22.5" customHeight="1" x14ac:dyDescent="0.25">
      <c r="A538" s="381" t="s">
        <v>627</v>
      </c>
      <c r="B538" s="381" t="s">
        <v>110</v>
      </c>
      <c r="C538" s="381" t="s">
        <v>111</v>
      </c>
      <c r="D538" s="381" t="s">
        <v>112</v>
      </c>
      <c r="E538" s="381" t="s">
        <v>681</v>
      </c>
      <c r="F538" s="381" t="s">
        <v>624</v>
      </c>
      <c r="G538" s="381" t="s">
        <v>11</v>
      </c>
      <c r="H538" s="382">
        <v>71193.111399999994</v>
      </c>
      <c r="I538" s="382">
        <v>124587.9451</v>
      </c>
      <c r="J538" s="382">
        <v>92945.274900000004</v>
      </c>
      <c r="K538" s="382">
        <v>162654.2309</v>
      </c>
      <c r="L538" s="382">
        <v>112569.5233</v>
      </c>
      <c r="M538" s="382">
        <v>196996.66579999999</v>
      </c>
      <c r="N538" s="382">
        <v>137214.3639</v>
      </c>
      <c r="O538" s="382">
        <v>240125.13680000001</v>
      </c>
      <c r="P538" s="382">
        <v>161309.89240000001</v>
      </c>
      <c r="Q538" s="382">
        <v>282292.31160000002</v>
      </c>
      <c r="R538" s="382">
        <v>176110.8749</v>
      </c>
      <c r="S538" s="382">
        <v>308194.03110000002</v>
      </c>
      <c r="T538" s="382">
        <v>189276.5091</v>
      </c>
      <c r="U538" s="382">
        <v>331233.891</v>
      </c>
    </row>
    <row r="539" spans="1:21" ht="21.95" customHeight="1" x14ac:dyDescent="0.25">
      <c r="A539" s="381" t="s">
        <v>627</v>
      </c>
      <c r="B539" s="381" t="s">
        <v>110</v>
      </c>
      <c r="C539" s="381" t="s">
        <v>111</v>
      </c>
      <c r="D539" s="381" t="s">
        <v>112</v>
      </c>
      <c r="E539" s="381" t="s">
        <v>681</v>
      </c>
      <c r="F539" s="381" t="s">
        <v>625</v>
      </c>
      <c r="G539" s="381" t="s">
        <v>5</v>
      </c>
      <c r="H539" s="382">
        <v>65706.630499999999</v>
      </c>
      <c r="I539" s="382">
        <v>114986.60340000001</v>
      </c>
      <c r="J539" s="382">
        <v>85818.009300000005</v>
      </c>
      <c r="K539" s="382">
        <v>150181.51620000001</v>
      </c>
      <c r="L539" s="382">
        <v>104107.6153</v>
      </c>
      <c r="M539" s="382">
        <v>182188.32689999999</v>
      </c>
      <c r="N539" s="382">
        <v>127349.0175</v>
      </c>
      <c r="O539" s="382">
        <v>222860.7806</v>
      </c>
      <c r="P539" s="382">
        <v>150862.9332</v>
      </c>
      <c r="Q539" s="382">
        <v>264010.13299999997</v>
      </c>
      <c r="R539" s="382">
        <v>165948.94140000001</v>
      </c>
      <c r="S539" s="382">
        <v>290410.64730000001</v>
      </c>
      <c r="T539" s="382">
        <v>180014.08319999999</v>
      </c>
      <c r="U539" s="382">
        <v>315024.64569999999</v>
      </c>
    </row>
    <row r="540" spans="1:21" ht="21.95" customHeight="1" x14ac:dyDescent="0.25">
      <c r="A540" s="381" t="s">
        <v>627</v>
      </c>
      <c r="B540" s="381" t="s">
        <v>110</v>
      </c>
      <c r="C540" s="381" t="s">
        <v>111</v>
      </c>
      <c r="D540" s="381" t="s">
        <v>112</v>
      </c>
      <c r="E540" s="381" t="s">
        <v>681</v>
      </c>
      <c r="F540" s="381" t="s">
        <v>626</v>
      </c>
      <c r="G540" s="381" t="s">
        <v>6</v>
      </c>
      <c r="H540" s="382">
        <v>57361.625899999999</v>
      </c>
      <c r="I540" s="382">
        <v>100382.8452</v>
      </c>
      <c r="J540" s="382">
        <v>79340.456900000005</v>
      </c>
      <c r="K540" s="382">
        <v>138845.79949999999</v>
      </c>
      <c r="L540" s="382">
        <v>100767.391</v>
      </c>
      <c r="M540" s="382">
        <v>176342.93419999999</v>
      </c>
      <c r="N540" s="382">
        <v>131870.69260000001</v>
      </c>
      <c r="O540" s="382">
        <v>230773.712</v>
      </c>
      <c r="P540" s="382">
        <v>164375.88449999999</v>
      </c>
      <c r="Q540" s="382">
        <v>287657.79790000001</v>
      </c>
      <c r="R540" s="382">
        <v>185146.98259999999</v>
      </c>
      <c r="S540" s="382">
        <v>324007.21960000001</v>
      </c>
      <c r="T540" s="382">
        <v>205643.64199999999</v>
      </c>
      <c r="U540" s="382">
        <v>359876.37349999999</v>
      </c>
    </row>
    <row r="541" spans="1:21" ht="21.95" customHeight="1" x14ac:dyDescent="0.25">
      <c r="A541" s="381" t="s">
        <v>627</v>
      </c>
      <c r="B541" s="381" t="s">
        <v>110</v>
      </c>
      <c r="C541" s="381" t="s">
        <v>111</v>
      </c>
      <c r="D541" s="381" t="s">
        <v>112</v>
      </c>
      <c r="E541" s="381" t="s">
        <v>681</v>
      </c>
      <c r="F541" s="381" t="s">
        <v>627</v>
      </c>
      <c r="G541" s="381" t="s">
        <v>4</v>
      </c>
      <c r="H541" s="382">
        <v>63266.175000000003</v>
      </c>
      <c r="I541" s="382">
        <v>101225.88159999999</v>
      </c>
      <c r="J541" s="382">
        <v>88572.645099999994</v>
      </c>
      <c r="K541" s="382">
        <v>141716.23430000001</v>
      </c>
      <c r="L541" s="382">
        <v>113879.11500000001</v>
      </c>
      <c r="M541" s="382">
        <v>182206.58689999999</v>
      </c>
      <c r="N541" s="382">
        <v>151838.82019999999</v>
      </c>
      <c r="O541" s="382">
        <v>242942.1158</v>
      </c>
      <c r="P541" s="382">
        <v>189798.5252</v>
      </c>
      <c r="Q541" s="382">
        <v>303677.6447</v>
      </c>
      <c r="R541" s="382">
        <v>215104.9952</v>
      </c>
      <c r="S541" s="382">
        <v>344167.99739999999</v>
      </c>
      <c r="T541" s="382">
        <v>240411.46520000001</v>
      </c>
      <c r="U541" s="382">
        <v>384658.35</v>
      </c>
    </row>
    <row r="542" spans="1:21" ht="22.5" customHeight="1" x14ac:dyDescent="0.25">
      <c r="A542" s="381" t="s">
        <v>627</v>
      </c>
      <c r="B542" s="381" t="s">
        <v>110</v>
      </c>
      <c r="C542" s="381" t="s">
        <v>111</v>
      </c>
      <c r="D542" s="381" t="s">
        <v>112</v>
      </c>
      <c r="E542" s="381" t="s">
        <v>113</v>
      </c>
      <c r="F542" s="381" t="s">
        <v>624</v>
      </c>
      <c r="G542" s="381" t="s">
        <v>11</v>
      </c>
      <c r="H542" s="382">
        <v>75146.680300000007</v>
      </c>
      <c r="I542" s="382">
        <v>131506.69039999999</v>
      </c>
      <c r="J542" s="382">
        <v>98226.968500000003</v>
      </c>
      <c r="K542" s="382">
        <v>171897.1948</v>
      </c>
      <c r="L542" s="382">
        <v>119077.1575</v>
      </c>
      <c r="M542" s="382">
        <v>208385.02559999999</v>
      </c>
      <c r="N542" s="382">
        <v>145348.02350000001</v>
      </c>
      <c r="O542" s="382">
        <v>254359.0411</v>
      </c>
      <c r="P542" s="382">
        <v>170941.63939999999</v>
      </c>
      <c r="Q542" s="382">
        <v>299147.8689</v>
      </c>
      <c r="R542" s="382">
        <v>186647.8363</v>
      </c>
      <c r="S542" s="382">
        <v>326633.71350000001</v>
      </c>
      <c r="T542" s="382">
        <v>200626.5649</v>
      </c>
      <c r="U542" s="382">
        <v>351096.48849999998</v>
      </c>
    </row>
    <row r="543" spans="1:21" ht="21.95" customHeight="1" x14ac:dyDescent="0.25">
      <c r="A543" s="381" t="s">
        <v>627</v>
      </c>
      <c r="B543" s="381" t="s">
        <v>110</v>
      </c>
      <c r="C543" s="381" t="s">
        <v>111</v>
      </c>
      <c r="D543" s="381" t="s">
        <v>112</v>
      </c>
      <c r="E543" s="381" t="s">
        <v>113</v>
      </c>
      <c r="F543" s="381" t="s">
        <v>625</v>
      </c>
      <c r="G543" s="381" t="s">
        <v>5</v>
      </c>
      <c r="H543" s="382">
        <v>69137.676999999996</v>
      </c>
      <c r="I543" s="382">
        <v>120990.9347</v>
      </c>
      <c r="J543" s="382">
        <v>90420.915299999993</v>
      </c>
      <c r="K543" s="382">
        <v>158236.6018</v>
      </c>
      <c r="L543" s="382">
        <v>109809.35309999999</v>
      </c>
      <c r="M543" s="382">
        <v>192166.36790000001</v>
      </c>
      <c r="N543" s="382">
        <v>134543.11979999999</v>
      </c>
      <c r="O543" s="382">
        <v>235450.4596</v>
      </c>
      <c r="P543" s="382">
        <v>159499.7311</v>
      </c>
      <c r="Q543" s="382">
        <v>279124.5294</v>
      </c>
      <c r="R543" s="382">
        <v>175518.09899999999</v>
      </c>
      <c r="S543" s="382">
        <v>307156.67320000002</v>
      </c>
      <c r="T543" s="382">
        <v>190482.00270000001</v>
      </c>
      <c r="U543" s="382">
        <v>333343.50469999999</v>
      </c>
    </row>
    <row r="544" spans="1:21" ht="21.95" customHeight="1" x14ac:dyDescent="0.25">
      <c r="A544" s="381" t="s">
        <v>627</v>
      </c>
      <c r="B544" s="381" t="s">
        <v>110</v>
      </c>
      <c r="C544" s="381" t="s">
        <v>111</v>
      </c>
      <c r="D544" s="381" t="s">
        <v>112</v>
      </c>
      <c r="E544" s="381" t="s">
        <v>113</v>
      </c>
      <c r="F544" s="381" t="s">
        <v>626</v>
      </c>
      <c r="G544" s="381" t="s">
        <v>6</v>
      </c>
      <c r="H544" s="382">
        <v>60118.925000000003</v>
      </c>
      <c r="I544" s="382">
        <v>105208.11870000001</v>
      </c>
      <c r="J544" s="382">
        <v>83108.692800000004</v>
      </c>
      <c r="K544" s="382">
        <v>145440.21230000001</v>
      </c>
      <c r="L544" s="382">
        <v>105494.0021</v>
      </c>
      <c r="M544" s="382">
        <v>184614.5037</v>
      </c>
      <c r="N544" s="382">
        <v>137936.0949</v>
      </c>
      <c r="O544" s="382">
        <v>241388.1661</v>
      </c>
      <c r="P544" s="382">
        <v>171913.59169999999</v>
      </c>
      <c r="Q544" s="382">
        <v>300848.7855</v>
      </c>
      <c r="R544" s="382">
        <v>193580.60440000001</v>
      </c>
      <c r="S544" s="382">
        <v>338766.0576</v>
      </c>
      <c r="T544" s="382">
        <v>214947.04120000001</v>
      </c>
      <c r="U544" s="382">
        <v>376157.3222</v>
      </c>
    </row>
    <row r="545" spans="1:21" ht="21.95" customHeight="1" x14ac:dyDescent="0.25">
      <c r="A545" s="381" t="s">
        <v>627</v>
      </c>
      <c r="B545" s="381" t="s">
        <v>110</v>
      </c>
      <c r="C545" s="381" t="s">
        <v>111</v>
      </c>
      <c r="D545" s="381" t="s">
        <v>112</v>
      </c>
      <c r="E545" s="381" t="s">
        <v>113</v>
      </c>
      <c r="F545" s="381" t="s">
        <v>627</v>
      </c>
      <c r="G545" s="381" t="s">
        <v>4</v>
      </c>
      <c r="H545" s="382">
        <v>66931.4954</v>
      </c>
      <c r="I545" s="382">
        <v>107090.3942</v>
      </c>
      <c r="J545" s="382">
        <v>93704.093599999993</v>
      </c>
      <c r="K545" s="382">
        <v>149926.55189999999</v>
      </c>
      <c r="L545" s="382">
        <v>120476.6917</v>
      </c>
      <c r="M545" s="382">
        <v>192762.70970000001</v>
      </c>
      <c r="N545" s="382">
        <v>160635.58900000001</v>
      </c>
      <c r="O545" s="382">
        <v>257016.94620000001</v>
      </c>
      <c r="P545" s="382">
        <v>200794.48620000001</v>
      </c>
      <c r="Q545" s="382">
        <v>321271.1827</v>
      </c>
      <c r="R545" s="382">
        <v>227567.08439999999</v>
      </c>
      <c r="S545" s="382">
        <v>364107.34049999999</v>
      </c>
      <c r="T545" s="382">
        <v>254339.6825</v>
      </c>
      <c r="U545" s="382">
        <v>406943.49810000003</v>
      </c>
    </row>
    <row r="546" spans="1:21" ht="22.5" customHeight="1" x14ac:dyDescent="0.25">
      <c r="A546" s="381" t="s">
        <v>627</v>
      </c>
      <c r="B546" s="381" t="s">
        <v>110</v>
      </c>
      <c r="C546" s="381" t="s">
        <v>111</v>
      </c>
      <c r="D546" s="381" t="s">
        <v>112</v>
      </c>
      <c r="E546" s="381" t="s">
        <v>114</v>
      </c>
      <c r="F546" s="381" t="s">
        <v>624</v>
      </c>
      <c r="G546" s="381" t="s">
        <v>11</v>
      </c>
      <c r="H546" s="382">
        <v>75747.264599999995</v>
      </c>
      <c r="I546" s="382">
        <v>132557.71299999999</v>
      </c>
      <c r="J546" s="382">
        <v>98949.495599999995</v>
      </c>
      <c r="K546" s="382">
        <v>173161.61739999999</v>
      </c>
      <c r="L546" s="382">
        <v>119895.48729999999</v>
      </c>
      <c r="M546" s="382">
        <v>209817.103</v>
      </c>
      <c r="N546" s="382">
        <v>146242.38039999999</v>
      </c>
      <c r="O546" s="382">
        <v>255924.16579999999</v>
      </c>
      <c r="P546" s="382">
        <v>171957.304</v>
      </c>
      <c r="Q546" s="382">
        <v>300925.2819</v>
      </c>
      <c r="R546" s="382">
        <v>187745.70250000001</v>
      </c>
      <c r="S546" s="382">
        <v>328554.97930000001</v>
      </c>
      <c r="T546" s="382">
        <v>201793.505</v>
      </c>
      <c r="U546" s="382">
        <v>353138.63370000001</v>
      </c>
    </row>
    <row r="547" spans="1:21" ht="21.95" customHeight="1" x14ac:dyDescent="0.25">
      <c r="A547" s="381" t="s">
        <v>627</v>
      </c>
      <c r="B547" s="381" t="s">
        <v>110</v>
      </c>
      <c r="C547" s="381" t="s">
        <v>111</v>
      </c>
      <c r="D547" s="381" t="s">
        <v>112</v>
      </c>
      <c r="E547" s="381" t="s">
        <v>114</v>
      </c>
      <c r="F547" s="381" t="s">
        <v>625</v>
      </c>
      <c r="G547" s="381" t="s">
        <v>5</v>
      </c>
      <c r="H547" s="382">
        <v>69803.576400000005</v>
      </c>
      <c r="I547" s="382">
        <v>122156.2588</v>
      </c>
      <c r="J547" s="382">
        <v>91228.290800000002</v>
      </c>
      <c r="K547" s="382">
        <v>159649.50889999999</v>
      </c>
      <c r="L547" s="382">
        <v>110728.41989999999</v>
      </c>
      <c r="M547" s="382">
        <v>193774.73480000001</v>
      </c>
      <c r="N547" s="382">
        <v>135554.92129999999</v>
      </c>
      <c r="O547" s="382">
        <v>237221.1122</v>
      </c>
      <c r="P547" s="382">
        <v>160639.76420000001</v>
      </c>
      <c r="Q547" s="382">
        <v>281119.58720000001</v>
      </c>
      <c r="R547" s="382">
        <v>176736.94039999999</v>
      </c>
      <c r="S547" s="382">
        <v>309289.6458</v>
      </c>
      <c r="T547" s="382">
        <v>191759.20970000001</v>
      </c>
      <c r="U547" s="382">
        <v>335578.61690000002</v>
      </c>
    </row>
    <row r="548" spans="1:21" ht="21.95" customHeight="1" x14ac:dyDescent="0.25">
      <c r="A548" s="381" t="s">
        <v>627</v>
      </c>
      <c r="B548" s="381" t="s">
        <v>110</v>
      </c>
      <c r="C548" s="381" t="s">
        <v>111</v>
      </c>
      <c r="D548" s="381" t="s">
        <v>112</v>
      </c>
      <c r="E548" s="381" t="s">
        <v>114</v>
      </c>
      <c r="F548" s="381" t="s">
        <v>626</v>
      </c>
      <c r="G548" s="381" t="s">
        <v>6</v>
      </c>
      <c r="H548" s="382">
        <v>60822.174099999997</v>
      </c>
      <c r="I548" s="382">
        <v>106438.80469999999</v>
      </c>
      <c r="J548" s="382">
        <v>84104.739300000001</v>
      </c>
      <c r="K548" s="382">
        <v>147183.29380000001</v>
      </c>
      <c r="L548" s="382">
        <v>106789.4163</v>
      </c>
      <c r="M548" s="382">
        <v>186881.4785</v>
      </c>
      <c r="N548" s="382">
        <v>139692.90710000001</v>
      </c>
      <c r="O548" s="382">
        <v>244462.58730000001</v>
      </c>
      <c r="P548" s="382">
        <v>174115.11259999999</v>
      </c>
      <c r="Q548" s="382">
        <v>304701.44699999999</v>
      </c>
      <c r="R548" s="382">
        <v>196089.30050000001</v>
      </c>
      <c r="S548" s="382">
        <v>343156.2757</v>
      </c>
      <c r="T548" s="382">
        <v>217766.17970000001</v>
      </c>
      <c r="U548" s="382">
        <v>381090.81449999998</v>
      </c>
    </row>
    <row r="549" spans="1:21" ht="21.95" customHeight="1" x14ac:dyDescent="0.25">
      <c r="A549" s="381" t="s">
        <v>627</v>
      </c>
      <c r="B549" s="381" t="s">
        <v>110</v>
      </c>
      <c r="C549" s="381" t="s">
        <v>111</v>
      </c>
      <c r="D549" s="381" t="s">
        <v>112</v>
      </c>
      <c r="E549" s="381" t="s">
        <v>114</v>
      </c>
      <c r="F549" s="381" t="s">
        <v>627</v>
      </c>
      <c r="G549" s="381" t="s">
        <v>4</v>
      </c>
      <c r="H549" s="382">
        <v>67387.360700000005</v>
      </c>
      <c r="I549" s="382">
        <v>107819.7787</v>
      </c>
      <c r="J549" s="382">
        <v>94342.304900000003</v>
      </c>
      <c r="K549" s="382">
        <v>150947.69010000001</v>
      </c>
      <c r="L549" s="382">
        <v>121297.24920000001</v>
      </c>
      <c r="M549" s="382">
        <v>194075.60159999999</v>
      </c>
      <c r="N549" s="382">
        <v>161729.66560000001</v>
      </c>
      <c r="O549" s="382">
        <v>258767.4688</v>
      </c>
      <c r="P549" s="382">
        <v>202162.08189999999</v>
      </c>
      <c r="Q549" s="382">
        <v>323459.33590000001</v>
      </c>
      <c r="R549" s="382">
        <v>229117.02619999999</v>
      </c>
      <c r="S549" s="382">
        <v>366587.2475</v>
      </c>
      <c r="T549" s="382">
        <v>256071.97039999999</v>
      </c>
      <c r="U549" s="382">
        <v>409715.15889999998</v>
      </c>
    </row>
    <row r="550" spans="1:21" ht="22.5" customHeight="1" x14ac:dyDescent="0.25">
      <c r="A550" s="381" t="s">
        <v>627</v>
      </c>
      <c r="B550" s="381" t="s">
        <v>110</v>
      </c>
      <c r="C550" s="381" t="s">
        <v>111</v>
      </c>
      <c r="D550" s="381" t="s">
        <v>112</v>
      </c>
      <c r="E550" s="381" t="s">
        <v>682</v>
      </c>
      <c r="F550" s="381" t="s">
        <v>624</v>
      </c>
      <c r="G550" s="381" t="s">
        <v>11</v>
      </c>
      <c r="H550" s="382">
        <v>71565.667400000006</v>
      </c>
      <c r="I550" s="382">
        <v>125239.9179</v>
      </c>
      <c r="J550" s="382">
        <v>93451.851599999995</v>
      </c>
      <c r="K550" s="382">
        <v>163540.74040000001</v>
      </c>
      <c r="L550" s="382">
        <v>113201.67170000001</v>
      </c>
      <c r="M550" s="382">
        <v>198102.92540000001</v>
      </c>
      <c r="N550" s="382">
        <v>138018.73509999999</v>
      </c>
      <c r="O550" s="382">
        <v>241532.78649999999</v>
      </c>
      <c r="P550" s="382">
        <v>162267.24</v>
      </c>
      <c r="Q550" s="382">
        <v>283967.66989999998</v>
      </c>
      <c r="R550" s="382">
        <v>177159.66880000001</v>
      </c>
      <c r="S550" s="382">
        <v>310029.4204</v>
      </c>
      <c r="T550" s="382">
        <v>190407.9724</v>
      </c>
      <c r="U550" s="382">
        <v>333213.95179999998</v>
      </c>
    </row>
    <row r="551" spans="1:21" ht="21.95" customHeight="1" x14ac:dyDescent="0.25">
      <c r="A551" s="381" t="s">
        <v>627</v>
      </c>
      <c r="B551" s="381" t="s">
        <v>110</v>
      </c>
      <c r="C551" s="381" t="s">
        <v>111</v>
      </c>
      <c r="D551" s="381" t="s">
        <v>112</v>
      </c>
      <c r="E551" s="381" t="s">
        <v>682</v>
      </c>
      <c r="F551" s="381" t="s">
        <v>625</v>
      </c>
      <c r="G551" s="381" t="s">
        <v>5</v>
      </c>
      <c r="H551" s="382">
        <v>66013.870800000004</v>
      </c>
      <c r="I551" s="382">
        <v>115524.2739</v>
      </c>
      <c r="J551" s="382">
        <v>86239.737299999993</v>
      </c>
      <c r="K551" s="382">
        <v>150919.54010000001</v>
      </c>
      <c r="L551" s="382">
        <v>104639.02619999999</v>
      </c>
      <c r="M551" s="382">
        <v>183118.29579999999</v>
      </c>
      <c r="N551" s="382">
        <v>128035.94349999999</v>
      </c>
      <c r="O551" s="382">
        <v>224062.90119999999</v>
      </c>
      <c r="P551" s="382">
        <v>151695.91149999999</v>
      </c>
      <c r="Q551" s="382">
        <v>265467.84519999998</v>
      </c>
      <c r="R551" s="382">
        <v>166876.75930000001</v>
      </c>
      <c r="S551" s="382">
        <v>292034.32870000001</v>
      </c>
      <c r="T551" s="382">
        <v>181035.27900000001</v>
      </c>
      <c r="U551" s="382">
        <v>316811.73830000003</v>
      </c>
    </row>
    <row r="552" spans="1:21" ht="21.95" customHeight="1" x14ac:dyDescent="0.25">
      <c r="A552" s="381" t="s">
        <v>627</v>
      </c>
      <c r="B552" s="381" t="s">
        <v>110</v>
      </c>
      <c r="C552" s="381" t="s">
        <v>111</v>
      </c>
      <c r="D552" s="381" t="s">
        <v>112</v>
      </c>
      <c r="E552" s="381" t="s">
        <v>682</v>
      </c>
      <c r="F552" s="381" t="s">
        <v>626</v>
      </c>
      <c r="G552" s="381" t="s">
        <v>6</v>
      </c>
      <c r="H552" s="382">
        <v>57589.855000000003</v>
      </c>
      <c r="I552" s="382">
        <v>100782.2463</v>
      </c>
      <c r="J552" s="382">
        <v>79648.479699999996</v>
      </c>
      <c r="K552" s="382">
        <v>139384.83960000001</v>
      </c>
      <c r="L552" s="382">
        <v>101148.63740000001</v>
      </c>
      <c r="M552" s="382">
        <v>177010.11550000001</v>
      </c>
      <c r="N552" s="382">
        <v>132349.4278</v>
      </c>
      <c r="O552" s="382">
        <v>231611.49859999999</v>
      </c>
      <c r="P552" s="382">
        <v>164968.79790000001</v>
      </c>
      <c r="Q552" s="382">
        <v>288695.39610000001</v>
      </c>
      <c r="R552" s="382">
        <v>185805.3118</v>
      </c>
      <c r="S552" s="382">
        <v>325159.29560000001</v>
      </c>
      <c r="T552" s="382">
        <v>206364.11989999999</v>
      </c>
      <c r="U552" s="382">
        <v>361137.20980000001</v>
      </c>
    </row>
    <row r="553" spans="1:21" ht="21.95" customHeight="1" x14ac:dyDescent="0.25">
      <c r="A553" s="381" t="s">
        <v>627</v>
      </c>
      <c r="B553" s="381" t="s">
        <v>110</v>
      </c>
      <c r="C553" s="381" t="s">
        <v>111</v>
      </c>
      <c r="D553" s="381" t="s">
        <v>112</v>
      </c>
      <c r="E553" s="381" t="s">
        <v>682</v>
      </c>
      <c r="F553" s="381" t="s">
        <v>627</v>
      </c>
      <c r="G553" s="381" t="s">
        <v>4</v>
      </c>
      <c r="H553" s="382">
        <v>63622.783000000003</v>
      </c>
      <c r="I553" s="382">
        <v>101796.45450000001</v>
      </c>
      <c r="J553" s="382">
        <v>89071.896299999993</v>
      </c>
      <c r="K553" s="382">
        <v>142515.03630000001</v>
      </c>
      <c r="L553" s="382">
        <v>114521.0096</v>
      </c>
      <c r="M553" s="382">
        <v>183233.61809999999</v>
      </c>
      <c r="N553" s="382">
        <v>152694.67939999999</v>
      </c>
      <c r="O553" s="382">
        <v>244311.49069999999</v>
      </c>
      <c r="P553" s="382">
        <v>190868.3492</v>
      </c>
      <c r="Q553" s="382">
        <v>305389.36339999997</v>
      </c>
      <c r="R553" s="382">
        <v>216317.46249999999</v>
      </c>
      <c r="S553" s="382">
        <v>346107.94520000002</v>
      </c>
      <c r="T553" s="382">
        <v>241766.57569999999</v>
      </c>
      <c r="U553" s="382">
        <v>386826.527</v>
      </c>
    </row>
    <row r="554" spans="1:21" ht="22.5" customHeight="1" x14ac:dyDescent="0.25">
      <c r="A554" s="381" t="s">
        <v>627</v>
      </c>
      <c r="B554" s="381" t="s">
        <v>110</v>
      </c>
      <c r="C554" s="381" t="s">
        <v>111</v>
      </c>
      <c r="D554" s="381" t="s">
        <v>112</v>
      </c>
      <c r="E554" s="381" t="s">
        <v>116</v>
      </c>
      <c r="F554" s="381" t="s">
        <v>624</v>
      </c>
      <c r="G554" s="381" t="s">
        <v>11</v>
      </c>
      <c r="H554" s="382">
        <v>75146.680300000007</v>
      </c>
      <c r="I554" s="382">
        <v>131506.69039999999</v>
      </c>
      <c r="J554" s="382">
        <v>98226.968500000003</v>
      </c>
      <c r="K554" s="382">
        <v>171897.1948</v>
      </c>
      <c r="L554" s="382">
        <v>119077.1575</v>
      </c>
      <c r="M554" s="382">
        <v>208385.02559999999</v>
      </c>
      <c r="N554" s="382">
        <v>145348.02350000001</v>
      </c>
      <c r="O554" s="382">
        <v>254359.0411</v>
      </c>
      <c r="P554" s="382">
        <v>170941.63939999999</v>
      </c>
      <c r="Q554" s="382">
        <v>299147.8689</v>
      </c>
      <c r="R554" s="382">
        <v>186647.8363</v>
      </c>
      <c r="S554" s="382">
        <v>326633.71350000001</v>
      </c>
      <c r="T554" s="382">
        <v>200626.5649</v>
      </c>
      <c r="U554" s="382">
        <v>351096.48849999998</v>
      </c>
    </row>
    <row r="555" spans="1:21" ht="21.95" customHeight="1" x14ac:dyDescent="0.25">
      <c r="A555" s="381" t="s">
        <v>627</v>
      </c>
      <c r="B555" s="381" t="s">
        <v>110</v>
      </c>
      <c r="C555" s="381" t="s">
        <v>111</v>
      </c>
      <c r="D555" s="381" t="s">
        <v>112</v>
      </c>
      <c r="E555" s="381" t="s">
        <v>116</v>
      </c>
      <c r="F555" s="381" t="s">
        <v>625</v>
      </c>
      <c r="G555" s="381" t="s">
        <v>5</v>
      </c>
      <c r="H555" s="382">
        <v>69137.676999999996</v>
      </c>
      <c r="I555" s="382">
        <v>120990.9347</v>
      </c>
      <c r="J555" s="382">
        <v>90420.915299999993</v>
      </c>
      <c r="K555" s="382">
        <v>158236.6018</v>
      </c>
      <c r="L555" s="382">
        <v>109809.35309999999</v>
      </c>
      <c r="M555" s="382">
        <v>192166.36790000001</v>
      </c>
      <c r="N555" s="382">
        <v>134543.11979999999</v>
      </c>
      <c r="O555" s="382">
        <v>235450.4596</v>
      </c>
      <c r="P555" s="382">
        <v>159499.7311</v>
      </c>
      <c r="Q555" s="382">
        <v>279124.5294</v>
      </c>
      <c r="R555" s="382">
        <v>175518.09899999999</v>
      </c>
      <c r="S555" s="382">
        <v>307156.67320000002</v>
      </c>
      <c r="T555" s="382">
        <v>190482.00270000001</v>
      </c>
      <c r="U555" s="382">
        <v>333343.50469999999</v>
      </c>
    </row>
    <row r="556" spans="1:21" ht="21.95" customHeight="1" x14ac:dyDescent="0.25">
      <c r="A556" s="381" t="s">
        <v>627</v>
      </c>
      <c r="B556" s="381" t="s">
        <v>110</v>
      </c>
      <c r="C556" s="381" t="s">
        <v>111</v>
      </c>
      <c r="D556" s="381" t="s">
        <v>112</v>
      </c>
      <c r="E556" s="381" t="s">
        <v>116</v>
      </c>
      <c r="F556" s="381" t="s">
        <v>626</v>
      </c>
      <c r="G556" s="381" t="s">
        <v>6</v>
      </c>
      <c r="H556" s="382">
        <v>60118.925000000003</v>
      </c>
      <c r="I556" s="382">
        <v>105208.11870000001</v>
      </c>
      <c r="J556" s="382">
        <v>83108.692800000004</v>
      </c>
      <c r="K556" s="382">
        <v>145440.21230000001</v>
      </c>
      <c r="L556" s="382">
        <v>105494.0021</v>
      </c>
      <c r="M556" s="382">
        <v>184614.5037</v>
      </c>
      <c r="N556" s="382">
        <v>137936.0949</v>
      </c>
      <c r="O556" s="382">
        <v>241388.1661</v>
      </c>
      <c r="P556" s="382">
        <v>171913.59169999999</v>
      </c>
      <c r="Q556" s="382">
        <v>300848.7855</v>
      </c>
      <c r="R556" s="382">
        <v>193580.60440000001</v>
      </c>
      <c r="S556" s="382">
        <v>338766.0576</v>
      </c>
      <c r="T556" s="382">
        <v>214947.04120000001</v>
      </c>
      <c r="U556" s="382">
        <v>376157.3222</v>
      </c>
    </row>
    <row r="557" spans="1:21" ht="21.95" customHeight="1" x14ac:dyDescent="0.25">
      <c r="A557" s="381" t="s">
        <v>627</v>
      </c>
      <c r="B557" s="381" t="s">
        <v>110</v>
      </c>
      <c r="C557" s="381" t="s">
        <v>111</v>
      </c>
      <c r="D557" s="381" t="s">
        <v>112</v>
      </c>
      <c r="E557" s="381" t="s">
        <v>116</v>
      </c>
      <c r="F557" s="381" t="s">
        <v>627</v>
      </c>
      <c r="G557" s="381" t="s">
        <v>4</v>
      </c>
      <c r="H557" s="382">
        <v>66931.4954</v>
      </c>
      <c r="I557" s="382">
        <v>107090.3942</v>
      </c>
      <c r="J557" s="382">
        <v>93704.093599999993</v>
      </c>
      <c r="K557" s="382">
        <v>149926.55189999999</v>
      </c>
      <c r="L557" s="382">
        <v>120476.6917</v>
      </c>
      <c r="M557" s="382">
        <v>192762.70970000001</v>
      </c>
      <c r="N557" s="382">
        <v>160635.58900000001</v>
      </c>
      <c r="O557" s="382">
        <v>257016.94620000001</v>
      </c>
      <c r="P557" s="382">
        <v>200794.48620000001</v>
      </c>
      <c r="Q557" s="382">
        <v>321271.1827</v>
      </c>
      <c r="R557" s="382">
        <v>227567.08439999999</v>
      </c>
      <c r="S557" s="382">
        <v>364107.34049999999</v>
      </c>
      <c r="T557" s="382">
        <v>254339.6825</v>
      </c>
      <c r="U557" s="382">
        <v>406943.49810000003</v>
      </c>
    </row>
    <row r="558" spans="1:21" ht="22.5" customHeight="1" x14ac:dyDescent="0.25">
      <c r="A558" s="381" t="s">
        <v>627</v>
      </c>
      <c r="B558" s="381" t="s">
        <v>110</v>
      </c>
      <c r="C558" s="381" t="s">
        <v>111</v>
      </c>
      <c r="D558" s="381" t="s">
        <v>112</v>
      </c>
      <c r="E558" s="381" t="s">
        <v>117</v>
      </c>
      <c r="F558" s="381" t="s">
        <v>624</v>
      </c>
      <c r="G558" s="381" t="s">
        <v>11</v>
      </c>
      <c r="H558" s="382">
        <v>74774.126600000003</v>
      </c>
      <c r="I558" s="382">
        <v>130854.7216</v>
      </c>
      <c r="J558" s="382">
        <v>97720.394700000004</v>
      </c>
      <c r="K558" s="382">
        <v>171010.69070000001</v>
      </c>
      <c r="L558" s="382">
        <v>118445.0129</v>
      </c>
      <c r="M558" s="382">
        <v>207278.7726</v>
      </c>
      <c r="N558" s="382">
        <v>144543.65700000001</v>
      </c>
      <c r="O558" s="382">
        <v>252951.39980000001</v>
      </c>
      <c r="P558" s="382">
        <v>169984.29749999999</v>
      </c>
      <c r="Q558" s="382">
        <v>297472.52059999999</v>
      </c>
      <c r="R558" s="382">
        <v>185599.04870000001</v>
      </c>
      <c r="S558" s="382">
        <v>324798.33510000003</v>
      </c>
      <c r="T558" s="382">
        <v>199495.10829999999</v>
      </c>
      <c r="U558" s="382">
        <v>349116.43959999998</v>
      </c>
    </row>
    <row r="559" spans="1:21" ht="21.95" customHeight="1" x14ac:dyDescent="0.25">
      <c r="A559" s="381" t="s">
        <v>627</v>
      </c>
      <c r="B559" s="381" t="s">
        <v>110</v>
      </c>
      <c r="C559" s="381" t="s">
        <v>111</v>
      </c>
      <c r="D559" s="381" t="s">
        <v>112</v>
      </c>
      <c r="E559" s="381" t="s">
        <v>117</v>
      </c>
      <c r="F559" s="381" t="s">
        <v>625</v>
      </c>
      <c r="G559" s="381" t="s">
        <v>5</v>
      </c>
      <c r="H559" s="382">
        <v>68830.438500000004</v>
      </c>
      <c r="I559" s="382">
        <v>120453.2674</v>
      </c>
      <c r="J559" s="382">
        <v>89999.189799999993</v>
      </c>
      <c r="K559" s="382">
        <v>157498.5822</v>
      </c>
      <c r="L559" s="382">
        <v>109277.9454</v>
      </c>
      <c r="M559" s="382">
        <v>191236.4045</v>
      </c>
      <c r="N559" s="382">
        <v>133856.19779999999</v>
      </c>
      <c r="O559" s="382">
        <v>234248.3461</v>
      </c>
      <c r="P559" s="382">
        <v>158666.75769999999</v>
      </c>
      <c r="Q559" s="382">
        <v>277666.8259</v>
      </c>
      <c r="R559" s="382">
        <v>174590.28659999999</v>
      </c>
      <c r="S559" s="382">
        <v>305533.00150000001</v>
      </c>
      <c r="T559" s="382">
        <v>189460.81299999999</v>
      </c>
      <c r="U559" s="382">
        <v>331556.4228</v>
      </c>
    </row>
    <row r="560" spans="1:21" ht="21.95" customHeight="1" x14ac:dyDescent="0.25">
      <c r="A560" s="381" t="s">
        <v>627</v>
      </c>
      <c r="B560" s="381" t="s">
        <v>110</v>
      </c>
      <c r="C560" s="381" t="s">
        <v>111</v>
      </c>
      <c r="D560" s="381" t="s">
        <v>112</v>
      </c>
      <c r="E560" s="381" t="s">
        <v>117</v>
      </c>
      <c r="F560" s="381" t="s">
        <v>626</v>
      </c>
      <c r="G560" s="381" t="s">
        <v>6</v>
      </c>
      <c r="H560" s="382">
        <v>59890.697200000002</v>
      </c>
      <c r="I560" s="382">
        <v>104808.72010000001</v>
      </c>
      <c r="J560" s="382">
        <v>82800.671700000006</v>
      </c>
      <c r="K560" s="382">
        <v>144901.17550000001</v>
      </c>
      <c r="L560" s="382">
        <v>105112.7579</v>
      </c>
      <c r="M560" s="382">
        <v>183947.32639999999</v>
      </c>
      <c r="N560" s="382">
        <v>137457.36249999999</v>
      </c>
      <c r="O560" s="382">
        <v>240550.38449999999</v>
      </c>
      <c r="P560" s="382">
        <v>171320.6819</v>
      </c>
      <c r="Q560" s="382">
        <v>299811.19349999999</v>
      </c>
      <c r="R560" s="382">
        <v>192922.27910000001</v>
      </c>
      <c r="S560" s="382">
        <v>337613.98839999997</v>
      </c>
      <c r="T560" s="382">
        <v>214226.56760000001</v>
      </c>
      <c r="U560" s="382">
        <v>374896.49329999997</v>
      </c>
    </row>
    <row r="561" spans="1:21" ht="21.95" customHeight="1" x14ac:dyDescent="0.25">
      <c r="A561" s="381" t="s">
        <v>627</v>
      </c>
      <c r="B561" s="381" t="s">
        <v>110</v>
      </c>
      <c r="C561" s="381" t="s">
        <v>111</v>
      </c>
      <c r="D561" s="381" t="s">
        <v>112</v>
      </c>
      <c r="E561" s="381" t="s">
        <v>117</v>
      </c>
      <c r="F561" s="381" t="s">
        <v>627</v>
      </c>
      <c r="G561" s="381" t="s">
        <v>4</v>
      </c>
      <c r="H561" s="382">
        <v>66574.889500000005</v>
      </c>
      <c r="I561" s="382">
        <v>106519.8248</v>
      </c>
      <c r="J561" s="382">
        <v>93204.845199999996</v>
      </c>
      <c r="K561" s="382">
        <v>149127.75459999999</v>
      </c>
      <c r="L561" s="382">
        <v>119834.80100000001</v>
      </c>
      <c r="M561" s="382">
        <v>191735.68460000001</v>
      </c>
      <c r="N561" s="382">
        <v>159779.73480000001</v>
      </c>
      <c r="O561" s="382">
        <v>255647.57939999999</v>
      </c>
      <c r="P561" s="382">
        <v>199724.6684</v>
      </c>
      <c r="Q561" s="382">
        <v>319559.4743</v>
      </c>
      <c r="R561" s="382">
        <v>226354.62419999999</v>
      </c>
      <c r="S561" s="382">
        <v>362167.40429999999</v>
      </c>
      <c r="T561" s="382">
        <v>252984.58</v>
      </c>
      <c r="U561" s="382">
        <v>404775.33409999998</v>
      </c>
    </row>
    <row r="562" spans="1:21" ht="22.5" customHeight="1" x14ac:dyDescent="0.25">
      <c r="A562" s="381" t="s">
        <v>627</v>
      </c>
      <c r="B562" s="381" t="s">
        <v>110</v>
      </c>
      <c r="C562" s="381" t="s">
        <v>111</v>
      </c>
      <c r="D562" s="381" t="s">
        <v>112</v>
      </c>
      <c r="E562" s="381" t="s">
        <v>118</v>
      </c>
      <c r="F562" s="381" t="s">
        <v>624</v>
      </c>
      <c r="G562" s="381" t="s">
        <v>11</v>
      </c>
      <c r="H562" s="382">
        <v>73169.895900000003</v>
      </c>
      <c r="I562" s="382">
        <v>128047.3178</v>
      </c>
      <c r="J562" s="382">
        <v>95586.121700000003</v>
      </c>
      <c r="K562" s="382">
        <v>167275.71290000001</v>
      </c>
      <c r="L562" s="382">
        <v>115823.3404</v>
      </c>
      <c r="M562" s="382">
        <v>202690.84580000001</v>
      </c>
      <c r="N562" s="382">
        <v>141281.1937</v>
      </c>
      <c r="O562" s="382">
        <v>247242.08900000001</v>
      </c>
      <c r="P562" s="382">
        <v>166125.76579999999</v>
      </c>
      <c r="Q562" s="382">
        <v>290720.09029999998</v>
      </c>
      <c r="R562" s="382">
        <v>181379.35560000001</v>
      </c>
      <c r="S562" s="382">
        <v>317413.87239999999</v>
      </c>
      <c r="T562" s="382">
        <v>194951.53700000001</v>
      </c>
      <c r="U562" s="382">
        <v>341165.18979999999</v>
      </c>
    </row>
    <row r="563" spans="1:21" ht="21.95" customHeight="1" x14ac:dyDescent="0.25">
      <c r="A563" s="381" t="s">
        <v>627</v>
      </c>
      <c r="B563" s="381" t="s">
        <v>110</v>
      </c>
      <c r="C563" s="381" t="s">
        <v>111</v>
      </c>
      <c r="D563" s="381" t="s">
        <v>112</v>
      </c>
      <c r="E563" s="381" t="s">
        <v>118</v>
      </c>
      <c r="F563" s="381" t="s">
        <v>625</v>
      </c>
      <c r="G563" s="381" t="s">
        <v>5</v>
      </c>
      <c r="H563" s="382">
        <v>67422.153699999995</v>
      </c>
      <c r="I563" s="382">
        <v>117988.7691</v>
      </c>
      <c r="J563" s="382">
        <v>88119.462199999994</v>
      </c>
      <c r="K563" s="382">
        <v>154209.05900000001</v>
      </c>
      <c r="L563" s="382">
        <v>106958.48420000001</v>
      </c>
      <c r="M563" s="382">
        <v>187177.34729999999</v>
      </c>
      <c r="N563" s="382">
        <v>130946.0686</v>
      </c>
      <c r="O563" s="382">
        <v>229155.6202</v>
      </c>
      <c r="P563" s="382">
        <v>155181.3321</v>
      </c>
      <c r="Q563" s="382">
        <v>271567.33120000002</v>
      </c>
      <c r="R563" s="382">
        <v>170733.52009999999</v>
      </c>
      <c r="S563" s="382">
        <v>298783.66029999999</v>
      </c>
      <c r="T563" s="382">
        <v>185248.04300000001</v>
      </c>
      <c r="U563" s="382">
        <v>324184.07520000002</v>
      </c>
    </row>
    <row r="564" spans="1:21" ht="21.95" customHeight="1" x14ac:dyDescent="0.25">
      <c r="A564" s="381" t="s">
        <v>627</v>
      </c>
      <c r="B564" s="381" t="s">
        <v>110</v>
      </c>
      <c r="C564" s="381" t="s">
        <v>111</v>
      </c>
      <c r="D564" s="381" t="s">
        <v>112</v>
      </c>
      <c r="E564" s="381" t="s">
        <v>118</v>
      </c>
      <c r="F564" s="381" t="s">
        <v>626</v>
      </c>
      <c r="G564" s="381" t="s">
        <v>6</v>
      </c>
      <c r="H564" s="382">
        <v>58740.275500000003</v>
      </c>
      <c r="I564" s="382">
        <v>102795.482</v>
      </c>
      <c r="J564" s="382">
        <v>81224.574800000002</v>
      </c>
      <c r="K564" s="382">
        <v>142143.00589999999</v>
      </c>
      <c r="L564" s="382">
        <v>103130.69650000001</v>
      </c>
      <c r="M564" s="382">
        <v>180478.71900000001</v>
      </c>
      <c r="N564" s="382">
        <v>134903.39369999999</v>
      </c>
      <c r="O564" s="382">
        <v>236080.93900000001</v>
      </c>
      <c r="P564" s="382">
        <v>168144.73809999999</v>
      </c>
      <c r="Q564" s="382">
        <v>294253.2917</v>
      </c>
      <c r="R564" s="382">
        <v>189363.7935</v>
      </c>
      <c r="S564" s="382">
        <v>331386.6385</v>
      </c>
      <c r="T564" s="382">
        <v>210295.34160000001</v>
      </c>
      <c r="U564" s="382">
        <v>368016.84779999999</v>
      </c>
    </row>
    <row r="565" spans="1:21" ht="21.95" customHeight="1" x14ac:dyDescent="0.25">
      <c r="A565" s="381" t="s">
        <v>627</v>
      </c>
      <c r="B565" s="381" t="s">
        <v>110</v>
      </c>
      <c r="C565" s="381" t="s">
        <v>111</v>
      </c>
      <c r="D565" s="381" t="s">
        <v>112</v>
      </c>
      <c r="E565" s="381" t="s">
        <v>118</v>
      </c>
      <c r="F565" s="381" t="s">
        <v>627</v>
      </c>
      <c r="G565" s="381" t="s">
        <v>4</v>
      </c>
      <c r="H565" s="382">
        <v>65098.835200000001</v>
      </c>
      <c r="I565" s="382">
        <v>104158.13800000001</v>
      </c>
      <c r="J565" s="382">
        <v>91138.369300000006</v>
      </c>
      <c r="K565" s="382">
        <v>145821.39309999999</v>
      </c>
      <c r="L565" s="382">
        <v>117177.9034</v>
      </c>
      <c r="M565" s="382">
        <v>187484.6483</v>
      </c>
      <c r="N565" s="382">
        <v>156237.20449999999</v>
      </c>
      <c r="O565" s="382">
        <v>249979.53090000001</v>
      </c>
      <c r="P565" s="382">
        <v>195296.50570000001</v>
      </c>
      <c r="Q565" s="382">
        <v>312474.41369999998</v>
      </c>
      <c r="R565" s="382">
        <v>221336.03969999999</v>
      </c>
      <c r="S565" s="382">
        <v>354137.66889999999</v>
      </c>
      <c r="T565" s="382">
        <v>247375.57380000001</v>
      </c>
      <c r="U565" s="382">
        <v>395800.924</v>
      </c>
    </row>
    <row r="566" spans="1:21" ht="22.5" customHeight="1" x14ac:dyDescent="0.25">
      <c r="A566" s="381" t="s">
        <v>627</v>
      </c>
      <c r="B566" s="381" t="s">
        <v>110</v>
      </c>
      <c r="C566" s="381" t="s">
        <v>111</v>
      </c>
      <c r="D566" s="381" t="s">
        <v>112</v>
      </c>
      <c r="E566" s="381" t="s">
        <v>683</v>
      </c>
      <c r="F566" s="381" t="s">
        <v>624</v>
      </c>
      <c r="G566" s="381" t="s">
        <v>11</v>
      </c>
      <c r="H566" s="382">
        <v>71048.585600000006</v>
      </c>
      <c r="I566" s="382">
        <v>124335.0249</v>
      </c>
      <c r="J566" s="382">
        <v>92654.650800000003</v>
      </c>
      <c r="K566" s="382">
        <v>162145.63889999999</v>
      </c>
      <c r="L566" s="382">
        <v>112123.5598</v>
      </c>
      <c r="M566" s="382">
        <v>196216.22949999999</v>
      </c>
      <c r="N566" s="382">
        <v>136499.9829</v>
      </c>
      <c r="O566" s="382">
        <v>238874.97</v>
      </c>
      <c r="P566" s="382">
        <v>160410.86739999999</v>
      </c>
      <c r="Q566" s="382">
        <v>280719.01799999998</v>
      </c>
      <c r="R566" s="382">
        <v>175111.1594</v>
      </c>
      <c r="S566" s="382">
        <v>306444.52879999997</v>
      </c>
      <c r="T566" s="382">
        <v>188180.52929999999</v>
      </c>
      <c r="U566" s="382">
        <v>329315.92629999999</v>
      </c>
    </row>
    <row r="567" spans="1:21" ht="21.95" customHeight="1" x14ac:dyDescent="0.25">
      <c r="A567" s="381" t="s">
        <v>627</v>
      </c>
      <c r="B567" s="381" t="s">
        <v>110</v>
      </c>
      <c r="C567" s="381" t="s">
        <v>111</v>
      </c>
      <c r="D567" s="381" t="s">
        <v>112</v>
      </c>
      <c r="E567" s="381" t="s">
        <v>683</v>
      </c>
      <c r="F567" s="381" t="s">
        <v>625</v>
      </c>
      <c r="G567" s="381" t="s">
        <v>5</v>
      </c>
      <c r="H567" s="382">
        <v>65758.050199999998</v>
      </c>
      <c r="I567" s="382">
        <v>115076.58779999999</v>
      </c>
      <c r="J567" s="382">
        <v>85781.930200000003</v>
      </c>
      <c r="K567" s="382">
        <v>150118.37779999999</v>
      </c>
      <c r="L567" s="382">
        <v>103963.8625</v>
      </c>
      <c r="M567" s="382">
        <v>181936.75940000001</v>
      </c>
      <c r="N567" s="382">
        <v>126986.9699</v>
      </c>
      <c r="O567" s="382">
        <v>222227.19750000001</v>
      </c>
      <c r="P567" s="382">
        <v>150337.01360000001</v>
      </c>
      <c r="Q567" s="382">
        <v>263089.77370000002</v>
      </c>
      <c r="R567" s="382">
        <v>165312.15169999999</v>
      </c>
      <c r="S567" s="382">
        <v>289296.26530000003</v>
      </c>
      <c r="T567" s="382">
        <v>179248.90410000001</v>
      </c>
      <c r="U567" s="382">
        <v>313685.5821</v>
      </c>
    </row>
    <row r="568" spans="1:21" ht="21.95" customHeight="1" x14ac:dyDescent="0.25">
      <c r="A568" s="381" t="s">
        <v>627</v>
      </c>
      <c r="B568" s="381" t="s">
        <v>110</v>
      </c>
      <c r="C568" s="381" t="s">
        <v>111</v>
      </c>
      <c r="D568" s="381" t="s">
        <v>112</v>
      </c>
      <c r="E568" s="381" t="s">
        <v>683</v>
      </c>
      <c r="F568" s="381" t="s">
        <v>626</v>
      </c>
      <c r="G568" s="381" t="s">
        <v>6</v>
      </c>
      <c r="H568" s="382">
        <v>57608.416599999997</v>
      </c>
      <c r="I568" s="382">
        <v>100814.72900000001</v>
      </c>
      <c r="J568" s="382">
        <v>79720.457399999999</v>
      </c>
      <c r="K568" s="382">
        <v>139510.80040000001</v>
      </c>
      <c r="L568" s="382">
        <v>101300.31200000001</v>
      </c>
      <c r="M568" s="382">
        <v>177275.5459</v>
      </c>
      <c r="N568" s="382">
        <v>132670.03330000001</v>
      </c>
      <c r="O568" s="382">
        <v>232172.5583</v>
      </c>
      <c r="P568" s="382">
        <v>165391.57759999999</v>
      </c>
      <c r="Q568" s="382">
        <v>289435.26089999999</v>
      </c>
      <c r="R568" s="382">
        <v>186339.01879999999</v>
      </c>
      <c r="S568" s="382">
        <v>326093.283</v>
      </c>
      <c r="T568" s="382">
        <v>207021.82260000001</v>
      </c>
      <c r="U568" s="382">
        <v>362288.18969999999</v>
      </c>
    </row>
    <row r="569" spans="1:21" ht="21.95" customHeight="1" x14ac:dyDescent="0.25">
      <c r="A569" s="381" t="s">
        <v>627</v>
      </c>
      <c r="B569" s="381" t="s">
        <v>110</v>
      </c>
      <c r="C569" s="381" t="s">
        <v>111</v>
      </c>
      <c r="D569" s="381" t="s">
        <v>112</v>
      </c>
      <c r="E569" s="381" t="s">
        <v>683</v>
      </c>
      <c r="F569" s="381" t="s">
        <v>627</v>
      </c>
      <c r="G569" s="381" t="s">
        <v>4</v>
      </c>
      <c r="H569" s="382">
        <v>63008.826000000001</v>
      </c>
      <c r="I569" s="382">
        <v>100814.1231</v>
      </c>
      <c r="J569" s="382">
        <v>88212.356499999994</v>
      </c>
      <c r="K569" s="382">
        <v>141139.77239999999</v>
      </c>
      <c r="L569" s="382">
        <v>113415.88679999999</v>
      </c>
      <c r="M569" s="382">
        <v>181465.42170000001</v>
      </c>
      <c r="N569" s="382">
        <v>151221.18239999999</v>
      </c>
      <c r="O569" s="382">
        <v>241953.89550000001</v>
      </c>
      <c r="P569" s="382">
        <v>189026.47810000001</v>
      </c>
      <c r="Q569" s="382">
        <v>302442.36940000003</v>
      </c>
      <c r="R569" s="382">
        <v>214230.0085</v>
      </c>
      <c r="S569" s="382">
        <v>342768.01870000002</v>
      </c>
      <c r="T569" s="382">
        <v>239433.53890000001</v>
      </c>
      <c r="U569" s="382">
        <v>383093.66800000001</v>
      </c>
    </row>
    <row r="570" spans="1:21" ht="22.5" customHeight="1" x14ac:dyDescent="0.25">
      <c r="A570" s="381" t="s">
        <v>627</v>
      </c>
      <c r="B570" s="381" t="s">
        <v>110</v>
      </c>
      <c r="C570" s="381" t="s">
        <v>111</v>
      </c>
      <c r="D570" s="381" t="s">
        <v>112</v>
      </c>
      <c r="E570" s="381" t="s">
        <v>119</v>
      </c>
      <c r="F570" s="381" t="s">
        <v>624</v>
      </c>
      <c r="G570" s="381" t="s">
        <v>11</v>
      </c>
      <c r="H570" s="382">
        <v>73025.372900000002</v>
      </c>
      <c r="I570" s="382">
        <v>127794.4025</v>
      </c>
      <c r="J570" s="382">
        <v>95295.501300000004</v>
      </c>
      <c r="K570" s="382">
        <v>166767.12719999999</v>
      </c>
      <c r="L570" s="382">
        <v>115377.3812</v>
      </c>
      <c r="M570" s="382">
        <v>201910.41699999999</v>
      </c>
      <c r="N570" s="382">
        <v>140566.81770000001</v>
      </c>
      <c r="O570" s="382">
        <v>245991.93109999999</v>
      </c>
      <c r="P570" s="382">
        <v>165226.74679999999</v>
      </c>
      <c r="Q570" s="382">
        <v>289146.80680000002</v>
      </c>
      <c r="R570" s="382">
        <v>180379.6464</v>
      </c>
      <c r="S570" s="382">
        <v>315664.3812</v>
      </c>
      <c r="T570" s="382">
        <v>193855.56400000001</v>
      </c>
      <c r="U570" s="382">
        <v>339247.23690000002</v>
      </c>
    </row>
    <row r="571" spans="1:21" ht="21.95" customHeight="1" x14ac:dyDescent="0.25">
      <c r="A571" s="381" t="s">
        <v>627</v>
      </c>
      <c r="B571" s="381" t="s">
        <v>110</v>
      </c>
      <c r="C571" s="381" t="s">
        <v>111</v>
      </c>
      <c r="D571" s="381" t="s">
        <v>112</v>
      </c>
      <c r="E571" s="381" t="s">
        <v>119</v>
      </c>
      <c r="F571" s="381" t="s">
        <v>625</v>
      </c>
      <c r="G571" s="381" t="s">
        <v>5</v>
      </c>
      <c r="H571" s="382">
        <v>67473.576400000005</v>
      </c>
      <c r="I571" s="382">
        <v>118078.7585</v>
      </c>
      <c r="J571" s="382">
        <v>88083.386899999998</v>
      </c>
      <c r="K571" s="382">
        <v>154145.927</v>
      </c>
      <c r="L571" s="382">
        <v>106814.7357</v>
      </c>
      <c r="M571" s="382">
        <v>186925.78750000001</v>
      </c>
      <c r="N571" s="382">
        <v>130584.02619999999</v>
      </c>
      <c r="O571" s="382">
        <v>228522.04579999999</v>
      </c>
      <c r="P571" s="382">
        <v>154655.41829999999</v>
      </c>
      <c r="Q571" s="382">
        <v>270646.98210000002</v>
      </c>
      <c r="R571" s="382">
        <v>170096.73680000001</v>
      </c>
      <c r="S571" s="382">
        <v>297669.28940000001</v>
      </c>
      <c r="T571" s="382">
        <v>184482.87059999999</v>
      </c>
      <c r="U571" s="382">
        <v>322845.02350000001</v>
      </c>
    </row>
    <row r="572" spans="1:21" ht="21.95" customHeight="1" x14ac:dyDescent="0.25">
      <c r="A572" s="381" t="s">
        <v>627</v>
      </c>
      <c r="B572" s="381" t="s">
        <v>110</v>
      </c>
      <c r="C572" s="381" t="s">
        <v>111</v>
      </c>
      <c r="D572" s="381" t="s">
        <v>112</v>
      </c>
      <c r="E572" s="381" t="s">
        <v>119</v>
      </c>
      <c r="F572" s="381" t="s">
        <v>626</v>
      </c>
      <c r="G572" s="381" t="s">
        <v>6</v>
      </c>
      <c r="H572" s="382">
        <v>58987.069000000003</v>
      </c>
      <c r="I572" s="382">
        <v>103227.37059999999</v>
      </c>
      <c r="J572" s="382">
        <v>81604.579199999993</v>
      </c>
      <c r="K572" s="382">
        <v>142808.01370000001</v>
      </c>
      <c r="L572" s="382">
        <v>103663.6225</v>
      </c>
      <c r="M572" s="382">
        <v>181411.33929999999</v>
      </c>
      <c r="N572" s="382">
        <v>135702.74110000001</v>
      </c>
      <c r="O572" s="382">
        <v>237479.79699999999</v>
      </c>
      <c r="P572" s="382">
        <v>169160.43960000001</v>
      </c>
      <c r="Q572" s="382">
        <v>296030.76919999998</v>
      </c>
      <c r="R572" s="382">
        <v>190555.83919999999</v>
      </c>
      <c r="S572" s="382">
        <v>333472.71840000001</v>
      </c>
      <c r="T572" s="382">
        <v>211673.53279999999</v>
      </c>
      <c r="U572" s="382">
        <v>370428.68239999999</v>
      </c>
    </row>
    <row r="573" spans="1:21" ht="21.95" customHeight="1" x14ac:dyDescent="0.25">
      <c r="A573" s="381" t="s">
        <v>627</v>
      </c>
      <c r="B573" s="381" t="s">
        <v>110</v>
      </c>
      <c r="C573" s="381" t="s">
        <v>111</v>
      </c>
      <c r="D573" s="381" t="s">
        <v>112</v>
      </c>
      <c r="E573" s="381" t="s">
        <v>119</v>
      </c>
      <c r="F573" s="381" t="s">
        <v>627</v>
      </c>
      <c r="G573" s="381" t="s">
        <v>4</v>
      </c>
      <c r="H573" s="382">
        <v>64841.488599999997</v>
      </c>
      <c r="I573" s="382">
        <v>103746.38340000001</v>
      </c>
      <c r="J573" s="382">
        <v>90778.084099999993</v>
      </c>
      <c r="K573" s="382">
        <v>145244.93669999999</v>
      </c>
      <c r="L573" s="382">
        <v>116714.6796</v>
      </c>
      <c r="M573" s="382">
        <v>186743.4901</v>
      </c>
      <c r="N573" s="382">
        <v>155619.57269999999</v>
      </c>
      <c r="O573" s="382">
        <v>248991.32010000001</v>
      </c>
      <c r="P573" s="382">
        <v>194524.46590000001</v>
      </c>
      <c r="Q573" s="382">
        <v>311239.15000000002</v>
      </c>
      <c r="R573" s="382">
        <v>220461.06140000001</v>
      </c>
      <c r="S573" s="382">
        <v>352737.7034</v>
      </c>
      <c r="T573" s="382">
        <v>246397.6568</v>
      </c>
      <c r="U573" s="382">
        <v>394236.25679999997</v>
      </c>
    </row>
    <row r="574" spans="1:21" ht="22.5" customHeight="1" x14ac:dyDescent="0.25">
      <c r="A574" s="381" t="s">
        <v>627</v>
      </c>
      <c r="B574" s="381" t="s">
        <v>110</v>
      </c>
      <c r="C574" s="381" t="s">
        <v>120</v>
      </c>
      <c r="D574" s="381" t="s">
        <v>121</v>
      </c>
      <c r="E574" s="381" t="s">
        <v>684</v>
      </c>
      <c r="F574" s="381" t="s">
        <v>624</v>
      </c>
      <c r="G574" s="381" t="s">
        <v>11</v>
      </c>
      <c r="H574" s="382">
        <v>78184.427599999995</v>
      </c>
      <c r="I574" s="382">
        <v>136822.74840000001</v>
      </c>
      <c r="J574" s="382">
        <v>102357.49619999999</v>
      </c>
      <c r="K574" s="382">
        <v>179125.6182</v>
      </c>
      <c r="L574" s="382">
        <v>124231.5707</v>
      </c>
      <c r="M574" s="382">
        <v>217405.24890000001</v>
      </c>
      <c r="N574" s="382">
        <v>151906.70860000001</v>
      </c>
      <c r="O574" s="382">
        <v>265836.7401</v>
      </c>
      <c r="P574" s="382">
        <v>178747.66329999999</v>
      </c>
      <c r="Q574" s="382">
        <v>312808.41080000001</v>
      </c>
      <c r="R574" s="382">
        <v>195199.49600000001</v>
      </c>
      <c r="S574" s="382">
        <v>341599.11780000001</v>
      </c>
      <c r="T574" s="382">
        <v>209852.29430000001</v>
      </c>
      <c r="U574" s="382">
        <v>367241.51490000001</v>
      </c>
    </row>
    <row r="575" spans="1:21" ht="21.95" customHeight="1" x14ac:dyDescent="0.25">
      <c r="A575" s="381" t="s">
        <v>627</v>
      </c>
      <c r="B575" s="381" t="s">
        <v>110</v>
      </c>
      <c r="C575" s="381" t="s">
        <v>120</v>
      </c>
      <c r="D575" s="381" t="s">
        <v>121</v>
      </c>
      <c r="E575" s="381" t="s">
        <v>684</v>
      </c>
      <c r="F575" s="381" t="s">
        <v>625</v>
      </c>
      <c r="G575" s="381" t="s">
        <v>5</v>
      </c>
      <c r="H575" s="382">
        <v>71642.854000000007</v>
      </c>
      <c r="I575" s="382">
        <v>125374.9945</v>
      </c>
      <c r="J575" s="382">
        <v>93859.602299999999</v>
      </c>
      <c r="K575" s="382">
        <v>164254.30410000001</v>
      </c>
      <c r="L575" s="382">
        <v>114142.3725</v>
      </c>
      <c r="M575" s="382">
        <v>199749.1519</v>
      </c>
      <c r="N575" s="382">
        <v>140144.17980000001</v>
      </c>
      <c r="O575" s="382">
        <v>245252.31469999999</v>
      </c>
      <c r="P575" s="382">
        <v>166291.67310000001</v>
      </c>
      <c r="Q575" s="382">
        <v>291010.42790000001</v>
      </c>
      <c r="R575" s="382">
        <v>183083.34400000001</v>
      </c>
      <c r="S575" s="382">
        <v>320395.85200000001</v>
      </c>
      <c r="T575" s="382">
        <v>198808.6323</v>
      </c>
      <c r="U575" s="382">
        <v>347915.10649999999</v>
      </c>
    </row>
    <row r="576" spans="1:21" ht="21.95" customHeight="1" x14ac:dyDescent="0.25">
      <c r="A576" s="381" t="s">
        <v>627</v>
      </c>
      <c r="B576" s="381" t="s">
        <v>110</v>
      </c>
      <c r="C576" s="381" t="s">
        <v>120</v>
      </c>
      <c r="D576" s="381" t="s">
        <v>121</v>
      </c>
      <c r="E576" s="381" t="s">
        <v>684</v>
      </c>
      <c r="F576" s="381" t="s">
        <v>626</v>
      </c>
      <c r="G576" s="381" t="s">
        <v>6</v>
      </c>
      <c r="H576" s="382">
        <v>61979.8606</v>
      </c>
      <c r="I576" s="382">
        <v>108464.7561</v>
      </c>
      <c r="J576" s="382">
        <v>85620.251000000004</v>
      </c>
      <c r="K576" s="382">
        <v>149835.43919999999</v>
      </c>
      <c r="L576" s="382">
        <v>108602.6105</v>
      </c>
      <c r="M576" s="382">
        <v>190054.56830000001</v>
      </c>
      <c r="N576" s="382">
        <v>141839.60769999999</v>
      </c>
      <c r="O576" s="382">
        <v>248219.31359999999</v>
      </c>
      <c r="P576" s="382">
        <v>176748.08989999999</v>
      </c>
      <c r="Q576" s="382">
        <v>309309.15730000002</v>
      </c>
      <c r="R576" s="382">
        <v>198948.49100000001</v>
      </c>
      <c r="S576" s="382">
        <v>348159.85920000001</v>
      </c>
      <c r="T576" s="382">
        <v>220821.67670000001</v>
      </c>
      <c r="U576" s="382">
        <v>386437.93420000002</v>
      </c>
    </row>
    <row r="577" spans="1:21" ht="21.95" customHeight="1" x14ac:dyDescent="0.25">
      <c r="A577" s="381" t="s">
        <v>627</v>
      </c>
      <c r="B577" s="381" t="s">
        <v>110</v>
      </c>
      <c r="C577" s="381" t="s">
        <v>120</v>
      </c>
      <c r="D577" s="381" t="s">
        <v>121</v>
      </c>
      <c r="E577" s="381" t="s">
        <v>684</v>
      </c>
      <c r="F577" s="381" t="s">
        <v>627</v>
      </c>
      <c r="G577" s="381" t="s">
        <v>4</v>
      </c>
      <c r="H577" s="382">
        <v>69839.207299999995</v>
      </c>
      <c r="I577" s="382">
        <v>111742.7334</v>
      </c>
      <c r="J577" s="382">
        <v>97774.890199999994</v>
      </c>
      <c r="K577" s="382">
        <v>156439.82680000001</v>
      </c>
      <c r="L577" s="382">
        <v>125710.5732</v>
      </c>
      <c r="M577" s="382">
        <v>201136.92009999999</v>
      </c>
      <c r="N577" s="382">
        <v>167614.09760000001</v>
      </c>
      <c r="O577" s="382">
        <v>268182.5601</v>
      </c>
      <c r="P577" s="382">
        <v>209517.622</v>
      </c>
      <c r="Q577" s="382">
        <v>335228.20010000002</v>
      </c>
      <c r="R577" s="382">
        <v>237453.30489999999</v>
      </c>
      <c r="S577" s="382">
        <v>379925.29359999998</v>
      </c>
      <c r="T577" s="382">
        <v>265388.98790000001</v>
      </c>
      <c r="U577" s="382">
        <v>424622.38699999999</v>
      </c>
    </row>
    <row r="578" spans="1:21" ht="22.5" customHeight="1" x14ac:dyDescent="0.25">
      <c r="A578" s="381" t="s">
        <v>627</v>
      </c>
      <c r="B578" s="381" t="s">
        <v>110</v>
      </c>
      <c r="C578" s="381" t="s">
        <v>120</v>
      </c>
      <c r="D578" s="381" t="s">
        <v>121</v>
      </c>
      <c r="E578" s="381" t="s">
        <v>685</v>
      </c>
      <c r="F578" s="381" t="s">
        <v>624</v>
      </c>
      <c r="G578" s="381" t="s">
        <v>11</v>
      </c>
      <c r="H578" s="382">
        <v>77040.580700000006</v>
      </c>
      <c r="I578" s="382">
        <v>134821.01629999999</v>
      </c>
      <c r="J578" s="382">
        <v>100990.38340000001</v>
      </c>
      <c r="K578" s="382">
        <v>176733.17110000001</v>
      </c>
      <c r="L578" s="382">
        <v>122692.1727</v>
      </c>
      <c r="M578" s="382">
        <v>214711.30220000001</v>
      </c>
      <c r="N578" s="382">
        <v>150241.75339999999</v>
      </c>
      <c r="O578" s="382">
        <v>262923.06849999999</v>
      </c>
      <c r="P578" s="382">
        <v>176863.6292</v>
      </c>
      <c r="Q578" s="382">
        <v>309511.35100000002</v>
      </c>
      <c r="R578" s="382">
        <v>193165.12839999999</v>
      </c>
      <c r="S578" s="382">
        <v>338038.97450000001</v>
      </c>
      <c r="T578" s="382">
        <v>207692.49789999999</v>
      </c>
      <c r="U578" s="382">
        <v>363461.8714</v>
      </c>
    </row>
    <row r="579" spans="1:21" ht="21.95" customHeight="1" x14ac:dyDescent="0.25">
      <c r="A579" s="381" t="s">
        <v>627</v>
      </c>
      <c r="B579" s="381" t="s">
        <v>110</v>
      </c>
      <c r="C579" s="381" t="s">
        <v>120</v>
      </c>
      <c r="D579" s="381" t="s">
        <v>121</v>
      </c>
      <c r="E579" s="381" t="s">
        <v>685</v>
      </c>
      <c r="F579" s="381" t="s">
        <v>625</v>
      </c>
      <c r="G579" s="381" t="s">
        <v>5</v>
      </c>
      <c r="H579" s="382">
        <v>70358.328200000004</v>
      </c>
      <c r="I579" s="382">
        <v>123127.0744</v>
      </c>
      <c r="J579" s="382">
        <v>92309.739400000006</v>
      </c>
      <c r="K579" s="382">
        <v>161542.04399999999</v>
      </c>
      <c r="L579" s="382">
        <v>112386.00260000001</v>
      </c>
      <c r="M579" s="382">
        <v>196675.50459999999</v>
      </c>
      <c r="N579" s="382">
        <v>138226.26740000001</v>
      </c>
      <c r="O579" s="382">
        <v>241895.96780000001</v>
      </c>
      <c r="P579" s="382">
        <v>164139.76850000001</v>
      </c>
      <c r="Q579" s="382">
        <v>287244.59470000002</v>
      </c>
      <c r="R579" s="382">
        <v>180788.4143</v>
      </c>
      <c r="S579" s="382">
        <v>316379.72489999997</v>
      </c>
      <c r="T579" s="382">
        <v>196411.33809999999</v>
      </c>
      <c r="U579" s="382">
        <v>343719.84179999999</v>
      </c>
    </row>
    <row r="580" spans="1:21" ht="21.95" customHeight="1" x14ac:dyDescent="0.25">
      <c r="A580" s="381" t="s">
        <v>627</v>
      </c>
      <c r="B580" s="381" t="s">
        <v>110</v>
      </c>
      <c r="C580" s="381" t="s">
        <v>120</v>
      </c>
      <c r="D580" s="381" t="s">
        <v>121</v>
      </c>
      <c r="E580" s="381" t="s">
        <v>685</v>
      </c>
      <c r="F580" s="381" t="s">
        <v>626</v>
      </c>
      <c r="G580" s="381" t="s">
        <v>6</v>
      </c>
      <c r="H580" s="382">
        <v>60608.480000000003</v>
      </c>
      <c r="I580" s="382">
        <v>106064.84</v>
      </c>
      <c r="J580" s="382">
        <v>83675.553499999995</v>
      </c>
      <c r="K580" s="382">
        <v>146432.21859999999</v>
      </c>
      <c r="L580" s="382">
        <v>106070.44500000001</v>
      </c>
      <c r="M580" s="382">
        <v>185623.2787</v>
      </c>
      <c r="N580" s="382">
        <v>138399.64799999999</v>
      </c>
      <c r="O580" s="382">
        <v>242199.38389999999</v>
      </c>
      <c r="P580" s="382">
        <v>172436.28159999999</v>
      </c>
      <c r="Q580" s="382">
        <v>301763.49280000001</v>
      </c>
      <c r="R580" s="382">
        <v>194032.39840000001</v>
      </c>
      <c r="S580" s="382">
        <v>339556.6972</v>
      </c>
      <c r="T580" s="382">
        <v>215294.2629</v>
      </c>
      <c r="U580" s="382">
        <v>376764.96010000003</v>
      </c>
    </row>
    <row r="581" spans="1:21" ht="21.95" customHeight="1" x14ac:dyDescent="0.25">
      <c r="A581" s="381" t="s">
        <v>627</v>
      </c>
      <c r="B581" s="381" t="s">
        <v>110</v>
      </c>
      <c r="C581" s="381" t="s">
        <v>120</v>
      </c>
      <c r="D581" s="381" t="s">
        <v>121</v>
      </c>
      <c r="E581" s="381" t="s">
        <v>685</v>
      </c>
      <c r="F581" s="381" t="s">
        <v>627</v>
      </c>
      <c r="G581" s="381" t="s">
        <v>4</v>
      </c>
      <c r="H581" s="382">
        <v>68982.344100000002</v>
      </c>
      <c r="I581" s="382">
        <v>110371.75229999999</v>
      </c>
      <c r="J581" s="382">
        <v>96575.281700000007</v>
      </c>
      <c r="K581" s="382">
        <v>154520.45310000001</v>
      </c>
      <c r="L581" s="382">
        <v>124168.2194</v>
      </c>
      <c r="M581" s="382">
        <v>198669.15410000001</v>
      </c>
      <c r="N581" s="382">
        <v>165557.62590000001</v>
      </c>
      <c r="O581" s="382">
        <v>264892.20539999998</v>
      </c>
      <c r="P581" s="382">
        <v>206947.03229999999</v>
      </c>
      <c r="Q581" s="382">
        <v>331115.25670000003</v>
      </c>
      <c r="R581" s="382">
        <v>234539.97</v>
      </c>
      <c r="S581" s="382">
        <v>375263.95760000002</v>
      </c>
      <c r="T581" s="382">
        <v>262132.90770000001</v>
      </c>
      <c r="U581" s="382">
        <v>419412.65850000002</v>
      </c>
    </row>
    <row r="582" spans="1:21" ht="22.5" customHeight="1" x14ac:dyDescent="0.25">
      <c r="A582" s="381" t="s">
        <v>627</v>
      </c>
      <c r="B582" s="381" t="s">
        <v>110</v>
      </c>
      <c r="C582" s="381" t="s">
        <v>120</v>
      </c>
      <c r="D582" s="381" t="s">
        <v>121</v>
      </c>
      <c r="E582" s="381" t="s">
        <v>686</v>
      </c>
      <c r="F582" s="381" t="s">
        <v>624</v>
      </c>
      <c r="G582" s="381" t="s">
        <v>11</v>
      </c>
      <c r="H582" s="382">
        <v>76724.725000000006</v>
      </c>
      <c r="I582" s="382">
        <v>134268.26879999999</v>
      </c>
      <c r="J582" s="382">
        <v>100513.8502</v>
      </c>
      <c r="K582" s="382">
        <v>175899.2378</v>
      </c>
      <c r="L582" s="382">
        <v>122055.8656</v>
      </c>
      <c r="M582" s="382">
        <v>213597.76490000001</v>
      </c>
      <c r="N582" s="382">
        <v>149358.63099999999</v>
      </c>
      <c r="O582" s="382">
        <v>261377.60430000001</v>
      </c>
      <c r="P582" s="382">
        <v>175788.1624</v>
      </c>
      <c r="Q582" s="382">
        <v>307629.28419999999</v>
      </c>
      <c r="R582" s="382">
        <v>191979.52480000001</v>
      </c>
      <c r="S582" s="382">
        <v>335964.16830000002</v>
      </c>
      <c r="T582" s="382">
        <v>206404.7095</v>
      </c>
      <c r="U582" s="382">
        <v>361208.24170000001</v>
      </c>
    </row>
    <row r="583" spans="1:21" ht="21.95" customHeight="1" x14ac:dyDescent="0.25">
      <c r="A583" s="381" t="s">
        <v>627</v>
      </c>
      <c r="B583" s="381" t="s">
        <v>110</v>
      </c>
      <c r="C583" s="381" t="s">
        <v>120</v>
      </c>
      <c r="D583" s="381" t="s">
        <v>121</v>
      </c>
      <c r="E583" s="381" t="s">
        <v>686</v>
      </c>
      <c r="F583" s="381" t="s">
        <v>625</v>
      </c>
      <c r="G583" s="381" t="s">
        <v>5</v>
      </c>
      <c r="H583" s="382">
        <v>70183.151400000002</v>
      </c>
      <c r="I583" s="382">
        <v>122820.51489999999</v>
      </c>
      <c r="J583" s="382">
        <v>92015.956300000005</v>
      </c>
      <c r="K583" s="382">
        <v>161027.92360000001</v>
      </c>
      <c r="L583" s="382">
        <v>111966.66740000001</v>
      </c>
      <c r="M583" s="382">
        <v>195941.6678</v>
      </c>
      <c r="N583" s="382">
        <v>137596.1023</v>
      </c>
      <c r="O583" s="382">
        <v>240793.179</v>
      </c>
      <c r="P583" s="382">
        <v>163332.1722</v>
      </c>
      <c r="Q583" s="382">
        <v>285831.30129999999</v>
      </c>
      <c r="R583" s="382">
        <v>179863.37280000001</v>
      </c>
      <c r="S583" s="382">
        <v>314760.90240000002</v>
      </c>
      <c r="T583" s="382">
        <v>195361.04759999999</v>
      </c>
      <c r="U583" s="382">
        <v>341881.8333</v>
      </c>
    </row>
    <row r="584" spans="1:21" ht="21.95" customHeight="1" x14ac:dyDescent="0.25">
      <c r="A584" s="381" t="s">
        <v>627</v>
      </c>
      <c r="B584" s="381" t="s">
        <v>110</v>
      </c>
      <c r="C584" s="381" t="s">
        <v>120</v>
      </c>
      <c r="D584" s="381" t="s">
        <v>121</v>
      </c>
      <c r="E584" s="381" t="s">
        <v>686</v>
      </c>
      <c r="F584" s="381" t="s">
        <v>626</v>
      </c>
      <c r="G584" s="381" t="s">
        <v>6</v>
      </c>
      <c r="H584" s="382">
        <v>60582.6495</v>
      </c>
      <c r="I584" s="382">
        <v>106019.6366</v>
      </c>
      <c r="J584" s="382">
        <v>83664.155400000003</v>
      </c>
      <c r="K584" s="382">
        <v>146412.27189999999</v>
      </c>
      <c r="L584" s="382">
        <v>106087.63039999999</v>
      </c>
      <c r="M584" s="382">
        <v>185653.35320000001</v>
      </c>
      <c r="N584" s="382">
        <v>138486.30100000001</v>
      </c>
      <c r="O584" s="382">
        <v>242351.02679999999</v>
      </c>
      <c r="P584" s="382">
        <v>172556.4565</v>
      </c>
      <c r="Q584" s="382">
        <v>301973.79879999999</v>
      </c>
      <c r="R584" s="382">
        <v>194197.9731</v>
      </c>
      <c r="S584" s="382">
        <v>339846.45289999997</v>
      </c>
      <c r="T584" s="382">
        <v>215512.27429999999</v>
      </c>
      <c r="U584" s="382">
        <v>377146.48009999999</v>
      </c>
    </row>
    <row r="585" spans="1:21" ht="21.95" customHeight="1" x14ac:dyDescent="0.25">
      <c r="A585" s="381" t="s">
        <v>627</v>
      </c>
      <c r="B585" s="381" t="s">
        <v>110</v>
      </c>
      <c r="C585" s="381" t="s">
        <v>120</v>
      </c>
      <c r="D585" s="381" t="s">
        <v>121</v>
      </c>
      <c r="E585" s="381" t="s">
        <v>686</v>
      </c>
      <c r="F585" s="381" t="s">
        <v>627</v>
      </c>
      <c r="G585" s="381" t="s">
        <v>4</v>
      </c>
      <c r="H585" s="382">
        <v>68620.504199999996</v>
      </c>
      <c r="I585" s="382">
        <v>109792.80839999999</v>
      </c>
      <c r="J585" s="382">
        <v>96068.705900000001</v>
      </c>
      <c r="K585" s="382">
        <v>153709.93169999999</v>
      </c>
      <c r="L585" s="382">
        <v>123516.90760000001</v>
      </c>
      <c r="M585" s="382">
        <v>197627.0551</v>
      </c>
      <c r="N585" s="382">
        <v>164689.2101</v>
      </c>
      <c r="O585" s="382">
        <v>263502.7401</v>
      </c>
      <c r="P585" s="382">
        <v>205861.51259999999</v>
      </c>
      <c r="Q585" s="382">
        <v>329378.42509999999</v>
      </c>
      <c r="R585" s="382">
        <v>233309.71429999999</v>
      </c>
      <c r="S585" s="382">
        <v>373295.54849999998</v>
      </c>
      <c r="T585" s="382">
        <v>260757.916</v>
      </c>
      <c r="U585" s="382">
        <v>417212.67180000001</v>
      </c>
    </row>
    <row r="586" spans="1:21" ht="22.5" customHeight="1" x14ac:dyDescent="0.25">
      <c r="A586" s="381" t="s">
        <v>627</v>
      </c>
      <c r="B586" s="381" t="s">
        <v>110</v>
      </c>
      <c r="C586" s="381" t="s">
        <v>120</v>
      </c>
      <c r="D586" s="381" t="s">
        <v>121</v>
      </c>
      <c r="E586" s="381" t="s">
        <v>122</v>
      </c>
      <c r="F586" s="381" t="s">
        <v>624</v>
      </c>
      <c r="G586" s="381" t="s">
        <v>11</v>
      </c>
      <c r="H586" s="382">
        <v>78013.715800000005</v>
      </c>
      <c r="I586" s="382">
        <v>136524.00270000001</v>
      </c>
      <c r="J586" s="382">
        <v>102219.4808</v>
      </c>
      <c r="K586" s="382">
        <v>178884.0914</v>
      </c>
      <c r="L586" s="382">
        <v>124142.6428</v>
      </c>
      <c r="M586" s="382">
        <v>217249.6249</v>
      </c>
      <c r="N586" s="382">
        <v>151940.4718</v>
      </c>
      <c r="O586" s="382">
        <v>265895.82569999999</v>
      </c>
      <c r="P586" s="382">
        <v>178836.6298</v>
      </c>
      <c r="Q586" s="382">
        <v>312964.10200000001</v>
      </c>
      <c r="R586" s="382">
        <v>195311.7758</v>
      </c>
      <c r="S586" s="382">
        <v>341795.60759999999</v>
      </c>
      <c r="T586" s="382">
        <v>209990.88769999999</v>
      </c>
      <c r="U586" s="382">
        <v>367484.05359999998</v>
      </c>
    </row>
    <row r="587" spans="1:21" ht="21.95" customHeight="1" x14ac:dyDescent="0.25">
      <c r="A587" s="381" t="s">
        <v>627</v>
      </c>
      <c r="B587" s="381" t="s">
        <v>110</v>
      </c>
      <c r="C587" s="381" t="s">
        <v>120</v>
      </c>
      <c r="D587" s="381" t="s">
        <v>121</v>
      </c>
      <c r="E587" s="381" t="s">
        <v>122</v>
      </c>
      <c r="F587" s="381" t="s">
        <v>625</v>
      </c>
      <c r="G587" s="381" t="s">
        <v>5</v>
      </c>
      <c r="H587" s="382">
        <v>71331.463300000003</v>
      </c>
      <c r="I587" s="382">
        <v>124830.06080000001</v>
      </c>
      <c r="J587" s="382">
        <v>93538.836800000005</v>
      </c>
      <c r="K587" s="382">
        <v>163692.96429999999</v>
      </c>
      <c r="L587" s="382">
        <v>113836.4728</v>
      </c>
      <c r="M587" s="382">
        <v>199213.8273</v>
      </c>
      <c r="N587" s="382">
        <v>139924.98569999999</v>
      </c>
      <c r="O587" s="382">
        <v>244868.72500000001</v>
      </c>
      <c r="P587" s="382">
        <v>166112.7691</v>
      </c>
      <c r="Q587" s="382">
        <v>290697.34580000001</v>
      </c>
      <c r="R587" s="382">
        <v>182935.06169999999</v>
      </c>
      <c r="S587" s="382">
        <v>320136.3579</v>
      </c>
      <c r="T587" s="382">
        <v>198709.7279</v>
      </c>
      <c r="U587" s="382">
        <v>347742.02389999997</v>
      </c>
    </row>
    <row r="588" spans="1:21" ht="21.95" customHeight="1" x14ac:dyDescent="0.25">
      <c r="A588" s="381" t="s">
        <v>627</v>
      </c>
      <c r="B588" s="381" t="s">
        <v>110</v>
      </c>
      <c r="C588" s="381" t="s">
        <v>120</v>
      </c>
      <c r="D588" s="381" t="s">
        <v>121</v>
      </c>
      <c r="E588" s="381" t="s">
        <v>122</v>
      </c>
      <c r="F588" s="381" t="s">
        <v>626</v>
      </c>
      <c r="G588" s="381" t="s">
        <v>6</v>
      </c>
      <c r="H588" s="382">
        <v>61539.954100000003</v>
      </c>
      <c r="I588" s="382">
        <v>107694.91959999999</v>
      </c>
      <c r="J588" s="382">
        <v>84979.617199999993</v>
      </c>
      <c r="K588" s="382">
        <v>148714.33009999999</v>
      </c>
      <c r="L588" s="382">
        <v>107747.0984</v>
      </c>
      <c r="M588" s="382">
        <v>188557.4221</v>
      </c>
      <c r="N588" s="382">
        <v>140635.18580000001</v>
      </c>
      <c r="O588" s="382">
        <v>246111.57509999999</v>
      </c>
      <c r="P588" s="382">
        <v>175230.70389999999</v>
      </c>
      <c r="Q588" s="382">
        <v>306653.73180000001</v>
      </c>
      <c r="R588" s="382">
        <v>197199.41029999999</v>
      </c>
      <c r="S588" s="382">
        <v>345098.9681</v>
      </c>
      <c r="T588" s="382">
        <v>218833.86439999999</v>
      </c>
      <c r="U588" s="382">
        <v>382959.26280000003</v>
      </c>
    </row>
    <row r="589" spans="1:21" ht="21.95" customHeight="1" x14ac:dyDescent="0.25">
      <c r="A589" s="381" t="s">
        <v>627</v>
      </c>
      <c r="B589" s="381" t="s">
        <v>110</v>
      </c>
      <c r="C589" s="381" t="s">
        <v>120</v>
      </c>
      <c r="D589" s="381" t="s">
        <v>121</v>
      </c>
      <c r="E589" s="381" t="s">
        <v>122</v>
      </c>
      <c r="F589" s="381" t="s">
        <v>627</v>
      </c>
      <c r="G589" s="381" t="s">
        <v>4</v>
      </c>
      <c r="H589" s="382">
        <v>69794.812900000004</v>
      </c>
      <c r="I589" s="382">
        <v>111671.7023</v>
      </c>
      <c r="J589" s="382">
        <v>97712.737999999998</v>
      </c>
      <c r="K589" s="382">
        <v>156340.38320000001</v>
      </c>
      <c r="L589" s="382">
        <v>125630.66310000001</v>
      </c>
      <c r="M589" s="382">
        <v>201009.06409999999</v>
      </c>
      <c r="N589" s="382">
        <v>167507.5509</v>
      </c>
      <c r="O589" s="382">
        <v>268012.08539999998</v>
      </c>
      <c r="P589" s="382">
        <v>209384.43859999999</v>
      </c>
      <c r="Q589" s="382">
        <v>335015.1067</v>
      </c>
      <c r="R589" s="382">
        <v>237302.36369999999</v>
      </c>
      <c r="S589" s="382">
        <v>379683.78769999999</v>
      </c>
      <c r="T589" s="382">
        <v>265220.28889999999</v>
      </c>
      <c r="U589" s="382">
        <v>424352.46850000002</v>
      </c>
    </row>
    <row r="590" spans="1:21" ht="22.5" customHeight="1" x14ac:dyDescent="0.25">
      <c r="A590" s="381" t="s">
        <v>627</v>
      </c>
      <c r="B590" s="381" t="s">
        <v>110</v>
      </c>
      <c r="C590" s="381" t="s">
        <v>120</v>
      </c>
      <c r="D590" s="381" t="s">
        <v>121</v>
      </c>
      <c r="E590" s="381" t="s">
        <v>687</v>
      </c>
      <c r="F590" s="381" t="s">
        <v>624</v>
      </c>
      <c r="G590" s="381" t="s">
        <v>11</v>
      </c>
      <c r="H590" s="382">
        <v>77843.006399999998</v>
      </c>
      <c r="I590" s="382">
        <v>136225.26130000001</v>
      </c>
      <c r="J590" s="382">
        <v>102081.4687</v>
      </c>
      <c r="K590" s="382">
        <v>178642.57019999999</v>
      </c>
      <c r="L590" s="382">
        <v>124053.71890000001</v>
      </c>
      <c r="M590" s="382">
        <v>217094.00810000001</v>
      </c>
      <c r="N590" s="382">
        <v>151974.2401</v>
      </c>
      <c r="O590" s="382">
        <v>265954.9203</v>
      </c>
      <c r="P590" s="382">
        <v>178925.6024</v>
      </c>
      <c r="Q590" s="382">
        <v>313119.80410000001</v>
      </c>
      <c r="R590" s="382">
        <v>195424.06229999999</v>
      </c>
      <c r="S590" s="382">
        <v>341992.1091</v>
      </c>
      <c r="T590" s="382">
        <v>210129.48860000001</v>
      </c>
      <c r="U590" s="382">
        <v>367726.60499999998</v>
      </c>
    </row>
    <row r="591" spans="1:21" ht="21.95" customHeight="1" x14ac:dyDescent="0.25">
      <c r="A591" s="381" t="s">
        <v>627</v>
      </c>
      <c r="B591" s="381" t="s">
        <v>110</v>
      </c>
      <c r="C591" s="381" t="s">
        <v>120</v>
      </c>
      <c r="D591" s="381" t="s">
        <v>121</v>
      </c>
      <c r="E591" s="381" t="s">
        <v>687</v>
      </c>
      <c r="F591" s="381" t="s">
        <v>625</v>
      </c>
      <c r="G591" s="381" t="s">
        <v>5</v>
      </c>
      <c r="H591" s="382">
        <v>71020.074600000007</v>
      </c>
      <c r="I591" s="382">
        <v>124285.1305</v>
      </c>
      <c r="J591" s="382">
        <v>93218.073900000003</v>
      </c>
      <c r="K591" s="382">
        <v>163131.6293</v>
      </c>
      <c r="L591" s="382">
        <v>113530.57640000001</v>
      </c>
      <c r="M591" s="382">
        <v>198678.50870000001</v>
      </c>
      <c r="N591" s="382">
        <v>139705.7959</v>
      </c>
      <c r="O591" s="382">
        <v>244485.14300000001</v>
      </c>
      <c r="P591" s="382">
        <v>165933.87040000001</v>
      </c>
      <c r="Q591" s="382">
        <v>290384.27309999999</v>
      </c>
      <c r="R591" s="382">
        <v>182786.78529999999</v>
      </c>
      <c r="S591" s="382">
        <v>319876.87430000002</v>
      </c>
      <c r="T591" s="382">
        <v>198610.83009999999</v>
      </c>
      <c r="U591" s="382">
        <v>347568.95270000002</v>
      </c>
    </row>
    <row r="592" spans="1:21" ht="21.95" customHeight="1" x14ac:dyDescent="0.25">
      <c r="A592" s="381" t="s">
        <v>627</v>
      </c>
      <c r="B592" s="381" t="s">
        <v>110</v>
      </c>
      <c r="C592" s="381" t="s">
        <v>120</v>
      </c>
      <c r="D592" s="381" t="s">
        <v>121</v>
      </c>
      <c r="E592" s="381" t="s">
        <v>687</v>
      </c>
      <c r="F592" s="381" t="s">
        <v>626</v>
      </c>
      <c r="G592" s="381" t="s">
        <v>6</v>
      </c>
      <c r="H592" s="382">
        <v>61100.048999999999</v>
      </c>
      <c r="I592" s="382">
        <v>106925.0857</v>
      </c>
      <c r="J592" s="382">
        <v>84338.985499999995</v>
      </c>
      <c r="K592" s="382">
        <v>147593.22459999999</v>
      </c>
      <c r="L592" s="382">
        <v>106891.58869999999</v>
      </c>
      <c r="M592" s="382">
        <v>187060.28020000001</v>
      </c>
      <c r="N592" s="382">
        <v>139430.76689999999</v>
      </c>
      <c r="O592" s="382">
        <v>244003.84210000001</v>
      </c>
      <c r="P592" s="382">
        <v>173713.32180000001</v>
      </c>
      <c r="Q592" s="382">
        <v>303998.31300000002</v>
      </c>
      <c r="R592" s="382">
        <v>195450.3339</v>
      </c>
      <c r="S592" s="382">
        <v>342038.08429999999</v>
      </c>
      <c r="T592" s="382">
        <v>216846.0569</v>
      </c>
      <c r="U592" s="382">
        <v>379480.59950000001</v>
      </c>
    </row>
    <row r="593" spans="1:21" ht="21.95" customHeight="1" x14ac:dyDescent="0.25">
      <c r="A593" s="381" t="s">
        <v>627</v>
      </c>
      <c r="B593" s="381" t="s">
        <v>110</v>
      </c>
      <c r="C593" s="381" t="s">
        <v>120</v>
      </c>
      <c r="D593" s="381" t="s">
        <v>121</v>
      </c>
      <c r="E593" s="381" t="s">
        <v>687</v>
      </c>
      <c r="F593" s="381" t="s">
        <v>627</v>
      </c>
      <c r="G593" s="381" t="s">
        <v>4</v>
      </c>
      <c r="H593" s="382">
        <v>69750.420700000002</v>
      </c>
      <c r="I593" s="382">
        <v>111600.67479999999</v>
      </c>
      <c r="J593" s="382">
        <v>97650.589000000007</v>
      </c>
      <c r="K593" s="382">
        <v>156240.94459999999</v>
      </c>
      <c r="L593" s="382">
        <v>125550.75719999999</v>
      </c>
      <c r="M593" s="382">
        <v>200881.21460000001</v>
      </c>
      <c r="N593" s="382">
        <v>167401.0097</v>
      </c>
      <c r="O593" s="382">
        <v>267841.61940000003</v>
      </c>
      <c r="P593" s="382">
        <v>209251.26199999999</v>
      </c>
      <c r="Q593" s="382">
        <v>334802.02429999999</v>
      </c>
      <c r="R593" s="382">
        <v>237151.43040000001</v>
      </c>
      <c r="S593" s="382">
        <v>379442.2942</v>
      </c>
      <c r="T593" s="382">
        <v>265051.59860000003</v>
      </c>
      <c r="U593" s="382">
        <v>424082.56410000002</v>
      </c>
    </row>
    <row r="594" spans="1:21" ht="22.5" customHeight="1" x14ac:dyDescent="0.25">
      <c r="A594" s="381" t="s">
        <v>627</v>
      </c>
      <c r="B594" s="381" t="s">
        <v>110</v>
      </c>
      <c r="C594" s="381" t="s">
        <v>120</v>
      </c>
      <c r="D594" s="381" t="s">
        <v>121</v>
      </c>
      <c r="E594" s="381" t="s">
        <v>123</v>
      </c>
      <c r="F594" s="381" t="s">
        <v>624</v>
      </c>
      <c r="G594" s="381" t="s">
        <v>11</v>
      </c>
      <c r="H594" s="382">
        <v>78329.573999999993</v>
      </c>
      <c r="I594" s="382">
        <v>137076.75450000001</v>
      </c>
      <c r="J594" s="382">
        <v>102696.0174</v>
      </c>
      <c r="K594" s="382">
        <v>179718.03039999999</v>
      </c>
      <c r="L594" s="382">
        <v>124778.95389999999</v>
      </c>
      <c r="M594" s="382">
        <v>218363.16940000001</v>
      </c>
      <c r="N594" s="382">
        <v>152823.59940000001</v>
      </c>
      <c r="O594" s="382">
        <v>267441.29889999999</v>
      </c>
      <c r="P594" s="382">
        <v>179912.10269999999</v>
      </c>
      <c r="Q594" s="382">
        <v>314846.17969999998</v>
      </c>
      <c r="R594" s="382">
        <v>196497.3861</v>
      </c>
      <c r="S594" s="382">
        <v>343870.42560000002</v>
      </c>
      <c r="T594" s="382">
        <v>211278.68350000001</v>
      </c>
      <c r="U594" s="382">
        <v>369737.6961</v>
      </c>
    </row>
    <row r="595" spans="1:21" ht="21.95" customHeight="1" x14ac:dyDescent="0.25">
      <c r="A595" s="381" t="s">
        <v>627</v>
      </c>
      <c r="B595" s="381" t="s">
        <v>110</v>
      </c>
      <c r="C595" s="381" t="s">
        <v>120</v>
      </c>
      <c r="D595" s="381" t="s">
        <v>121</v>
      </c>
      <c r="E595" s="381" t="s">
        <v>123</v>
      </c>
      <c r="F595" s="381" t="s">
        <v>625</v>
      </c>
      <c r="G595" s="381" t="s">
        <v>5</v>
      </c>
      <c r="H595" s="382">
        <v>71506.642099999997</v>
      </c>
      <c r="I595" s="382">
        <v>125136.6237</v>
      </c>
      <c r="J595" s="382">
        <v>93832.622600000002</v>
      </c>
      <c r="K595" s="382">
        <v>164207.0894</v>
      </c>
      <c r="L595" s="382">
        <v>114255.81140000001</v>
      </c>
      <c r="M595" s="382">
        <v>199947.67</v>
      </c>
      <c r="N595" s="382">
        <v>140555.15520000001</v>
      </c>
      <c r="O595" s="382">
        <v>245971.5215</v>
      </c>
      <c r="P595" s="382">
        <v>166920.3707</v>
      </c>
      <c r="Q595" s="382">
        <v>292110.64860000001</v>
      </c>
      <c r="R595" s="382">
        <v>183860.109</v>
      </c>
      <c r="S595" s="382">
        <v>321755.19089999999</v>
      </c>
      <c r="T595" s="382">
        <v>199760.02499999999</v>
      </c>
      <c r="U595" s="382">
        <v>349580.04379999998</v>
      </c>
    </row>
    <row r="596" spans="1:21" ht="21.95" customHeight="1" x14ac:dyDescent="0.25">
      <c r="A596" s="381" t="s">
        <v>627</v>
      </c>
      <c r="B596" s="381" t="s">
        <v>110</v>
      </c>
      <c r="C596" s="381" t="s">
        <v>120</v>
      </c>
      <c r="D596" s="381" t="s">
        <v>121</v>
      </c>
      <c r="E596" s="381" t="s">
        <v>123</v>
      </c>
      <c r="F596" s="381" t="s">
        <v>626</v>
      </c>
      <c r="G596" s="381" t="s">
        <v>6</v>
      </c>
      <c r="H596" s="382">
        <v>61565.786099999998</v>
      </c>
      <c r="I596" s="382">
        <v>107740.12549999999</v>
      </c>
      <c r="J596" s="382">
        <v>84991.017300000007</v>
      </c>
      <c r="K596" s="382">
        <v>148734.28030000001</v>
      </c>
      <c r="L596" s="382">
        <v>107729.91529999999</v>
      </c>
      <c r="M596" s="382">
        <v>188527.35190000001</v>
      </c>
      <c r="N596" s="382">
        <v>140548.53580000001</v>
      </c>
      <c r="O596" s="382">
        <v>245959.93770000001</v>
      </c>
      <c r="P596" s="382">
        <v>175110.53289999999</v>
      </c>
      <c r="Q596" s="382">
        <v>306443.4326</v>
      </c>
      <c r="R596" s="382">
        <v>197033.83979999999</v>
      </c>
      <c r="S596" s="382">
        <v>344809.21970000002</v>
      </c>
      <c r="T596" s="382">
        <v>218615.85759999999</v>
      </c>
      <c r="U596" s="382">
        <v>382577.75089999998</v>
      </c>
    </row>
    <row r="597" spans="1:21" ht="21.95" customHeight="1" x14ac:dyDescent="0.25">
      <c r="A597" s="381" t="s">
        <v>627</v>
      </c>
      <c r="B597" s="381" t="s">
        <v>110</v>
      </c>
      <c r="C597" s="381" t="s">
        <v>120</v>
      </c>
      <c r="D597" s="381" t="s">
        <v>121</v>
      </c>
      <c r="E597" s="381" t="s">
        <v>123</v>
      </c>
      <c r="F597" s="381" t="s">
        <v>627</v>
      </c>
      <c r="G597" s="381" t="s">
        <v>4</v>
      </c>
      <c r="H597" s="382">
        <v>70156.655100000004</v>
      </c>
      <c r="I597" s="382">
        <v>112250.6498</v>
      </c>
      <c r="J597" s="382">
        <v>98219.3171</v>
      </c>
      <c r="K597" s="382">
        <v>157150.90969999999</v>
      </c>
      <c r="L597" s="382">
        <v>126281.9791</v>
      </c>
      <c r="M597" s="382">
        <v>202051.16959999999</v>
      </c>
      <c r="N597" s="382">
        <v>168375.97219999999</v>
      </c>
      <c r="O597" s="382">
        <v>269401.55949999997</v>
      </c>
      <c r="P597" s="382">
        <v>210469.96520000001</v>
      </c>
      <c r="Q597" s="382">
        <v>336751.94929999998</v>
      </c>
      <c r="R597" s="382">
        <v>238532.62719999999</v>
      </c>
      <c r="S597" s="382">
        <v>381652.20929999999</v>
      </c>
      <c r="T597" s="382">
        <v>266595.2892</v>
      </c>
      <c r="U597" s="382">
        <v>426552.46919999999</v>
      </c>
    </row>
    <row r="598" spans="1:21" ht="22.5" customHeight="1" x14ac:dyDescent="0.25">
      <c r="A598" s="381" t="s">
        <v>627</v>
      </c>
      <c r="B598" s="381" t="s">
        <v>110</v>
      </c>
      <c r="C598" s="381" t="s">
        <v>120</v>
      </c>
      <c r="D598" s="381" t="s">
        <v>121</v>
      </c>
      <c r="E598" s="381" t="s">
        <v>124</v>
      </c>
      <c r="F598" s="381" t="s">
        <v>624</v>
      </c>
      <c r="G598" s="381" t="s">
        <v>11</v>
      </c>
      <c r="H598" s="382">
        <v>80105.132199999993</v>
      </c>
      <c r="I598" s="382">
        <v>140183.98139999999</v>
      </c>
      <c r="J598" s="382">
        <v>105016.1966</v>
      </c>
      <c r="K598" s="382">
        <v>183778.34409999999</v>
      </c>
      <c r="L598" s="382">
        <v>127590.96610000001</v>
      </c>
      <c r="M598" s="382">
        <v>223284.19080000001</v>
      </c>
      <c r="N598" s="382">
        <v>156254.79930000001</v>
      </c>
      <c r="O598" s="382">
        <v>273445.89880000002</v>
      </c>
      <c r="P598" s="382">
        <v>183947.07029999999</v>
      </c>
      <c r="Q598" s="382">
        <v>321907.37310000003</v>
      </c>
      <c r="R598" s="382">
        <v>200902.9608</v>
      </c>
      <c r="S598" s="382">
        <v>351580.1814</v>
      </c>
      <c r="T598" s="382">
        <v>216014.05660000001</v>
      </c>
      <c r="U598" s="382">
        <v>378024.59899999999</v>
      </c>
    </row>
    <row r="599" spans="1:21" ht="21.95" customHeight="1" x14ac:dyDescent="0.25">
      <c r="A599" s="381" t="s">
        <v>627</v>
      </c>
      <c r="B599" s="381" t="s">
        <v>110</v>
      </c>
      <c r="C599" s="381" t="s">
        <v>120</v>
      </c>
      <c r="D599" s="381" t="s">
        <v>121</v>
      </c>
      <c r="E599" s="381" t="s">
        <v>124</v>
      </c>
      <c r="F599" s="381" t="s">
        <v>625</v>
      </c>
      <c r="G599" s="381" t="s">
        <v>5</v>
      </c>
      <c r="H599" s="382">
        <v>73141.521599999993</v>
      </c>
      <c r="I599" s="382">
        <v>127997.66280000001</v>
      </c>
      <c r="J599" s="382">
        <v>95970.051600000006</v>
      </c>
      <c r="K599" s="382">
        <v>167947.59030000001</v>
      </c>
      <c r="L599" s="382">
        <v>116850.85189999999</v>
      </c>
      <c r="M599" s="382">
        <v>204488.99069999999</v>
      </c>
      <c r="N599" s="382">
        <v>143733.39780000001</v>
      </c>
      <c r="O599" s="382">
        <v>251533.4461</v>
      </c>
      <c r="P599" s="382">
        <v>170687.46780000001</v>
      </c>
      <c r="Q599" s="382">
        <v>298703.0687</v>
      </c>
      <c r="R599" s="382">
        <v>188005.12160000001</v>
      </c>
      <c r="S599" s="382">
        <v>329008.96289999998</v>
      </c>
      <c r="T599" s="382">
        <v>204257.90030000001</v>
      </c>
      <c r="U599" s="382">
        <v>357451.32549999998</v>
      </c>
    </row>
    <row r="600" spans="1:21" ht="21.95" customHeight="1" x14ac:dyDescent="0.25">
      <c r="A600" s="381" t="s">
        <v>627</v>
      </c>
      <c r="B600" s="381" t="s">
        <v>110</v>
      </c>
      <c r="C600" s="381" t="s">
        <v>120</v>
      </c>
      <c r="D600" s="381" t="s">
        <v>121</v>
      </c>
      <c r="E600" s="381" t="s">
        <v>124</v>
      </c>
      <c r="F600" s="381" t="s">
        <v>626</v>
      </c>
      <c r="G600" s="381" t="s">
        <v>6</v>
      </c>
      <c r="H600" s="382">
        <v>62988.827700000002</v>
      </c>
      <c r="I600" s="382">
        <v>110230.44839999999</v>
      </c>
      <c r="J600" s="382">
        <v>86958.510999999999</v>
      </c>
      <c r="K600" s="382">
        <v>152177.39430000001</v>
      </c>
      <c r="L600" s="382">
        <v>110227.71</v>
      </c>
      <c r="M600" s="382">
        <v>192898.49239999999</v>
      </c>
      <c r="N600" s="382">
        <v>143815.18950000001</v>
      </c>
      <c r="O600" s="382">
        <v>251676.5815</v>
      </c>
      <c r="P600" s="382">
        <v>179181.99160000001</v>
      </c>
      <c r="Q600" s="382">
        <v>313568.48509999999</v>
      </c>
      <c r="R600" s="382">
        <v>201618.7831</v>
      </c>
      <c r="S600" s="382">
        <v>352832.87030000001</v>
      </c>
      <c r="T600" s="382">
        <v>223707.24849999999</v>
      </c>
      <c r="U600" s="382">
        <v>391487.685</v>
      </c>
    </row>
    <row r="601" spans="1:21" ht="21.95" customHeight="1" x14ac:dyDescent="0.25">
      <c r="A601" s="381" t="s">
        <v>627</v>
      </c>
      <c r="B601" s="381" t="s">
        <v>110</v>
      </c>
      <c r="C601" s="381" t="s">
        <v>120</v>
      </c>
      <c r="D601" s="381" t="s">
        <v>121</v>
      </c>
      <c r="E601" s="381" t="s">
        <v>124</v>
      </c>
      <c r="F601" s="381" t="s">
        <v>627</v>
      </c>
      <c r="G601" s="381" t="s">
        <v>4</v>
      </c>
      <c r="H601" s="382">
        <v>71737.198099999994</v>
      </c>
      <c r="I601" s="382">
        <v>114779.5187</v>
      </c>
      <c r="J601" s="382">
        <v>100432.07739999999</v>
      </c>
      <c r="K601" s="382">
        <v>160691.32620000001</v>
      </c>
      <c r="L601" s="382">
        <v>129126.9566</v>
      </c>
      <c r="M601" s="382">
        <v>206603.13370000001</v>
      </c>
      <c r="N601" s="382">
        <v>172169.27540000001</v>
      </c>
      <c r="O601" s="382">
        <v>275470.84480000002</v>
      </c>
      <c r="P601" s="382">
        <v>215211.59419999999</v>
      </c>
      <c r="Q601" s="382">
        <v>344338.55599999998</v>
      </c>
      <c r="R601" s="382">
        <v>243906.47349999999</v>
      </c>
      <c r="S601" s="382">
        <v>390250.36349999998</v>
      </c>
      <c r="T601" s="382">
        <v>272601.35279999999</v>
      </c>
      <c r="U601" s="382">
        <v>436162.17090000003</v>
      </c>
    </row>
    <row r="602" spans="1:21" ht="22.5" customHeight="1" x14ac:dyDescent="0.25">
      <c r="A602" s="381" t="s">
        <v>627</v>
      </c>
      <c r="B602" s="381" t="s">
        <v>110</v>
      </c>
      <c r="C602" s="381" t="s">
        <v>120</v>
      </c>
      <c r="D602" s="381" t="s">
        <v>121</v>
      </c>
      <c r="E602" s="381" t="s">
        <v>688</v>
      </c>
      <c r="F602" s="381" t="s">
        <v>624</v>
      </c>
      <c r="G602" s="381" t="s">
        <v>11</v>
      </c>
      <c r="H602" s="382">
        <v>70365.119300000006</v>
      </c>
      <c r="I602" s="382">
        <v>123138.95879999999</v>
      </c>
      <c r="J602" s="382">
        <v>92054.694399999993</v>
      </c>
      <c r="K602" s="382">
        <v>161095.71530000001</v>
      </c>
      <c r="L602" s="382">
        <v>111666.43120000001</v>
      </c>
      <c r="M602" s="382">
        <v>195416.25469999999</v>
      </c>
      <c r="N602" s="382">
        <v>136432.53020000001</v>
      </c>
      <c r="O602" s="382">
        <v>238756.92790000001</v>
      </c>
      <c r="P602" s="382">
        <v>160501.3241</v>
      </c>
      <c r="Q602" s="382">
        <v>280877.31719999999</v>
      </c>
      <c r="R602" s="382">
        <v>175262.10990000001</v>
      </c>
      <c r="S602" s="382">
        <v>306708.6924</v>
      </c>
      <c r="T602" s="382">
        <v>188404.50030000001</v>
      </c>
      <c r="U602" s="382">
        <v>329707.87550000002</v>
      </c>
    </row>
    <row r="603" spans="1:21" ht="21.95" customHeight="1" x14ac:dyDescent="0.25">
      <c r="A603" s="381" t="s">
        <v>627</v>
      </c>
      <c r="B603" s="381" t="s">
        <v>110</v>
      </c>
      <c r="C603" s="381" t="s">
        <v>120</v>
      </c>
      <c r="D603" s="381" t="s">
        <v>121</v>
      </c>
      <c r="E603" s="381" t="s">
        <v>688</v>
      </c>
      <c r="F603" s="381" t="s">
        <v>625</v>
      </c>
      <c r="G603" s="381" t="s">
        <v>5</v>
      </c>
      <c r="H603" s="382">
        <v>64597.280299999999</v>
      </c>
      <c r="I603" s="382">
        <v>113045.2405</v>
      </c>
      <c r="J603" s="382">
        <v>84561.927899999995</v>
      </c>
      <c r="K603" s="382">
        <v>147983.37400000001</v>
      </c>
      <c r="L603" s="382">
        <v>102770.57919999999</v>
      </c>
      <c r="M603" s="382">
        <v>179848.51360000001</v>
      </c>
      <c r="N603" s="382">
        <v>126061.26850000001</v>
      </c>
      <c r="O603" s="382">
        <v>220607.21979999999</v>
      </c>
      <c r="P603" s="382">
        <v>149518.62330000001</v>
      </c>
      <c r="Q603" s="382">
        <v>261657.5906</v>
      </c>
      <c r="R603" s="382">
        <v>164579.0514</v>
      </c>
      <c r="S603" s="382">
        <v>288013.33990000002</v>
      </c>
      <c r="T603" s="382">
        <v>178667.07810000001</v>
      </c>
      <c r="U603" s="382">
        <v>312667.38660000003</v>
      </c>
    </row>
    <row r="604" spans="1:21" ht="21.95" customHeight="1" x14ac:dyDescent="0.25">
      <c r="A604" s="381" t="s">
        <v>627</v>
      </c>
      <c r="B604" s="381" t="s">
        <v>110</v>
      </c>
      <c r="C604" s="381" t="s">
        <v>120</v>
      </c>
      <c r="D604" s="381" t="s">
        <v>121</v>
      </c>
      <c r="E604" s="381" t="s">
        <v>688</v>
      </c>
      <c r="F604" s="381" t="s">
        <v>626</v>
      </c>
      <c r="G604" s="381" t="s">
        <v>6</v>
      </c>
      <c r="H604" s="382">
        <v>56016.074099999998</v>
      </c>
      <c r="I604" s="382">
        <v>98028.129700000005</v>
      </c>
      <c r="J604" s="382">
        <v>77407.155199999994</v>
      </c>
      <c r="K604" s="382">
        <v>135462.52160000001</v>
      </c>
      <c r="L604" s="382">
        <v>98218.036999999997</v>
      </c>
      <c r="M604" s="382">
        <v>171881.56479999999</v>
      </c>
      <c r="N604" s="382">
        <v>128344.07550000001</v>
      </c>
      <c r="O604" s="382">
        <v>224602.13209999999</v>
      </c>
      <c r="P604" s="382">
        <v>159943.89619999999</v>
      </c>
      <c r="Q604" s="382">
        <v>279901.81839999999</v>
      </c>
      <c r="R604" s="382">
        <v>180065.30929999999</v>
      </c>
      <c r="S604" s="382">
        <v>315114.29139999999</v>
      </c>
      <c r="T604" s="382">
        <v>199898.21</v>
      </c>
      <c r="U604" s="382">
        <v>349821.86749999999</v>
      </c>
    </row>
    <row r="605" spans="1:21" ht="21.95" customHeight="1" x14ac:dyDescent="0.25">
      <c r="A605" s="381" t="s">
        <v>627</v>
      </c>
      <c r="B605" s="381" t="s">
        <v>110</v>
      </c>
      <c r="C605" s="381" t="s">
        <v>120</v>
      </c>
      <c r="D605" s="381" t="s">
        <v>121</v>
      </c>
      <c r="E605" s="381" t="s">
        <v>688</v>
      </c>
      <c r="F605" s="381" t="s">
        <v>627</v>
      </c>
      <c r="G605" s="381" t="s">
        <v>4</v>
      </c>
      <c r="H605" s="382">
        <v>62771.151100000003</v>
      </c>
      <c r="I605" s="382">
        <v>100433.8434</v>
      </c>
      <c r="J605" s="382">
        <v>87879.611600000004</v>
      </c>
      <c r="K605" s="382">
        <v>140607.38070000001</v>
      </c>
      <c r="L605" s="382">
        <v>112988.0721</v>
      </c>
      <c r="M605" s="382">
        <v>180780.91810000001</v>
      </c>
      <c r="N605" s="382">
        <v>150650.7628</v>
      </c>
      <c r="O605" s="382">
        <v>241041.22399999999</v>
      </c>
      <c r="P605" s="382">
        <v>188313.4535</v>
      </c>
      <c r="Q605" s="382">
        <v>301301.53009999997</v>
      </c>
      <c r="R605" s="382">
        <v>213421.91390000001</v>
      </c>
      <c r="S605" s="382">
        <v>341475.0674</v>
      </c>
      <c r="T605" s="382">
        <v>238530.37450000001</v>
      </c>
      <c r="U605" s="382">
        <v>381648.60470000003</v>
      </c>
    </row>
    <row r="606" spans="1:21" ht="22.5" customHeight="1" x14ac:dyDescent="0.25">
      <c r="A606" s="381" t="s">
        <v>627</v>
      </c>
      <c r="B606" s="381" t="s">
        <v>110</v>
      </c>
      <c r="C606" s="381" t="s">
        <v>120</v>
      </c>
      <c r="D606" s="381" t="s">
        <v>121</v>
      </c>
      <c r="E606" s="381" t="s">
        <v>125</v>
      </c>
      <c r="F606" s="381" t="s">
        <v>624</v>
      </c>
      <c r="G606" s="381" t="s">
        <v>11</v>
      </c>
      <c r="H606" s="382">
        <v>75461.3027</v>
      </c>
      <c r="I606" s="382">
        <v>132057.27970000001</v>
      </c>
      <c r="J606" s="382">
        <v>98607.717300000004</v>
      </c>
      <c r="K606" s="382">
        <v>172563.50529999999</v>
      </c>
      <c r="L606" s="382">
        <v>119510.6376</v>
      </c>
      <c r="M606" s="382">
        <v>209143.6159</v>
      </c>
      <c r="N606" s="382">
        <v>145826.14129999999</v>
      </c>
      <c r="O606" s="382">
        <v>255195.74729999999</v>
      </c>
      <c r="P606" s="382">
        <v>171486.29500000001</v>
      </c>
      <c r="Q606" s="382">
        <v>300101.01630000002</v>
      </c>
      <c r="R606" s="382">
        <v>187237.11009999999</v>
      </c>
      <c r="S606" s="382">
        <v>327664.94270000001</v>
      </c>
      <c r="T606" s="382">
        <v>201253.55549999999</v>
      </c>
      <c r="U606" s="382">
        <v>352193.72200000001</v>
      </c>
    </row>
    <row r="607" spans="1:21" ht="21.95" customHeight="1" x14ac:dyDescent="0.25">
      <c r="A607" s="381" t="s">
        <v>627</v>
      </c>
      <c r="B607" s="381" t="s">
        <v>110</v>
      </c>
      <c r="C607" s="381" t="s">
        <v>120</v>
      </c>
      <c r="D607" s="381" t="s">
        <v>121</v>
      </c>
      <c r="E607" s="381" t="s">
        <v>125</v>
      </c>
      <c r="F607" s="381" t="s">
        <v>625</v>
      </c>
      <c r="G607" s="381" t="s">
        <v>5</v>
      </c>
      <c r="H607" s="382">
        <v>69482.445000000007</v>
      </c>
      <c r="I607" s="382">
        <v>121594.27860000001</v>
      </c>
      <c r="J607" s="382">
        <v>90840.824900000007</v>
      </c>
      <c r="K607" s="382">
        <v>158971.4437</v>
      </c>
      <c r="L607" s="382">
        <v>110289.32709999999</v>
      </c>
      <c r="M607" s="382">
        <v>193006.32260000001</v>
      </c>
      <c r="N607" s="382">
        <v>135075.44279999999</v>
      </c>
      <c r="O607" s="382">
        <v>236382.02499999999</v>
      </c>
      <c r="P607" s="382">
        <v>160101.78769999999</v>
      </c>
      <c r="Q607" s="382">
        <v>280178.12839999999</v>
      </c>
      <c r="R607" s="382">
        <v>176163.20759999999</v>
      </c>
      <c r="S607" s="382">
        <v>308285.61330000003</v>
      </c>
      <c r="T607" s="382">
        <v>191159.88570000001</v>
      </c>
      <c r="U607" s="382">
        <v>334529.8</v>
      </c>
    </row>
    <row r="608" spans="1:21" ht="21.95" customHeight="1" x14ac:dyDescent="0.25">
      <c r="A608" s="381" t="s">
        <v>627</v>
      </c>
      <c r="B608" s="381" t="s">
        <v>110</v>
      </c>
      <c r="C608" s="381" t="s">
        <v>120</v>
      </c>
      <c r="D608" s="381" t="s">
        <v>121</v>
      </c>
      <c r="E608" s="381" t="s">
        <v>125</v>
      </c>
      <c r="F608" s="381" t="s">
        <v>626</v>
      </c>
      <c r="G608" s="381" t="s">
        <v>6</v>
      </c>
      <c r="H608" s="382">
        <v>60479.328800000003</v>
      </c>
      <c r="I608" s="382">
        <v>105838.82550000001</v>
      </c>
      <c r="J608" s="382">
        <v>83618.564799999993</v>
      </c>
      <c r="K608" s="382">
        <v>146332.48850000001</v>
      </c>
      <c r="L608" s="382">
        <v>106156.37480000001</v>
      </c>
      <c r="M608" s="382">
        <v>185773.65590000001</v>
      </c>
      <c r="N608" s="382">
        <v>138832.91699999999</v>
      </c>
      <c r="O608" s="382">
        <v>242957.60459999999</v>
      </c>
      <c r="P608" s="382">
        <v>173037.16029999999</v>
      </c>
      <c r="Q608" s="382">
        <v>302815.03049999999</v>
      </c>
      <c r="R608" s="382">
        <v>194860.27710000001</v>
      </c>
      <c r="S608" s="382">
        <v>341005.48489999998</v>
      </c>
      <c r="T608" s="382">
        <v>216384.326</v>
      </c>
      <c r="U608" s="382">
        <v>378672.57040000003</v>
      </c>
    </row>
    <row r="609" spans="1:21" ht="21.95" customHeight="1" x14ac:dyDescent="0.25">
      <c r="A609" s="381" t="s">
        <v>627</v>
      </c>
      <c r="B609" s="381" t="s">
        <v>110</v>
      </c>
      <c r="C609" s="381" t="s">
        <v>120</v>
      </c>
      <c r="D609" s="381" t="s">
        <v>121</v>
      </c>
      <c r="E609" s="381" t="s">
        <v>125</v>
      </c>
      <c r="F609" s="381" t="s">
        <v>627</v>
      </c>
      <c r="G609" s="381" t="s">
        <v>4</v>
      </c>
      <c r="H609" s="382">
        <v>67173.144700000004</v>
      </c>
      <c r="I609" s="382">
        <v>107477.03320000001</v>
      </c>
      <c r="J609" s="382">
        <v>94042.402499999997</v>
      </c>
      <c r="K609" s="382">
        <v>150467.84640000001</v>
      </c>
      <c r="L609" s="382">
        <v>120911.6605</v>
      </c>
      <c r="M609" s="382">
        <v>193458.65969999999</v>
      </c>
      <c r="N609" s="382">
        <v>161215.54730000001</v>
      </c>
      <c r="O609" s="382">
        <v>257944.87959999999</v>
      </c>
      <c r="P609" s="382">
        <v>201519.43410000001</v>
      </c>
      <c r="Q609" s="382">
        <v>322431.09940000001</v>
      </c>
      <c r="R609" s="382">
        <v>228388.69200000001</v>
      </c>
      <c r="S609" s="382">
        <v>365421.91269999999</v>
      </c>
      <c r="T609" s="382">
        <v>255257.94990000001</v>
      </c>
      <c r="U609" s="382">
        <v>408412.72590000002</v>
      </c>
    </row>
    <row r="610" spans="1:21" ht="22.5" customHeight="1" x14ac:dyDescent="0.25">
      <c r="A610" s="381" t="s">
        <v>627</v>
      </c>
      <c r="B610" s="381" t="s">
        <v>110</v>
      </c>
      <c r="C610" s="381" t="s">
        <v>120</v>
      </c>
      <c r="D610" s="381" t="s">
        <v>121</v>
      </c>
      <c r="E610" s="381" t="s">
        <v>689</v>
      </c>
      <c r="F610" s="381" t="s">
        <v>624</v>
      </c>
      <c r="G610" s="381" t="s">
        <v>11</v>
      </c>
      <c r="H610" s="382">
        <v>80506.343900000007</v>
      </c>
      <c r="I610" s="382">
        <v>140886.1018</v>
      </c>
      <c r="J610" s="382">
        <v>105561.73759999999</v>
      </c>
      <c r="K610" s="382">
        <v>184733.04089999999</v>
      </c>
      <c r="L610" s="382">
        <v>128271.7372</v>
      </c>
      <c r="M610" s="382">
        <v>224475.54010000001</v>
      </c>
      <c r="N610" s="382">
        <v>157121.04010000001</v>
      </c>
      <c r="O610" s="382">
        <v>274961.82020000002</v>
      </c>
      <c r="P610" s="382">
        <v>184978.0539</v>
      </c>
      <c r="Q610" s="382">
        <v>323711.5943</v>
      </c>
      <c r="R610" s="382">
        <v>202032.42439999999</v>
      </c>
      <c r="S610" s="382">
        <v>353556.74280000001</v>
      </c>
      <c r="T610" s="382">
        <v>217232.54819999999</v>
      </c>
      <c r="U610" s="382">
        <v>380156.95939999999</v>
      </c>
    </row>
    <row r="611" spans="1:21" ht="21.95" customHeight="1" x14ac:dyDescent="0.25">
      <c r="A611" s="381" t="s">
        <v>627</v>
      </c>
      <c r="B611" s="381" t="s">
        <v>110</v>
      </c>
      <c r="C611" s="381" t="s">
        <v>120</v>
      </c>
      <c r="D611" s="381" t="s">
        <v>121</v>
      </c>
      <c r="E611" s="381" t="s">
        <v>689</v>
      </c>
      <c r="F611" s="381" t="s">
        <v>625</v>
      </c>
      <c r="G611" s="381" t="s">
        <v>5</v>
      </c>
      <c r="H611" s="382">
        <v>73472.393800000005</v>
      </c>
      <c r="I611" s="382">
        <v>128576.6891</v>
      </c>
      <c r="J611" s="382">
        <v>96424.217499999999</v>
      </c>
      <c r="K611" s="382">
        <v>168742.3806</v>
      </c>
      <c r="L611" s="382">
        <v>117423.137</v>
      </c>
      <c r="M611" s="382">
        <v>205490.48980000001</v>
      </c>
      <c r="N611" s="382">
        <v>144473.15979999999</v>
      </c>
      <c r="O611" s="382">
        <v>252828.02970000001</v>
      </c>
      <c r="P611" s="382">
        <v>171584.51620000001</v>
      </c>
      <c r="Q611" s="382">
        <v>300272.9032</v>
      </c>
      <c r="R611" s="382">
        <v>189004.30420000001</v>
      </c>
      <c r="S611" s="382">
        <v>330757.53230000002</v>
      </c>
      <c r="T611" s="382">
        <v>205357.64300000001</v>
      </c>
      <c r="U611" s="382">
        <v>359375.87520000001</v>
      </c>
    </row>
    <row r="612" spans="1:21" ht="21.95" customHeight="1" x14ac:dyDescent="0.25">
      <c r="A612" s="381" t="s">
        <v>627</v>
      </c>
      <c r="B612" s="381" t="s">
        <v>110</v>
      </c>
      <c r="C612" s="381" t="s">
        <v>120</v>
      </c>
      <c r="D612" s="381" t="s">
        <v>121</v>
      </c>
      <c r="E612" s="381" t="s">
        <v>689</v>
      </c>
      <c r="F612" s="381" t="s">
        <v>626</v>
      </c>
      <c r="G612" s="381" t="s">
        <v>6</v>
      </c>
      <c r="H612" s="382">
        <v>63234.611499999999</v>
      </c>
      <c r="I612" s="382">
        <v>110660.57</v>
      </c>
      <c r="J612" s="382">
        <v>87290.225999999995</v>
      </c>
      <c r="K612" s="382">
        <v>152757.89550000001</v>
      </c>
      <c r="L612" s="382">
        <v>110638.28049999999</v>
      </c>
      <c r="M612" s="382">
        <v>193616.99100000001</v>
      </c>
      <c r="N612" s="382">
        <v>144330.74729999999</v>
      </c>
      <c r="O612" s="382">
        <v>252578.80790000001</v>
      </c>
      <c r="P612" s="382">
        <v>179820.5097</v>
      </c>
      <c r="Q612" s="382">
        <v>314685.89189999999</v>
      </c>
      <c r="R612" s="382">
        <v>202327.7487</v>
      </c>
      <c r="S612" s="382">
        <v>354073.56020000001</v>
      </c>
      <c r="T612" s="382">
        <v>224483.14319999999</v>
      </c>
      <c r="U612" s="382">
        <v>392845.50069999998</v>
      </c>
    </row>
    <row r="613" spans="1:21" ht="21.95" customHeight="1" x14ac:dyDescent="0.25">
      <c r="A613" s="381" t="s">
        <v>627</v>
      </c>
      <c r="B613" s="381" t="s">
        <v>110</v>
      </c>
      <c r="C613" s="381" t="s">
        <v>120</v>
      </c>
      <c r="D613" s="381" t="s">
        <v>121</v>
      </c>
      <c r="E613" s="381" t="s">
        <v>689</v>
      </c>
      <c r="F613" s="381" t="s">
        <v>627</v>
      </c>
      <c r="G613" s="381" t="s">
        <v>4</v>
      </c>
      <c r="H613" s="382">
        <v>72121.235199999996</v>
      </c>
      <c r="I613" s="382">
        <v>115393.97809999999</v>
      </c>
      <c r="J613" s="382">
        <v>100969.72930000001</v>
      </c>
      <c r="K613" s="382">
        <v>161551.56940000001</v>
      </c>
      <c r="L613" s="382">
        <v>129818.22349999999</v>
      </c>
      <c r="M613" s="382">
        <v>207709.1606</v>
      </c>
      <c r="N613" s="382">
        <v>173090.96460000001</v>
      </c>
      <c r="O613" s="382">
        <v>276945.54749999999</v>
      </c>
      <c r="P613" s="382">
        <v>216363.70569999999</v>
      </c>
      <c r="Q613" s="382">
        <v>346181.93430000002</v>
      </c>
      <c r="R613" s="382">
        <v>245212.1998</v>
      </c>
      <c r="S613" s="382">
        <v>392339.52559999999</v>
      </c>
      <c r="T613" s="382">
        <v>274060.69390000001</v>
      </c>
      <c r="U613" s="382">
        <v>438497.11670000001</v>
      </c>
    </row>
    <row r="614" spans="1:21" ht="22.5" customHeight="1" x14ac:dyDescent="0.25">
      <c r="A614" s="381" t="s">
        <v>627</v>
      </c>
      <c r="B614" s="381" t="s">
        <v>110</v>
      </c>
      <c r="C614" s="381" t="s">
        <v>120</v>
      </c>
      <c r="D614" s="381" t="s">
        <v>121</v>
      </c>
      <c r="E614" s="381" t="s">
        <v>690</v>
      </c>
      <c r="F614" s="381" t="s">
        <v>624</v>
      </c>
      <c r="G614" s="381" t="s">
        <v>11</v>
      </c>
      <c r="H614" s="382">
        <v>77211.292499999996</v>
      </c>
      <c r="I614" s="382">
        <v>135119.76199999999</v>
      </c>
      <c r="J614" s="382">
        <v>101128.3988</v>
      </c>
      <c r="K614" s="382">
        <v>176974.698</v>
      </c>
      <c r="L614" s="382">
        <v>122781.10060000001</v>
      </c>
      <c r="M614" s="382">
        <v>214866.92619999999</v>
      </c>
      <c r="N614" s="382">
        <v>150207.9903</v>
      </c>
      <c r="O614" s="382">
        <v>262863.9829</v>
      </c>
      <c r="P614" s="382">
        <v>176774.66269999999</v>
      </c>
      <c r="Q614" s="382">
        <v>309355.65970000002</v>
      </c>
      <c r="R614" s="382">
        <v>193052.84849999999</v>
      </c>
      <c r="S614" s="382">
        <v>337842.48479999998</v>
      </c>
      <c r="T614" s="382">
        <v>207553.9045</v>
      </c>
      <c r="U614" s="382">
        <v>363219.33279999997</v>
      </c>
    </row>
    <row r="615" spans="1:21" ht="21.95" customHeight="1" x14ac:dyDescent="0.25">
      <c r="A615" s="381" t="s">
        <v>627</v>
      </c>
      <c r="B615" s="381" t="s">
        <v>110</v>
      </c>
      <c r="C615" s="381" t="s">
        <v>120</v>
      </c>
      <c r="D615" s="381" t="s">
        <v>121</v>
      </c>
      <c r="E615" s="381" t="s">
        <v>690</v>
      </c>
      <c r="F615" s="381" t="s">
        <v>625</v>
      </c>
      <c r="G615" s="381" t="s">
        <v>5</v>
      </c>
      <c r="H615" s="382">
        <v>70669.718900000007</v>
      </c>
      <c r="I615" s="382">
        <v>123672.00810000001</v>
      </c>
      <c r="J615" s="382">
        <v>92630.505000000005</v>
      </c>
      <c r="K615" s="382">
        <v>162103.38380000001</v>
      </c>
      <c r="L615" s="382">
        <v>112691.90240000001</v>
      </c>
      <c r="M615" s="382">
        <v>197210.82920000001</v>
      </c>
      <c r="N615" s="382">
        <v>138445.4615</v>
      </c>
      <c r="O615" s="382">
        <v>242279.5576</v>
      </c>
      <c r="P615" s="382">
        <v>164318.67249999999</v>
      </c>
      <c r="Q615" s="382">
        <v>287557.67680000002</v>
      </c>
      <c r="R615" s="382">
        <v>180936.69649999999</v>
      </c>
      <c r="S615" s="382">
        <v>316639.21899999998</v>
      </c>
      <c r="T615" s="382">
        <v>196510.24249999999</v>
      </c>
      <c r="U615" s="382">
        <v>343892.92430000001</v>
      </c>
    </row>
    <row r="616" spans="1:21" ht="21.95" customHeight="1" x14ac:dyDescent="0.25">
      <c r="A616" s="381" t="s">
        <v>627</v>
      </c>
      <c r="B616" s="381" t="s">
        <v>110</v>
      </c>
      <c r="C616" s="381" t="s">
        <v>120</v>
      </c>
      <c r="D616" s="381" t="s">
        <v>121</v>
      </c>
      <c r="E616" s="381" t="s">
        <v>690</v>
      </c>
      <c r="F616" s="381" t="s">
        <v>626</v>
      </c>
      <c r="G616" s="381" t="s">
        <v>6</v>
      </c>
      <c r="H616" s="382">
        <v>61048.386599999998</v>
      </c>
      <c r="I616" s="382">
        <v>106834.6764</v>
      </c>
      <c r="J616" s="382">
        <v>84316.187300000005</v>
      </c>
      <c r="K616" s="382">
        <v>147553.32769999999</v>
      </c>
      <c r="L616" s="382">
        <v>106925.9572</v>
      </c>
      <c r="M616" s="382">
        <v>187120.42490000001</v>
      </c>
      <c r="N616" s="382">
        <v>139604.07</v>
      </c>
      <c r="O616" s="382">
        <v>244307.12239999999</v>
      </c>
      <c r="P616" s="382">
        <v>173953.66759999999</v>
      </c>
      <c r="Q616" s="382">
        <v>304418.91830000002</v>
      </c>
      <c r="R616" s="382">
        <v>195781.47899999999</v>
      </c>
      <c r="S616" s="382">
        <v>342617.5883</v>
      </c>
      <c r="T616" s="382">
        <v>217282.07509999999</v>
      </c>
      <c r="U616" s="382">
        <v>380243.63140000001</v>
      </c>
    </row>
    <row r="617" spans="1:21" ht="21.95" customHeight="1" x14ac:dyDescent="0.25">
      <c r="A617" s="381" t="s">
        <v>627</v>
      </c>
      <c r="B617" s="381" t="s">
        <v>110</v>
      </c>
      <c r="C617" s="381" t="s">
        <v>120</v>
      </c>
      <c r="D617" s="381" t="s">
        <v>121</v>
      </c>
      <c r="E617" s="381" t="s">
        <v>690</v>
      </c>
      <c r="F617" s="381" t="s">
        <v>627</v>
      </c>
      <c r="G617" s="381" t="s">
        <v>4</v>
      </c>
      <c r="H617" s="382">
        <v>69026.738500000007</v>
      </c>
      <c r="I617" s="382">
        <v>110442.7834</v>
      </c>
      <c r="J617" s="382">
        <v>96637.433999999994</v>
      </c>
      <c r="K617" s="382">
        <v>154619.89679999999</v>
      </c>
      <c r="L617" s="382">
        <v>124248.12940000001</v>
      </c>
      <c r="M617" s="382">
        <v>198797.01010000001</v>
      </c>
      <c r="N617" s="382">
        <v>165664.17259999999</v>
      </c>
      <c r="O617" s="382">
        <v>265062.6801</v>
      </c>
      <c r="P617" s="382">
        <v>207080.21580000001</v>
      </c>
      <c r="Q617" s="382">
        <v>331328.35019999999</v>
      </c>
      <c r="R617" s="382">
        <v>234690.9112</v>
      </c>
      <c r="S617" s="382">
        <v>375505.46350000001</v>
      </c>
      <c r="T617" s="382">
        <v>262301.6066</v>
      </c>
      <c r="U617" s="382">
        <v>419682.57689999999</v>
      </c>
    </row>
    <row r="618" spans="1:21" ht="22.5" customHeight="1" x14ac:dyDescent="0.25">
      <c r="A618" s="381" t="s">
        <v>627</v>
      </c>
      <c r="B618" s="381" t="s">
        <v>110</v>
      </c>
      <c r="C618" s="381" t="s">
        <v>120</v>
      </c>
      <c r="D618" s="381" t="s">
        <v>121</v>
      </c>
      <c r="E618" s="381" t="s">
        <v>126</v>
      </c>
      <c r="F618" s="381" t="s">
        <v>624</v>
      </c>
      <c r="G618" s="381" t="s">
        <v>11</v>
      </c>
      <c r="H618" s="382">
        <v>79703.920700000002</v>
      </c>
      <c r="I618" s="382">
        <v>139481.86120000001</v>
      </c>
      <c r="J618" s="382">
        <v>104470.6557</v>
      </c>
      <c r="K618" s="382">
        <v>182823.64739999999</v>
      </c>
      <c r="L618" s="382">
        <v>126910.1951</v>
      </c>
      <c r="M618" s="382">
        <v>222092.84150000001</v>
      </c>
      <c r="N618" s="382">
        <v>155388.55850000001</v>
      </c>
      <c r="O618" s="382">
        <v>271929.97749999998</v>
      </c>
      <c r="P618" s="382">
        <v>182916.08679999999</v>
      </c>
      <c r="Q618" s="382">
        <v>320103.152</v>
      </c>
      <c r="R618" s="382">
        <v>199773.49720000001</v>
      </c>
      <c r="S618" s="382">
        <v>349603.6201</v>
      </c>
      <c r="T618" s="382">
        <v>214795.5649</v>
      </c>
      <c r="U618" s="382">
        <v>375892.23859999998</v>
      </c>
    </row>
    <row r="619" spans="1:21" ht="21.95" customHeight="1" x14ac:dyDescent="0.25">
      <c r="A619" s="381" t="s">
        <v>627</v>
      </c>
      <c r="B619" s="381" t="s">
        <v>110</v>
      </c>
      <c r="C619" s="381" t="s">
        <v>120</v>
      </c>
      <c r="D619" s="381" t="s">
        <v>121</v>
      </c>
      <c r="E619" s="381" t="s">
        <v>126</v>
      </c>
      <c r="F619" s="381" t="s">
        <v>625</v>
      </c>
      <c r="G619" s="381" t="s">
        <v>5</v>
      </c>
      <c r="H619" s="382">
        <v>72810.649399999995</v>
      </c>
      <c r="I619" s="382">
        <v>127418.6364</v>
      </c>
      <c r="J619" s="382">
        <v>95515.885800000004</v>
      </c>
      <c r="K619" s="382">
        <v>167152.79999999999</v>
      </c>
      <c r="L619" s="382">
        <v>116278.5667</v>
      </c>
      <c r="M619" s="382">
        <v>203487.49170000001</v>
      </c>
      <c r="N619" s="382">
        <v>142993.63560000001</v>
      </c>
      <c r="O619" s="382">
        <v>250238.86240000001</v>
      </c>
      <c r="P619" s="382">
        <v>169790.41949999999</v>
      </c>
      <c r="Q619" s="382">
        <v>297133.23420000001</v>
      </c>
      <c r="R619" s="382">
        <v>187005.93900000001</v>
      </c>
      <c r="S619" s="382">
        <v>327260.3934</v>
      </c>
      <c r="T619" s="382">
        <v>203158.15760000001</v>
      </c>
      <c r="U619" s="382">
        <v>355526.7757</v>
      </c>
    </row>
    <row r="620" spans="1:21" ht="21.95" customHeight="1" x14ac:dyDescent="0.25">
      <c r="A620" s="381" t="s">
        <v>627</v>
      </c>
      <c r="B620" s="381" t="s">
        <v>110</v>
      </c>
      <c r="C620" s="381" t="s">
        <v>120</v>
      </c>
      <c r="D620" s="381" t="s">
        <v>121</v>
      </c>
      <c r="E620" s="381" t="s">
        <v>126</v>
      </c>
      <c r="F620" s="381" t="s">
        <v>626</v>
      </c>
      <c r="G620" s="381" t="s">
        <v>6</v>
      </c>
      <c r="H620" s="382">
        <v>62743.043899999997</v>
      </c>
      <c r="I620" s="382">
        <v>109800.3268</v>
      </c>
      <c r="J620" s="382">
        <v>86626.796000000002</v>
      </c>
      <c r="K620" s="382">
        <v>151596.89309999999</v>
      </c>
      <c r="L620" s="382">
        <v>109817.1393</v>
      </c>
      <c r="M620" s="382">
        <v>192179.9938</v>
      </c>
      <c r="N620" s="382">
        <v>143299.63149999999</v>
      </c>
      <c r="O620" s="382">
        <v>250774.35509999999</v>
      </c>
      <c r="P620" s="382">
        <v>178543.47339999999</v>
      </c>
      <c r="Q620" s="382">
        <v>312451.0784</v>
      </c>
      <c r="R620" s="382">
        <v>200909.8175</v>
      </c>
      <c r="S620" s="382">
        <v>351592.18050000002</v>
      </c>
      <c r="T620" s="382">
        <v>222931.35389999999</v>
      </c>
      <c r="U620" s="382">
        <v>390129.86930000002</v>
      </c>
    </row>
    <row r="621" spans="1:21" ht="21.95" customHeight="1" x14ac:dyDescent="0.25">
      <c r="A621" s="381" t="s">
        <v>627</v>
      </c>
      <c r="B621" s="381" t="s">
        <v>110</v>
      </c>
      <c r="C621" s="381" t="s">
        <v>120</v>
      </c>
      <c r="D621" s="381" t="s">
        <v>121</v>
      </c>
      <c r="E621" s="381" t="s">
        <v>126</v>
      </c>
      <c r="F621" s="381" t="s">
        <v>627</v>
      </c>
      <c r="G621" s="381" t="s">
        <v>4</v>
      </c>
      <c r="H621" s="382">
        <v>71353.160999999993</v>
      </c>
      <c r="I621" s="382">
        <v>114165.05929999999</v>
      </c>
      <c r="J621" s="382">
        <v>99894.425399999993</v>
      </c>
      <c r="K621" s="382">
        <v>159831.08300000001</v>
      </c>
      <c r="L621" s="382">
        <v>128435.68979999999</v>
      </c>
      <c r="M621" s="382">
        <v>205497.1067</v>
      </c>
      <c r="N621" s="382">
        <v>171247.58619999999</v>
      </c>
      <c r="O621" s="382">
        <v>273996.1422</v>
      </c>
      <c r="P621" s="382">
        <v>214059.4829</v>
      </c>
      <c r="Q621" s="382">
        <v>342495.1777</v>
      </c>
      <c r="R621" s="382">
        <v>242600.74720000001</v>
      </c>
      <c r="S621" s="382">
        <v>388161.20140000002</v>
      </c>
      <c r="T621" s="382">
        <v>271142.01160000003</v>
      </c>
      <c r="U621" s="382">
        <v>433827.22509999998</v>
      </c>
    </row>
    <row r="622" spans="1:21" ht="22.5" customHeight="1" x14ac:dyDescent="0.25">
      <c r="A622" s="381" t="s">
        <v>627</v>
      </c>
      <c r="B622" s="381" t="s">
        <v>110</v>
      </c>
      <c r="C622" s="381" t="s">
        <v>127</v>
      </c>
      <c r="D622" s="381" t="s">
        <v>623</v>
      </c>
      <c r="E622" s="381" t="s">
        <v>128</v>
      </c>
      <c r="F622" s="381" t="s">
        <v>624</v>
      </c>
      <c r="G622" s="381" t="s">
        <v>11</v>
      </c>
      <c r="H622" s="382">
        <v>74172.306599999996</v>
      </c>
      <c r="I622" s="382">
        <v>129801.53660000001</v>
      </c>
      <c r="J622" s="382">
        <v>96902.079700000002</v>
      </c>
      <c r="K622" s="382">
        <v>169578.63949999999</v>
      </c>
      <c r="L622" s="382">
        <v>117423.852</v>
      </c>
      <c r="M622" s="382">
        <v>205491.74110000001</v>
      </c>
      <c r="N622" s="382">
        <v>143244.29029999999</v>
      </c>
      <c r="O622" s="382">
        <v>250677.50810000001</v>
      </c>
      <c r="P622" s="382">
        <v>168437.81570000001</v>
      </c>
      <c r="Q622" s="382">
        <v>294766.17739999999</v>
      </c>
      <c r="R622" s="382">
        <v>183904.84599999999</v>
      </c>
      <c r="S622" s="382">
        <v>321833.48050000001</v>
      </c>
      <c r="T622" s="382">
        <v>197667.36309999999</v>
      </c>
      <c r="U622" s="382">
        <v>345917.88549999997</v>
      </c>
    </row>
    <row r="623" spans="1:21" ht="21.95" customHeight="1" x14ac:dyDescent="0.25">
      <c r="A623" s="381" t="s">
        <v>627</v>
      </c>
      <c r="B623" s="381" t="s">
        <v>110</v>
      </c>
      <c r="C623" s="381" t="s">
        <v>127</v>
      </c>
      <c r="D623" s="381" t="s">
        <v>623</v>
      </c>
      <c r="E623" s="381" t="s">
        <v>128</v>
      </c>
      <c r="F623" s="381" t="s">
        <v>625</v>
      </c>
      <c r="G623" s="381" t="s">
        <v>5</v>
      </c>
      <c r="H623" s="382">
        <v>68334.128200000006</v>
      </c>
      <c r="I623" s="382">
        <v>119584.7242</v>
      </c>
      <c r="J623" s="382">
        <v>89317.938200000004</v>
      </c>
      <c r="K623" s="382">
        <v>156306.39180000001</v>
      </c>
      <c r="L623" s="382">
        <v>108419.514</v>
      </c>
      <c r="M623" s="382">
        <v>189734.1496</v>
      </c>
      <c r="N623" s="382">
        <v>132746.54990000001</v>
      </c>
      <c r="O623" s="382">
        <v>232306.46239999999</v>
      </c>
      <c r="P623" s="382">
        <v>157321.1796</v>
      </c>
      <c r="Q623" s="382">
        <v>275312.06410000002</v>
      </c>
      <c r="R623" s="382">
        <v>173091.50640000001</v>
      </c>
      <c r="S623" s="382">
        <v>302910.13620000001</v>
      </c>
      <c r="T623" s="382">
        <v>187811.19200000001</v>
      </c>
      <c r="U623" s="382">
        <v>328669.58590000001</v>
      </c>
    </row>
    <row r="624" spans="1:21" ht="21.95" customHeight="1" x14ac:dyDescent="0.25">
      <c r="A624" s="381" t="s">
        <v>627</v>
      </c>
      <c r="B624" s="381" t="s">
        <v>110</v>
      </c>
      <c r="C624" s="381" t="s">
        <v>127</v>
      </c>
      <c r="D624" s="381" t="s">
        <v>623</v>
      </c>
      <c r="E624" s="381" t="s">
        <v>128</v>
      </c>
      <c r="F624" s="381" t="s">
        <v>626</v>
      </c>
      <c r="G624" s="381" t="s">
        <v>6</v>
      </c>
      <c r="H624" s="382">
        <v>59522.02</v>
      </c>
      <c r="I624" s="382">
        <v>104163.535</v>
      </c>
      <c r="J624" s="382">
        <v>82303.097200000004</v>
      </c>
      <c r="K624" s="382">
        <v>144030.42000000001</v>
      </c>
      <c r="L624" s="382">
        <v>104496.89939999999</v>
      </c>
      <c r="M624" s="382">
        <v>182869.57399999999</v>
      </c>
      <c r="N624" s="382">
        <v>136684.02239999999</v>
      </c>
      <c r="O624" s="382">
        <v>239197.0393</v>
      </c>
      <c r="P624" s="382">
        <v>170362.9007</v>
      </c>
      <c r="Q624" s="382">
        <v>298135.07620000001</v>
      </c>
      <c r="R624" s="382">
        <v>191858.82620000001</v>
      </c>
      <c r="S624" s="382">
        <v>335752.94579999999</v>
      </c>
      <c r="T624" s="382">
        <v>213062.72070000001</v>
      </c>
      <c r="U624" s="382">
        <v>372859.76120000001</v>
      </c>
    </row>
    <row r="625" spans="1:21" ht="21.95" customHeight="1" x14ac:dyDescent="0.25">
      <c r="A625" s="381" t="s">
        <v>627</v>
      </c>
      <c r="B625" s="381" t="s">
        <v>110</v>
      </c>
      <c r="C625" s="381" t="s">
        <v>127</v>
      </c>
      <c r="D625" s="381" t="s">
        <v>623</v>
      </c>
      <c r="E625" s="381" t="s">
        <v>128</v>
      </c>
      <c r="F625" s="381" t="s">
        <v>627</v>
      </c>
      <c r="G625" s="381" t="s">
        <v>4</v>
      </c>
      <c r="H625" s="382">
        <v>65998.831300000005</v>
      </c>
      <c r="I625" s="382">
        <v>105598.1318</v>
      </c>
      <c r="J625" s="382">
        <v>92398.363800000006</v>
      </c>
      <c r="K625" s="382">
        <v>147837.38440000001</v>
      </c>
      <c r="L625" s="382">
        <v>118797.8964</v>
      </c>
      <c r="M625" s="382">
        <v>190076.63709999999</v>
      </c>
      <c r="N625" s="382">
        <v>158397.19519999999</v>
      </c>
      <c r="O625" s="382">
        <v>253435.51610000001</v>
      </c>
      <c r="P625" s="382">
        <v>197996.49410000001</v>
      </c>
      <c r="Q625" s="382">
        <v>316794.39510000002</v>
      </c>
      <c r="R625" s="382">
        <v>224396.02660000001</v>
      </c>
      <c r="S625" s="382">
        <v>359033.64789999998</v>
      </c>
      <c r="T625" s="382">
        <v>250795.55910000001</v>
      </c>
      <c r="U625" s="382">
        <v>401272.90059999999</v>
      </c>
    </row>
    <row r="626" spans="1:21" ht="22.5" customHeight="1" x14ac:dyDescent="0.25">
      <c r="A626" s="381" t="s">
        <v>627</v>
      </c>
      <c r="B626" s="381" t="s">
        <v>110</v>
      </c>
      <c r="C626" s="381" t="s">
        <v>127</v>
      </c>
      <c r="D626" s="381" t="s">
        <v>623</v>
      </c>
      <c r="E626" s="381" t="s">
        <v>691</v>
      </c>
      <c r="F626" s="381" t="s">
        <v>624</v>
      </c>
      <c r="G626" s="381" t="s">
        <v>11</v>
      </c>
      <c r="H626" s="382">
        <v>73515.029599999994</v>
      </c>
      <c r="I626" s="382">
        <v>128651.30190000001</v>
      </c>
      <c r="J626" s="382">
        <v>96149.519</v>
      </c>
      <c r="K626" s="382">
        <v>168261.65830000001</v>
      </c>
      <c r="L626" s="382">
        <v>116609.6931</v>
      </c>
      <c r="M626" s="382">
        <v>204066.96290000001</v>
      </c>
      <c r="N626" s="382">
        <v>142428.69949999999</v>
      </c>
      <c r="O626" s="382">
        <v>249250.22409999999</v>
      </c>
      <c r="P626" s="382">
        <v>167540.2879</v>
      </c>
      <c r="Q626" s="382">
        <v>293195.50390000001</v>
      </c>
      <c r="R626" s="382">
        <v>182943.8089</v>
      </c>
      <c r="S626" s="382">
        <v>320151.6655</v>
      </c>
      <c r="T626" s="382">
        <v>196656.7689</v>
      </c>
      <c r="U626" s="382">
        <v>344149.34570000001</v>
      </c>
    </row>
    <row r="627" spans="1:21" ht="21.95" customHeight="1" x14ac:dyDescent="0.25">
      <c r="A627" s="381" t="s">
        <v>627</v>
      </c>
      <c r="B627" s="381" t="s">
        <v>110</v>
      </c>
      <c r="C627" s="381" t="s">
        <v>127</v>
      </c>
      <c r="D627" s="381" t="s">
        <v>623</v>
      </c>
      <c r="E627" s="381" t="s">
        <v>691</v>
      </c>
      <c r="F627" s="381" t="s">
        <v>625</v>
      </c>
      <c r="G627" s="381" t="s">
        <v>5</v>
      </c>
      <c r="H627" s="382">
        <v>67536.171900000001</v>
      </c>
      <c r="I627" s="382">
        <v>118188.3008</v>
      </c>
      <c r="J627" s="382">
        <v>88382.626699999993</v>
      </c>
      <c r="K627" s="382">
        <v>154669.59659999999</v>
      </c>
      <c r="L627" s="382">
        <v>107388.3826</v>
      </c>
      <c r="M627" s="382">
        <v>187929.66949999999</v>
      </c>
      <c r="N627" s="382">
        <v>131678.00099999999</v>
      </c>
      <c r="O627" s="382">
        <v>230436.5018</v>
      </c>
      <c r="P627" s="382">
        <v>156155.78049999999</v>
      </c>
      <c r="Q627" s="382">
        <v>273272.61599999998</v>
      </c>
      <c r="R627" s="382">
        <v>171869.90640000001</v>
      </c>
      <c r="S627" s="382">
        <v>300772.33610000001</v>
      </c>
      <c r="T627" s="382">
        <v>186563.0992</v>
      </c>
      <c r="U627" s="382">
        <v>326485.42369999998</v>
      </c>
    </row>
    <row r="628" spans="1:21" ht="21.95" customHeight="1" x14ac:dyDescent="0.25">
      <c r="A628" s="381" t="s">
        <v>627</v>
      </c>
      <c r="B628" s="381" t="s">
        <v>110</v>
      </c>
      <c r="C628" s="381" t="s">
        <v>127</v>
      </c>
      <c r="D628" s="381" t="s">
        <v>623</v>
      </c>
      <c r="E628" s="381" t="s">
        <v>691</v>
      </c>
      <c r="F628" s="381" t="s">
        <v>626</v>
      </c>
      <c r="G628" s="381" t="s">
        <v>6</v>
      </c>
      <c r="H628" s="382">
        <v>58616.377899999999</v>
      </c>
      <c r="I628" s="382">
        <v>102578.66130000001</v>
      </c>
      <c r="J628" s="382">
        <v>81010.433499999999</v>
      </c>
      <c r="K628" s="382">
        <v>141768.2585</v>
      </c>
      <c r="L628" s="382">
        <v>102803.06299999999</v>
      </c>
      <c r="M628" s="382">
        <v>179905.36040000001</v>
      </c>
      <c r="N628" s="382">
        <v>134361.8346</v>
      </c>
      <c r="O628" s="382">
        <v>235133.21059999999</v>
      </c>
      <c r="P628" s="382">
        <v>167448.30739999999</v>
      </c>
      <c r="Q628" s="382">
        <v>293034.5379</v>
      </c>
      <c r="R628" s="382">
        <v>188526.24369999999</v>
      </c>
      <c r="S628" s="382">
        <v>329920.92660000001</v>
      </c>
      <c r="T628" s="382">
        <v>209305.11230000001</v>
      </c>
      <c r="U628" s="382">
        <v>366283.94650000002</v>
      </c>
    </row>
    <row r="629" spans="1:21" ht="21.95" customHeight="1" x14ac:dyDescent="0.25">
      <c r="A629" s="381" t="s">
        <v>627</v>
      </c>
      <c r="B629" s="381" t="s">
        <v>110</v>
      </c>
      <c r="C629" s="381" t="s">
        <v>127</v>
      </c>
      <c r="D629" s="381" t="s">
        <v>623</v>
      </c>
      <c r="E629" s="381" t="s">
        <v>691</v>
      </c>
      <c r="F629" s="381" t="s">
        <v>627</v>
      </c>
      <c r="G629" s="381" t="s">
        <v>4</v>
      </c>
      <c r="H629" s="382">
        <v>65548.204800000007</v>
      </c>
      <c r="I629" s="382">
        <v>104877.1292</v>
      </c>
      <c r="J629" s="382">
        <v>91767.486699999994</v>
      </c>
      <c r="K629" s="382">
        <v>146827.9809</v>
      </c>
      <c r="L629" s="382">
        <v>117986.7686</v>
      </c>
      <c r="M629" s="382">
        <v>188778.83259999999</v>
      </c>
      <c r="N629" s="382">
        <v>157315.69149999999</v>
      </c>
      <c r="O629" s="382">
        <v>251705.11009999999</v>
      </c>
      <c r="P629" s="382">
        <v>196644.61429999999</v>
      </c>
      <c r="Q629" s="382">
        <v>314631.38770000002</v>
      </c>
      <c r="R629" s="382">
        <v>222863.89619999999</v>
      </c>
      <c r="S629" s="382">
        <v>356582.23940000002</v>
      </c>
      <c r="T629" s="382">
        <v>249083.17819999999</v>
      </c>
      <c r="U629" s="382">
        <v>398533.09110000002</v>
      </c>
    </row>
    <row r="630" spans="1:21" ht="22.5" customHeight="1" x14ac:dyDescent="0.25">
      <c r="A630" s="381" t="s">
        <v>627</v>
      </c>
      <c r="B630" s="381" t="s">
        <v>110</v>
      </c>
      <c r="C630" s="381" t="s">
        <v>127</v>
      </c>
      <c r="D630" s="381" t="s">
        <v>623</v>
      </c>
      <c r="E630" s="381" t="s">
        <v>129</v>
      </c>
      <c r="F630" s="381" t="s">
        <v>624</v>
      </c>
      <c r="G630" s="381" t="s">
        <v>11</v>
      </c>
      <c r="H630" s="382">
        <v>80216.056599999996</v>
      </c>
      <c r="I630" s="382">
        <v>140378.09909999999</v>
      </c>
      <c r="J630" s="382">
        <v>104884.70209999999</v>
      </c>
      <c r="K630" s="382">
        <v>183548.22880000001</v>
      </c>
      <c r="L630" s="382">
        <v>127176.97930000001</v>
      </c>
      <c r="M630" s="382">
        <v>222559.7138</v>
      </c>
      <c r="N630" s="382">
        <v>155287.26879999999</v>
      </c>
      <c r="O630" s="382">
        <v>271752.72039999999</v>
      </c>
      <c r="P630" s="382">
        <v>182649.18719999999</v>
      </c>
      <c r="Q630" s="382">
        <v>319636.07750000001</v>
      </c>
      <c r="R630" s="382">
        <v>199436.65729999999</v>
      </c>
      <c r="S630" s="382">
        <v>349014.15029999998</v>
      </c>
      <c r="T630" s="382">
        <v>214379.78400000001</v>
      </c>
      <c r="U630" s="382">
        <v>375164.62190000003</v>
      </c>
    </row>
    <row r="631" spans="1:21" ht="21.95" customHeight="1" x14ac:dyDescent="0.25">
      <c r="A631" s="381" t="s">
        <v>627</v>
      </c>
      <c r="B631" s="381" t="s">
        <v>110</v>
      </c>
      <c r="C631" s="381" t="s">
        <v>127</v>
      </c>
      <c r="D631" s="381" t="s">
        <v>623</v>
      </c>
      <c r="E631" s="381" t="s">
        <v>129</v>
      </c>
      <c r="F631" s="381" t="s">
        <v>625</v>
      </c>
      <c r="G631" s="381" t="s">
        <v>5</v>
      </c>
      <c r="H631" s="382">
        <v>73744.822400000005</v>
      </c>
      <c r="I631" s="382">
        <v>129053.43919999999</v>
      </c>
      <c r="J631" s="382">
        <v>96478.183399999994</v>
      </c>
      <c r="K631" s="382">
        <v>168836.821</v>
      </c>
      <c r="L631" s="382">
        <v>117196.26700000001</v>
      </c>
      <c r="M631" s="382">
        <v>205093.46720000001</v>
      </c>
      <c r="N631" s="382">
        <v>143651.2188</v>
      </c>
      <c r="O631" s="382">
        <v>251389.63279999999</v>
      </c>
      <c r="P631" s="382">
        <v>170327.13219999999</v>
      </c>
      <c r="Q631" s="382">
        <v>298072.48139999999</v>
      </c>
      <c r="R631" s="382">
        <v>187450.78649999999</v>
      </c>
      <c r="S631" s="382">
        <v>328038.8763</v>
      </c>
      <c r="T631" s="382">
        <v>203454.87100000001</v>
      </c>
      <c r="U631" s="382">
        <v>356046.02409999998</v>
      </c>
    </row>
    <row r="632" spans="1:21" ht="21.95" customHeight="1" x14ac:dyDescent="0.25">
      <c r="A632" s="381" t="s">
        <v>627</v>
      </c>
      <c r="B632" s="381" t="s">
        <v>110</v>
      </c>
      <c r="C632" s="381" t="s">
        <v>127</v>
      </c>
      <c r="D632" s="381" t="s">
        <v>623</v>
      </c>
      <c r="E632" s="381" t="s">
        <v>129</v>
      </c>
      <c r="F632" s="381" t="s">
        <v>626</v>
      </c>
      <c r="G632" s="381" t="s">
        <v>6</v>
      </c>
      <c r="H632" s="382">
        <v>64062.764900000002</v>
      </c>
      <c r="I632" s="382">
        <v>112109.8386</v>
      </c>
      <c r="J632" s="382">
        <v>88548.699200000003</v>
      </c>
      <c r="K632" s="382">
        <v>154960.2236</v>
      </c>
      <c r="L632" s="382">
        <v>112383.6783</v>
      </c>
      <c r="M632" s="382">
        <v>196671.43710000001</v>
      </c>
      <c r="N632" s="382">
        <v>146912.90109999999</v>
      </c>
      <c r="O632" s="382">
        <v>257097.57689999999</v>
      </c>
      <c r="P632" s="382">
        <v>183095.63570000001</v>
      </c>
      <c r="Q632" s="382">
        <v>320417.36259999999</v>
      </c>
      <c r="R632" s="382">
        <v>206157.06460000001</v>
      </c>
      <c r="S632" s="382">
        <v>360774.86300000001</v>
      </c>
      <c r="T632" s="382">
        <v>228894.79639999999</v>
      </c>
      <c r="U632" s="382">
        <v>400565.89370000002</v>
      </c>
    </row>
    <row r="633" spans="1:21" ht="21.95" customHeight="1" x14ac:dyDescent="0.25">
      <c r="A633" s="381" t="s">
        <v>627</v>
      </c>
      <c r="B633" s="381" t="s">
        <v>110</v>
      </c>
      <c r="C633" s="381" t="s">
        <v>127</v>
      </c>
      <c r="D633" s="381" t="s">
        <v>623</v>
      </c>
      <c r="E633" s="381" t="s">
        <v>129</v>
      </c>
      <c r="F633" s="381" t="s">
        <v>627</v>
      </c>
      <c r="G633" s="381" t="s">
        <v>4</v>
      </c>
      <c r="H633" s="382">
        <v>71486.344500000007</v>
      </c>
      <c r="I633" s="382">
        <v>114378.1529</v>
      </c>
      <c r="J633" s="382">
        <v>100080.88219999999</v>
      </c>
      <c r="K633" s="382">
        <v>160129.41399999999</v>
      </c>
      <c r="L633" s="382">
        <v>128675.4201</v>
      </c>
      <c r="M633" s="382">
        <v>205880.6752</v>
      </c>
      <c r="N633" s="382">
        <v>171567.2268</v>
      </c>
      <c r="O633" s="382">
        <v>274507.56689999998</v>
      </c>
      <c r="P633" s="382">
        <v>214459.03339999999</v>
      </c>
      <c r="Q633" s="382">
        <v>343134.45860000001</v>
      </c>
      <c r="R633" s="382">
        <v>243053.57120000001</v>
      </c>
      <c r="S633" s="382">
        <v>388885.71980000002</v>
      </c>
      <c r="T633" s="382">
        <v>271648.1091</v>
      </c>
      <c r="U633" s="382">
        <v>434636.98090000002</v>
      </c>
    </row>
    <row r="634" spans="1:21" ht="22.5" customHeight="1" x14ac:dyDescent="0.25">
      <c r="A634" s="381" t="s">
        <v>627</v>
      </c>
      <c r="B634" s="381" t="s">
        <v>110</v>
      </c>
      <c r="C634" s="381" t="s">
        <v>127</v>
      </c>
      <c r="D634" s="381" t="s">
        <v>623</v>
      </c>
      <c r="E634" s="381" t="s">
        <v>130</v>
      </c>
      <c r="F634" s="381" t="s">
        <v>624</v>
      </c>
      <c r="G634" s="381" t="s">
        <v>11</v>
      </c>
      <c r="H634" s="382">
        <v>75717.368100000007</v>
      </c>
      <c r="I634" s="382">
        <v>132505.3941</v>
      </c>
      <c r="J634" s="382">
        <v>98814.736999999994</v>
      </c>
      <c r="K634" s="382">
        <v>172925.7899</v>
      </c>
      <c r="L634" s="382">
        <v>119644.0255</v>
      </c>
      <c r="M634" s="382">
        <v>209377.04459999999</v>
      </c>
      <c r="N634" s="382">
        <v>145775.49129999999</v>
      </c>
      <c r="O634" s="382">
        <v>255107.11</v>
      </c>
      <c r="P634" s="382">
        <v>171352.83919999999</v>
      </c>
      <c r="Q634" s="382">
        <v>299867.46860000002</v>
      </c>
      <c r="R634" s="382">
        <v>187068.68359999999</v>
      </c>
      <c r="S634" s="382">
        <v>327370.19640000002</v>
      </c>
      <c r="T634" s="382">
        <v>201045.65789999999</v>
      </c>
      <c r="U634" s="382">
        <v>351829.90139999997</v>
      </c>
    </row>
    <row r="635" spans="1:21" ht="21.95" customHeight="1" x14ac:dyDescent="0.25">
      <c r="A635" s="381" t="s">
        <v>627</v>
      </c>
      <c r="B635" s="381" t="s">
        <v>110</v>
      </c>
      <c r="C635" s="381" t="s">
        <v>127</v>
      </c>
      <c r="D635" s="381" t="s">
        <v>623</v>
      </c>
      <c r="E635" s="381" t="s">
        <v>130</v>
      </c>
      <c r="F635" s="381" t="s">
        <v>625</v>
      </c>
      <c r="G635" s="381" t="s">
        <v>5</v>
      </c>
      <c r="H635" s="382">
        <v>69949.528999999995</v>
      </c>
      <c r="I635" s="382">
        <v>122411.67570000001</v>
      </c>
      <c r="J635" s="382">
        <v>91321.970499999996</v>
      </c>
      <c r="K635" s="382">
        <v>159813.4485</v>
      </c>
      <c r="L635" s="382">
        <v>110748.1734</v>
      </c>
      <c r="M635" s="382">
        <v>193809.30350000001</v>
      </c>
      <c r="N635" s="382">
        <v>135404.22959999999</v>
      </c>
      <c r="O635" s="382">
        <v>236957.4019</v>
      </c>
      <c r="P635" s="382">
        <v>160370.13829999999</v>
      </c>
      <c r="Q635" s="382">
        <v>280647.74209999997</v>
      </c>
      <c r="R635" s="382">
        <v>176385.62520000001</v>
      </c>
      <c r="S635" s="382">
        <v>308674.84399999998</v>
      </c>
      <c r="T635" s="382">
        <v>191308.23569999999</v>
      </c>
      <c r="U635" s="382">
        <v>334789.41249999998</v>
      </c>
    </row>
    <row r="636" spans="1:21" ht="21.95" customHeight="1" x14ac:dyDescent="0.25">
      <c r="A636" s="381" t="s">
        <v>627</v>
      </c>
      <c r="B636" s="381" t="s">
        <v>110</v>
      </c>
      <c r="C636" s="381" t="s">
        <v>127</v>
      </c>
      <c r="D636" s="381" t="s">
        <v>623</v>
      </c>
      <c r="E636" s="381" t="s">
        <v>130</v>
      </c>
      <c r="F636" s="381" t="s">
        <v>626</v>
      </c>
      <c r="G636" s="381" t="s">
        <v>6</v>
      </c>
      <c r="H636" s="382">
        <v>61139.1872</v>
      </c>
      <c r="I636" s="382">
        <v>106993.5776</v>
      </c>
      <c r="J636" s="382">
        <v>84579.513500000001</v>
      </c>
      <c r="K636" s="382">
        <v>148014.14859999999</v>
      </c>
      <c r="L636" s="382">
        <v>107439.64049999999</v>
      </c>
      <c r="M636" s="382">
        <v>188019.37100000001</v>
      </c>
      <c r="N636" s="382">
        <v>140639.54689999999</v>
      </c>
      <c r="O636" s="382">
        <v>246119.20689999999</v>
      </c>
      <c r="P636" s="382">
        <v>175313.23540000001</v>
      </c>
      <c r="Q636" s="382">
        <v>306798.16200000001</v>
      </c>
      <c r="R636" s="382">
        <v>197483.89369999999</v>
      </c>
      <c r="S636" s="382">
        <v>345596.81410000002</v>
      </c>
      <c r="T636" s="382">
        <v>219366.03959999999</v>
      </c>
      <c r="U636" s="382">
        <v>383890.56939999998</v>
      </c>
    </row>
    <row r="637" spans="1:21" ht="21.95" customHeight="1" x14ac:dyDescent="0.25">
      <c r="A637" s="381" t="s">
        <v>627</v>
      </c>
      <c r="B637" s="381" t="s">
        <v>110</v>
      </c>
      <c r="C637" s="381" t="s">
        <v>127</v>
      </c>
      <c r="D637" s="381" t="s">
        <v>623</v>
      </c>
      <c r="E637" s="381" t="s">
        <v>130</v>
      </c>
      <c r="F637" s="381" t="s">
        <v>627</v>
      </c>
      <c r="G637" s="381" t="s">
        <v>4</v>
      </c>
      <c r="H637" s="382">
        <v>67239.734100000001</v>
      </c>
      <c r="I637" s="382">
        <v>107583.5762</v>
      </c>
      <c r="J637" s="382">
        <v>94135.627699999997</v>
      </c>
      <c r="K637" s="382">
        <v>150617.00659999999</v>
      </c>
      <c r="L637" s="382">
        <v>121031.5214</v>
      </c>
      <c r="M637" s="382">
        <v>193650.43719999999</v>
      </c>
      <c r="N637" s="382">
        <v>161375.36180000001</v>
      </c>
      <c r="O637" s="382">
        <v>258200.58290000001</v>
      </c>
      <c r="P637" s="382">
        <v>201719.2023</v>
      </c>
      <c r="Q637" s="382">
        <v>322750.72850000003</v>
      </c>
      <c r="R637" s="382">
        <v>228615.09599999999</v>
      </c>
      <c r="S637" s="382">
        <v>365784.15909999999</v>
      </c>
      <c r="T637" s="382">
        <v>255510.98970000001</v>
      </c>
      <c r="U637" s="382">
        <v>408817.5895</v>
      </c>
    </row>
    <row r="638" spans="1:21" ht="22.5" customHeight="1" x14ac:dyDescent="0.25">
      <c r="A638" s="381" t="s">
        <v>627</v>
      </c>
      <c r="B638" s="381" t="s">
        <v>110</v>
      </c>
      <c r="C638" s="381" t="s">
        <v>127</v>
      </c>
      <c r="D638" s="381" t="s">
        <v>623</v>
      </c>
      <c r="E638" s="381" t="s">
        <v>131</v>
      </c>
      <c r="F638" s="381" t="s">
        <v>624</v>
      </c>
      <c r="G638" s="381" t="s">
        <v>11</v>
      </c>
      <c r="H638" s="382">
        <v>74744.232999999993</v>
      </c>
      <c r="I638" s="382">
        <v>130802.4077</v>
      </c>
      <c r="J638" s="382">
        <v>97585.639800000004</v>
      </c>
      <c r="K638" s="382">
        <v>170774.86960000001</v>
      </c>
      <c r="L638" s="382">
        <v>118193.5554</v>
      </c>
      <c r="M638" s="382">
        <v>206838.72200000001</v>
      </c>
      <c r="N638" s="382">
        <v>144076.77299999999</v>
      </c>
      <c r="O638" s="382">
        <v>252134.35279999999</v>
      </c>
      <c r="P638" s="382">
        <v>169379.83859999999</v>
      </c>
      <c r="Q638" s="382">
        <v>296414.71759999997</v>
      </c>
      <c r="R638" s="382">
        <v>184922.0362</v>
      </c>
      <c r="S638" s="382">
        <v>323613.56339999998</v>
      </c>
      <c r="T638" s="382">
        <v>198747.26809999999</v>
      </c>
      <c r="U638" s="382">
        <v>347807.71919999999</v>
      </c>
    </row>
    <row r="639" spans="1:21" ht="21.95" customHeight="1" x14ac:dyDescent="0.25">
      <c r="A639" s="381" t="s">
        <v>627</v>
      </c>
      <c r="B639" s="381" t="s">
        <v>110</v>
      </c>
      <c r="C639" s="381" t="s">
        <v>127</v>
      </c>
      <c r="D639" s="381" t="s">
        <v>623</v>
      </c>
      <c r="E639" s="381" t="s">
        <v>131</v>
      </c>
      <c r="F639" s="381" t="s">
        <v>625</v>
      </c>
      <c r="G639" s="381" t="s">
        <v>5</v>
      </c>
      <c r="H639" s="382">
        <v>68976.393899999995</v>
      </c>
      <c r="I639" s="382">
        <v>120708.6894</v>
      </c>
      <c r="J639" s="382">
        <v>90092.873300000007</v>
      </c>
      <c r="K639" s="382">
        <v>157662.5282</v>
      </c>
      <c r="L639" s="382">
        <v>109297.70329999999</v>
      </c>
      <c r="M639" s="382">
        <v>191270.98079999999</v>
      </c>
      <c r="N639" s="382">
        <v>133705.51130000001</v>
      </c>
      <c r="O639" s="382">
        <v>233984.64480000001</v>
      </c>
      <c r="P639" s="382">
        <v>158397.13769999999</v>
      </c>
      <c r="Q639" s="382">
        <v>277194.99099999998</v>
      </c>
      <c r="R639" s="382">
        <v>174238.97769999999</v>
      </c>
      <c r="S639" s="382">
        <v>304918.21090000001</v>
      </c>
      <c r="T639" s="382">
        <v>189009.84589999999</v>
      </c>
      <c r="U639" s="382">
        <v>330767.2303</v>
      </c>
    </row>
    <row r="640" spans="1:21" ht="21.95" customHeight="1" x14ac:dyDescent="0.25">
      <c r="A640" s="381" t="s">
        <v>627</v>
      </c>
      <c r="B640" s="381" t="s">
        <v>110</v>
      </c>
      <c r="C640" s="381" t="s">
        <v>127</v>
      </c>
      <c r="D640" s="381" t="s">
        <v>623</v>
      </c>
      <c r="E640" s="381" t="s">
        <v>131</v>
      </c>
      <c r="F640" s="381" t="s">
        <v>626</v>
      </c>
      <c r="G640" s="381" t="s">
        <v>6</v>
      </c>
      <c r="H640" s="382">
        <v>60207.713100000001</v>
      </c>
      <c r="I640" s="382">
        <v>105363.49800000001</v>
      </c>
      <c r="J640" s="382">
        <v>83275.449699999997</v>
      </c>
      <c r="K640" s="382">
        <v>145732.03709999999</v>
      </c>
      <c r="L640" s="382">
        <v>105762.9872</v>
      </c>
      <c r="M640" s="382">
        <v>185085.22760000001</v>
      </c>
      <c r="N640" s="382">
        <v>138404.00899999999</v>
      </c>
      <c r="O640" s="382">
        <v>242207.01569999999</v>
      </c>
      <c r="P640" s="382">
        <v>172518.8132</v>
      </c>
      <c r="Q640" s="382">
        <v>301907.92300000001</v>
      </c>
      <c r="R640" s="382">
        <v>194316.88190000001</v>
      </c>
      <c r="S640" s="382">
        <v>340054.54320000001</v>
      </c>
      <c r="T640" s="382">
        <v>215826.4381</v>
      </c>
      <c r="U640" s="382">
        <v>377696.26669999998</v>
      </c>
    </row>
    <row r="641" spans="1:21" ht="21.95" customHeight="1" x14ac:dyDescent="0.25">
      <c r="A641" s="381" t="s">
        <v>627</v>
      </c>
      <c r="B641" s="381" t="s">
        <v>110</v>
      </c>
      <c r="C641" s="381" t="s">
        <v>127</v>
      </c>
      <c r="D641" s="381" t="s">
        <v>623</v>
      </c>
      <c r="E641" s="381" t="s">
        <v>131</v>
      </c>
      <c r="F641" s="381" t="s">
        <v>627</v>
      </c>
      <c r="G641" s="381" t="s">
        <v>4</v>
      </c>
      <c r="H641" s="382">
        <v>66427.265400000004</v>
      </c>
      <c r="I641" s="382">
        <v>106283.6262</v>
      </c>
      <c r="J641" s="382">
        <v>92998.171499999997</v>
      </c>
      <c r="K641" s="382">
        <v>148797.07670000001</v>
      </c>
      <c r="L641" s="382">
        <v>119569.07769999999</v>
      </c>
      <c r="M641" s="382">
        <v>191310.52720000001</v>
      </c>
      <c r="N641" s="382">
        <v>159425.4368</v>
      </c>
      <c r="O641" s="382">
        <v>255080.7028</v>
      </c>
      <c r="P641" s="382">
        <v>199281.79610000001</v>
      </c>
      <c r="Q641" s="382">
        <v>318850.87849999999</v>
      </c>
      <c r="R641" s="382">
        <v>225852.7023</v>
      </c>
      <c r="S641" s="382">
        <v>361364.32900000003</v>
      </c>
      <c r="T641" s="382">
        <v>252423.6084</v>
      </c>
      <c r="U641" s="382">
        <v>403877.7794</v>
      </c>
    </row>
    <row r="642" spans="1:21" ht="22.5" customHeight="1" x14ac:dyDescent="0.25">
      <c r="A642" s="381" t="s">
        <v>627</v>
      </c>
      <c r="B642" s="381" t="s">
        <v>110</v>
      </c>
      <c r="C642" s="381" t="s">
        <v>127</v>
      </c>
      <c r="D642" s="381" t="s">
        <v>623</v>
      </c>
      <c r="E642" s="381" t="s">
        <v>132</v>
      </c>
      <c r="F642" s="381" t="s">
        <v>624</v>
      </c>
      <c r="G642" s="381" t="s">
        <v>11</v>
      </c>
      <c r="H642" s="382">
        <v>73028.462100000004</v>
      </c>
      <c r="I642" s="382">
        <v>127799.80869999999</v>
      </c>
      <c r="J642" s="382">
        <v>95534.970300000001</v>
      </c>
      <c r="K642" s="382">
        <v>167186.19810000001</v>
      </c>
      <c r="L642" s="382">
        <v>115884.458</v>
      </c>
      <c r="M642" s="382">
        <v>202797.8015</v>
      </c>
      <c r="N642" s="382">
        <v>141579.34039999999</v>
      </c>
      <c r="O642" s="382">
        <v>247763.8456</v>
      </c>
      <c r="P642" s="382">
        <v>166553.78769999999</v>
      </c>
      <c r="Q642" s="382">
        <v>291469.12839999999</v>
      </c>
      <c r="R642" s="382">
        <v>181870.48509999999</v>
      </c>
      <c r="S642" s="382">
        <v>318273.34899999999</v>
      </c>
      <c r="T642" s="382">
        <v>195507.57399999999</v>
      </c>
      <c r="U642" s="382">
        <v>342138.25469999999</v>
      </c>
    </row>
    <row r="643" spans="1:21" ht="21.95" customHeight="1" x14ac:dyDescent="0.25">
      <c r="A643" s="381" t="s">
        <v>627</v>
      </c>
      <c r="B643" s="381" t="s">
        <v>110</v>
      </c>
      <c r="C643" s="381" t="s">
        <v>127</v>
      </c>
      <c r="D643" s="381" t="s">
        <v>623</v>
      </c>
      <c r="E643" s="381" t="s">
        <v>132</v>
      </c>
      <c r="F643" s="381" t="s">
        <v>625</v>
      </c>
      <c r="G643" s="381" t="s">
        <v>5</v>
      </c>
      <c r="H643" s="382">
        <v>67049.604300000006</v>
      </c>
      <c r="I643" s="382">
        <v>117336.8076</v>
      </c>
      <c r="J643" s="382">
        <v>87768.077999999994</v>
      </c>
      <c r="K643" s="382">
        <v>153594.13639999999</v>
      </c>
      <c r="L643" s="382">
        <v>106663.14750000001</v>
      </c>
      <c r="M643" s="382">
        <v>186660.50820000001</v>
      </c>
      <c r="N643" s="382">
        <v>130828.6418</v>
      </c>
      <c r="O643" s="382">
        <v>228950.12330000001</v>
      </c>
      <c r="P643" s="382">
        <v>155169.28030000001</v>
      </c>
      <c r="Q643" s="382">
        <v>271546.24040000001</v>
      </c>
      <c r="R643" s="382">
        <v>170796.58259999999</v>
      </c>
      <c r="S643" s="382">
        <v>298894.0196</v>
      </c>
      <c r="T643" s="382">
        <v>185413.90429999999</v>
      </c>
      <c r="U643" s="382">
        <v>324474.33260000002</v>
      </c>
    </row>
    <row r="644" spans="1:21" ht="21.95" customHeight="1" x14ac:dyDescent="0.25">
      <c r="A644" s="381" t="s">
        <v>627</v>
      </c>
      <c r="B644" s="381" t="s">
        <v>110</v>
      </c>
      <c r="C644" s="381" t="s">
        <v>127</v>
      </c>
      <c r="D644" s="381" t="s">
        <v>623</v>
      </c>
      <c r="E644" s="381" t="s">
        <v>132</v>
      </c>
      <c r="F644" s="381" t="s">
        <v>626</v>
      </c>
      <c r="G644" s="381" t="s">
        <v>6</v>
      </c>
      <c r="H644" s="382">
        <v>58150.640899999999</v>
      </c>
      <c r="I644" s="382">
        <v>101763.62149999999</v>
      </c>
      <c r="J644" s="382">
        <v>80358.401599999997</v>
      </c>
      <c r="K644" s="382">
        <v>140627.2028</v>
      </c>
      <c r="L644" s="382">
        <v>101964.73639999999</v>
      </c>
      <c r="M644" s="382">
        <v>178438.2887</v>
      </c>
      <c r="N644" s="382">
        <v>133244.06570000001</v>
      </c>
      <c r="O644" s="382">
        <v>233177.11499999999</v>
      </c>
      <c r="P644" s="382">
        <v>166051.0963</v>
      </c>
      <c r="Q644" s="382">
        <v>290589.41840000002</v>
      </c>
      <c r="R644" s="382">
        <v>186942.7378</v>
      </c>
      <c r="S644" s="382">
        <v>327149.79119999998</v>
      </c>
      <c r="T644" s="382">
        <v>207535.31159999999</v>
      </c>
      <c r="U644" s="382">
        <v>363186.79519999999</v>
      </c>
    </row>
    <row r="645" spans="1:21" ht="21.95" customHeight="1" x14ac:dyDescent="0.25">
      <c r="A645" s="381" t="s">
        <v>627</v>
      </c>
      <c r="B645" s="381" t="s">
        <v>110</v>
      </c>
      <c r="C645" s="381" t="s">
        <v>127</v>
      </c>
      <c r="D645" s="381" t="s">
        <v>623</v>
      </c>
      <c r="E645" s="381" t="s">
        <v>132</v>
      </c>
      <c r="F645" s="381" t="s">
        <v>627</v>
      </c>
      <c r="G645" s="381" t="s">
        <v>4</v>
      </c>
      <c r="H645" s="382">
        <v>65141.970399999998</v>
      </c>
      <c r="I645" s="382">
        <v>104227.1542</v>
      </c>
      <c r="J645" s="382">
        <v>91198.758499999996</v>
      </c>
      <c r="K645" s="382">
        <v>145918.0159</v>
      </c>
      <c r="L645" s="382">
        <v>117255.54670000001</v>
      </c>
      <c r="M645" s="382">
        <v>187608.87770000001</v>
      </c>
      <c r="N645" s="382">
        <v>156340.72899999999</v>
      </c>
      <c r="O645" s="382">
        <v>250145.17009999999</v>
      </c>
      <c r="P645" s="382">
        <v>195425.91130000001</v>
      </c>
      <c r="Q645" s="382">
        <v>312681.46269999997</v>
      </c>
      <c r="R645" s="382">
        <v>221482.69940000001</v>
      </c>
      <c r="S645" s="382">
        <v>354372.32439999998</v>
      </c>
      <c r="T645" s="382">
        <v>247539.48759999999</v>
      </c>
      <c r="U645" s="382">
        <v>396063.18609999999</v>
      </c>
    </row>
    <row r="646" spans="1:21" ht="22.5" customHeight="1" x14ac:dyDescent="0.25">
      <c r="A646" s="381" t="s">
        <v>627</v>
      </c>
      <c r="B646" s="381" t="s">
        <v>110</v>
      </c>
      <c r="C646" s="381" t="s">
        <v>127</v>
      </c>
      <c r="D646" s="381" t="s">
        <v>623</v>
      </c>
      <c r="E646" s="381" t="s">
        <v>133</v>
      </c>
      <c r="F646" s="381" t="s">
        <v>624</v>
      </c>
      <c r="G646" s="381" t="s">
        <v>11</v>
      </c>
      <c r="H646" s="382">
        <v>77236.861000000004</v>
      </c>
      <c r="I646" s="382">
        <v>135164.5068</v>
      </c>
      <c r="J646" s="382">
        <v>100927.89659999999</v>
      </c>
      <c r="K646" s="382">
        <v>176623.81899999999</v>
      </c>
      <c r="L646" s="382">
        <v>122322.6499</v>
      </c>
      <c r="M646" s="382">
        <v>214064.6372</v>
      </c>
      <c r="N646" s="382">
        <v>149257.3414</v>
      </c>
      <c r="O646" s="382">
        <v>261200.34729999999</v>
      </c>
      <c r="P646" s="382">
        <v>175521.26269999999</v>
      </c>
      <c r="Q646" s="382">
        <v>307162.20980000001</v>
      </c>
      <c r="R646" s="382">
        <v>191642.68489999999</v>
      </c>
      <c r="S646" s="382">
        <v>335374.6985</v>
      </c>
      <c r="T646" s="382">
        <v>205988.92860000001</v>
      </c>
      <c r="U646" s="382">
        <v>360480.625</v>
      </c>
    </row>
    <row r="647" spans="1:21" ht="21.95" customHeight="1" x14ac:dyDescent="0.25">
      <c r="A647" s="381" t="s">
        <v>627</v>
      </c>
      <c r="B647" s="381" t="s">
        <v>110</v>
      </c>
      <c r="C647" s="381" t="s">
        <v>127</v>
      </c>
      <c r="D647" s="381" t="s">
        <v>623</v>
      </c>
      <c r="E647" s="381" t="s">
        <v>133</v>
      </c>
      <c r="F647" s="381" t="s">
        <v>625</v>
      </c>
      <c r="G647" s="381" t="s">
        <v>5</v>
      </c>
      <c r="H647" s="382">
        <v>71117.324299999993</v>
      </c>
      <c r="I647" s="382">
        <v>124455.3177</v>
      </c>
      <c r="J647" s="382">
        <v>92978.254000000001</v>
      </c>
      <c r="K647" s="382">
        <v>162711.94450000001</v>
      </c>
      <c r="L647" s="382">
        <v>112884.3676</v>
      </c>
      <c r="M647" s="382">
        <v>197547.6433</v>
      </c>
      <c r="N647" s="382">
        <v>138253.68539999999</v>
      </c>
      <c r="O647" s="382">
        <v>241943.94949999999</v>
      </c>
      <c r="P647" s="382">
        <v>163868.8848</v>
      </c>
      <c r="Q647" s="382">
        <v>286770.54849999998</v>
      </c>
      <c r="R647" s="382">
        <v>180308.22020000001</v>
      </c>
      <c r="S647" s="382">
        <v>315539.38530000002</v>
      </c>
      <c r="T647" s="382">
        <v>195657.761</v>
      </c>
      <c r="U647" s="382">
        <v>342401.08169999998</v>
      </c>
    </row>
    <row r="648" spans="1:21" ht="21.95" customHeight="1" x14ac:dyDescent="0.25">
      <c r="A648" s="381" t="s">
        <v>627</v>
      </c>
      <c r="B648" s="381" t="s">
        <v>110</v>
      </c>
      <c r="C648" s="381" t="s">
        <v>127</v>
      </c>
      <c r="D648" s="381" t="s">
        <v>623</v>
      </c>
      <c r="E648" s="381" t="s">
        <v>133</v>
      </c>
      <c r="F648" s="381" t="s">
        <v>626</v>
      </c>
      <c r="G648" s="381" t="s">
        <v>6</v>
      </c>
      <c r="H648" s="382">
        <v>61902.370499999997</v>
      </c>
      <c r="I648" s="382">
        <v>108329.1483</v>
      </c>
      <c r="J648" s="382">
        <v>85586.058499999999</v>
      </c>
      <c r="K648" s="382">
        <v>149775.60250000001</v>
      </c>
      <c r="L648" s="382">
        <v>108654.1694</v>
      </c>
      <c r="M648" s="382">
        <v>190144.79639999999</v>
      </c>
      <c r="N648" s="382">
        <v>142099.57060000001</v>
      </c>
      <c r="O648" s="382">
        <v>248674.24849999999</v>
      </c>
      <c r="P648" s="382">
        <v>177108.6188</v>
      </c>
      <c r="Q648" s="382">
        <v>309940.08299999998</v>
      </c>
      <c r="R648" s="382">
        <v>199445.22029999999</v>
      </c>
      <c r="S648" s="382">
        <v>349029.13540000003</v>
      </c>
      <c r="T648" s="382">
        <v>221475.7169</v>
      </c>
      <c r="U648" s="382">
        <v>387582.50459999999</v>
      </c>
    </row>
    <row r="649" spans="1:21" ht="21.95" customHeight="1" x14ac:dyDescent="0.25">
      <c r="A649" s="381" t="s">
        <v>627</v>
      </c>
      <c r="B649" s="381" t="s">
        <v>110</v>
      </c>
      <c r="C649" s="381" t="s">
        <v>127</v>
      </c>
      <c r="D649" s="381" t="s">
        <v>623</v>
      </c>
      <c r="E649" s="381" t="s">
        <v>133</v>
      </c>
      <c r="F649" s="381" t="s">
        <v>627</v>
      </c>
      <c r="G649" s="381" t="s">
        <v>4</v>
      </c>
      <c r="H649" s="382">
        <v>68753.687699999995</v>
      </c>
      <c r="I649" s="382">
        <v>110005.90210000001</v>
      </c>
      <c r="J649" s="382">
        <v>96255.162800000006</v>
      </c>
      <c r="K649" s="382">
        <v>154008.2628</v>
      </c>
      <c r="L649" s="382">
        <v>123756.63800000001</v>
      </c>
      <c r="M649" s="382">
        <v>198010.62359999999</v>
      </c>
      <c r="N649" s="382">
        <v>165008.85060000001</v>
      </c>
      <c r="O649" s="382">
        <v>264014.16480000003</v>
      </c>
      <c r="P649" s="382">
        <v>206261.0632</v>
      </c>
      <c r="Q649" s="382">
        <v>330017.70600000001</v>
      </c>
      <c r="R649" s="382">
        <v>233762.53829999999</v>
      </c>
      <c r="S649" s="382">
        <v>374020.06689999998</v>
      </c>
      <c r="T649" s="382">
        <v>261264.0134</v>
      </c>
      <c r="U649" s="382">
        <v>418022.4277</v>
      </c>
    </row>
    <row r="650" spans="1:21" ht="22.5" customHeight="1" x14ac:dyDescent="0.25">
      <c r="A650" s="381" t="s">
        <v>627</v>
      </c>
      <c r="B650" s="381" t="s">
        <v>110</v>
      </c>
      <c r="C650" s="381" t="s">
        <v>127</v>
      </c>
      <c r="D650" s="381" t="s">
        <v>623</v>
      </c>
      <c r="E650" s="381" t="s">
        <v>134</v>
      </c>
      <c r="F650" s="381" t="s">
        <v>624</v>
      </c>
      <c r="G650" s="381" t="s">
        <v>11</v>
      </c>
      <c r="H650" s="382">
        <v>70279.763399999996</v>
      </c>
      <c r="I650" s="382">
        <v>122989.586</v>
      </c>
      <c r="J650" s="382">
        <v>91985.686700000006</v>
      </c>
      <c r="K650" s="382">
        <v>160974.95189999999</v>
      </c>
      <c r="L650" s="382">
        <v>111621.9673</v>
      </c>
      <c r="M650" s="382">
        <v>195338.44270000001</v>
      </c>
      <c r="N650" s="382">
        <v>136449.4118</v>
      </c>
      <c r="O650" s="382">
        <v>238786.4706</v>
      </c>
      <c r="P650" s="382">
        <v>160545.80729999999</v>
      </c>
      <c r="Q650" s="382">
        <v>280955.16279999999</v>
      </c>
      <c r="R650" s="382">
        <v>175318.24979999999</v>
      </c>
      <c r="S650" s="382">
        <v>306806.93719999999</v>
      </c>
      <c r="T650" s="382">
        <v>188473.79699999999</v>
      </c>
      <c r="U650" s="382">
        <v>329829.14480000001</v>
      </c>
    </row>
    <row r="651" spans="1:21" ht="21.95" customHeight="1" x14ac:dyDescent="0.25">
      <c r="A651" s="381" t="s">
        <v>627</v>
      </c>
      <c r="B651" s="381" t="s">
        <v>110</v>
      </c>
      <c r="C651" s="381" t="s">
        <v>127</v>
      </c>
      <c r="D651" s="381" t="s">
        <v>623</v>
      </c>
      <c r="E651" s="381" t="s">
        <v>134</v>
      </c>
      <c r="F651" s="381" t="s">
        <v>625</v>
      </c>
      <c r="G651" s="381" t="s">
        <v>5</v>
      </c>
      <c r="H651" s="382">
        <v>64441.584900000002</v>
      </c>
      <c r="I651" s="382">
        <v>112772.77370000001</v>
      </c>
      <c r="J651" s="382">
        <v>84401.545199999993</v>
      </c>
      <c r="K651" s="382">
        <v>147702.7041</v>
      </c>
      <c r="L651" s="382">
        <v>102617.6292</v>
      </c>
      <c r="M651" s="382">
        <v>179580.8512</v>
      </c>
      <c r="N651" s="382">
        <v>125951.67140000001</v>
      </c>
      <c r="O651" s="382">
        <v>220415.42490000001</v>
      </c>
      <c r="P651" s="382">
        <v>149429.17120000001</v>
      </c>
      <c r="Q651" s="382">
        <v>261501.04949999999</v>
      </c>
      <c r="R651" s="382">
        <v>164504.91020000001</v>
      </c>
      <c r="S651" s="382">
        <v>287883.59289999999</v>
      </c>
      <c r="T651" s="382">
        <v>178617.62590000001</v>
      </c>
      <c r="U651" s="382">
        <v>312580.84539999999</v>
      </c>
    </row>
    <row r="652" spans="1:21" ht="21.95" customHeight="1" x14ac:dyDescent="0.25">
      <c r="A652" s="381" t="s">
        <v>627</v>
      </c>
      <c r="B652" s="381" t="s">
        <v>110</v>
      </c>
      <c r="C652" s="381" t="s">
        <v>127</v>
      </c>
      <c r="D652" s="381" t="s">
        <v>623</v>
      </c>
      <c r="E652" s="381" t="s">
        <v>134</v>
      </c>
      <c r="F652" s="381" t="s">
        <v>626</v>
      </c>
      <c r="G652" s="381" t="s">
        <v>6</v>
      </c>
      <c r="H652" s="382">
        <v>55796.120799999997</v>
      </c>
      <c r="I652" s="382">
        <v>97643.211500000005</v>
      </c>
      <c r="J652" s="382">
        <v>77086.838399999993</v>
      </c>
      <c r="K652" s="382">
        <v>134901.96710000001</v>
      </c>
      <c r="L652" s="382">
        <v>97790.281000000003</v>
      </c>
      <c r="M652" s="382">
        <v>171132.99170000001</v>
      </c>
      <c r="N652" s="382">
        <v>127741.86440000001</v>
      </c>
      <c r="O652" s="382">
        <v>223548.2628</v>
      </c>
      <c r="P652" s="382">
        <v>159185.20319999999</v>
      </c>
      <c r="Q652" s="382">
        <v>278574.10560000001</v>
      </c>
      <c r="R652" s="382">
        <v>179190.769</v>
      </c>
      <c r="S652" s="382">
        <v>313583.84580000001</v>
      </c>
      <c r="T652" s="382">
        <v>198904.3039</v>
      </c>
      <c r="U652" s="382">
        <v>348082.5318</v>
      </c>
    </row>
    <row r="653" spans="1:21" ht="21.95" customHeight="1" x14ac:dyDescent="0.25">
      <c r="A653" s="381" t="s">
        <v>627</v>
      </c>
      <c r="B653" s="381" t="s">
        <v>110</v>
      </c>
      <c r="C653" s="381" t="s">
        <v>127</v>
      </c>
      <c r="D653" s="381" t="s">
        <v>623</v>
      </c>
      <c r="E653" s="381" t="s">
        <v>134</v>
      </c>
      <c r="F653" s="381" t="s">
        <v>627</v>
      </c>
      <c r="G653" s="381" t="s">
        <v>4</v>
      </c>
      <c r="H653" s="382">
        <v>62748.953999999998</v>
      </c>
      <c r="I653" s="382">
        <v>100398.3278</v>
      </c>
      <c r="J653" s="382">
        <v>87848.535499999998</v>
      </c>
      <c r="K653" s="382">
        <v>140557.65890000001</v>
      </c>
      <c r="L653" s="382">
        <v>112948.1171</v>
      </c>
      <c r="M653" s="382">
        <v>180716.99</v>
      </c>
      <c r="N653" s="382">
        <v>150597.48939999999</v>
      </c>
      <c r="O653" s="382">
        <v>240955.98670000001</v>
      </c>
      <c r="P653" s="382">
        <v>188246.86180000001</v>
      </c>
      <c r="Q653" s="382">
        <v>301194.98330000002</v>
      </c>
      <c r="R653" s="382">
        <v>213346.44339999999</v>
      </c>
      <c r="S653" s="382">
        <v>341354.31449999998</v>
      </c>
      <c r="T653" s="382">
        <v>238446.02489999999</v>
      </c>
      <c r="U653" s="382">
        <v>381513.64559999999</v>
      </c>
    </row>
    <row r="654" spans="1:21" ht="22.5" customHeight="1" x14ac:dyDescent="0.25">
      <c r="A654" s="381" t="s">
        <v>627</v>
      </c>
      <c r="B654" s="381" t="s">
        <v>110</v>
      </c>
      <c r="C654" s="381" t="s">
        <v>135</v>
      </c>
      <c r="D654" s="381" t="s">
        <v>136</v>
      </c>
      <c r="E654" s="381" t="s">
        <v>137</v>
      </c>
      <c r="F654" s="381" t="s">
        <v>624</v>
      </c>
      <c r="G654" s="381" t="s">
        <v>11</v>
      </c>
      <c r="H654" s="382">
        <v>86720.805699999997</v>
      </c>
      <c r="I654" s="382">
        <v>151761.41</v>
      </c>
      <c r="J654" s="382">
        <v>113682.3754</v>
      </c>
      <c r="K654" s="382">
        <v>198944.15700000001</v>
      </c>
      <c r="L654" s="382">
        <v>138113.79259999999</v>
      </c>
      <c r="M654" s="382">
        <v>241699.13690000001</v>
      </c>
      <c r="N654" s="382">
        <v>169130.25529999999</v>
      </c>
      <c r="O654" s="382">
        <v>295977.94689999998</v>
      </c>
      <c r="P654" s="382">
        <v>199100.459</v>
      </c>
      <c r="Q654" s="382">
        <v>348425.80320000002</v>
      </c>
      <c r="R654" s="382">
        <v>217451.9559</v>
      </c>
      <c r="S654" s="382">
        <v>380540.9228</v>
      </c>
      <c r="T654" s="382">
        <v>233806.3756</v>
      </c>
      <c r="U654" s="382">
        <v>409161.15720000002</v>
      </c>
    </row>
    <row r="655" spans="1:21" ht="21.95" customHeight="1" x14ac:dyDescent="0.25">
      <c r="A655" s="381" t="s">
        <v>627</v>
      </c>
      <c r="B655" s="381" t="s">
        <v>110</v>
      </c>
      <c r="C655" s="381" t="s">
        <v>135</v>
      </c>
      <c r="D655" s="381" t="s">
        <v>136</v>
      </c>
      <c r="E655" s="381" t="s">
        <v>137</v>
      </c>
      <c r="F655" s="381" t="s">
        <v>625</v>
      </c>
      <c r="G655" s="381" t="s">
        <v>5</v>
      </c>
      <c r="H655" s="382">
        <v>79194.478700000007</v>
      </c>
      <c r="I655" s="382">
        <v>138590.3377</v>
      </c>
      <c r="J655" s="382">
        <v>103905.22840000001</v>
      </c>
      <c r="K655" s="382">
        <v>181834.1496</v>
      </c>
      <c r="L655" s="382">
        <v>126505.78969999999</v>
      </c>
      <c r="M655" s="382">
        <v>221385.13200000001</v>
      </c>
      <c r="N655" s="382">
        <v>155597.02280000001</v>
      </c>
      <c r="O655" s="382">
        <v>272294.78999999998</v>
      </c>
      <c r="P655" s="382">
        <v>184769.37289999999</v>
      </c>
      <c r="Q655" s="382">
        <v>323346.40250000003</v>
      </c>
      <c r="R655" s="382">
        <v>203511.8665</v>
      </c>
      <c r="S655" s="382">
        <v>356145.76640000002</v>
      </c>
      <c r="T655" s="382">
        <v>221100.22640000001</v>
      </c>
      <c r="U655" s="382">
        <v>386925.39610000001</v>
      </c>
    </row>
    <row r="656" spans="1:21" ht="21.95" customHeight="1" x14ac:dyDescent="0.25">
      <c r="A656" s="381" t="s">
        <v>627</v>
      </c>
      <c r="B656" s="381" t="s">
        <v>110</v>
      </c>
      <c r="C656" s="381" t="s">
        <v>135</v>
      </c>
      <c r="D656" s="381" t="s">
        <v>136</v>
      </c>
      <c r="E656" s="381" t="s">
        <v>137</v>
      </c>
      <c r="F656" s="381" t="s">
        <v>626</v>
      </c>
      <c r="G656" s="381" t="s">
        <v>6</v>
      </c>
      <c r="H656" s="382">
        <v>68215.262900000002</v>
      </c>
      <c r="I656" s="382">
        <v>119376.71</v>
      </c>
      <c r="J656" s="382">
        <v>94176.461899999995</v>
      </c>
      <c r="K656" s="382">
        <v>164808.8083</v>
      </c>
      <c r="L656" s="382">
        <v>119380.57150000001</v>
      </c>
      <c r="M656" s="382">
        <v>208916.00030000001</v>
      </c>
      <c r="N656" s="382">
        <v>155764.04800000001</v>
      </c>
      <c r="O656" s="382">
        <v>272587.08399999997</v>
      </c>
      <c r="P656" s="382">
        <v>194070.63070000001</v>
      </c>
      <c r="Q656" s="382">
        <v>339623.60369999998</v>
      </c>
      <c r="R656" s="382">
        <v>218375.06779999999</v>
      </c>
      <c r="S656" s="382">
        <v>382156.36859999999</v>
      </c>
      <c r="T656" s="382">
        <v>242303.0312</v>
      </c>
      <c r="U656" s="382">
        <v>424030.30459999997</v>
      </c>
    </row>
    <row r="657" spans="1:21" ht="21.95" customHeight="1" x14ac:dyDescent="0.25">
      <c r="A657" s="381" t="s">
        <v>627</v>
      </c>
      <c r="B657" s="381" t="s">
        <v>110</v>
      </c>
      <c r="C657" s="381" t="s">
        <v>135</v>
      </c>
      <c r="D657" s="381" t="s">
        <v>136</v>
      </c>
      <c r="E657" s="381" t="s">
        <v>137</v>
      </c>
      <c r="F657" s="381" t="s">
        <v>627</v>
      </c>
      <c r="G657" s="381" t="s">
        <v>4</v>
      </c>
      <c r="H657" s="382">
        <v>77653.142800000001</v>
      </c>
      <c r="I657" s="382">
        <v>124245.03049999999</v>
      </c>
      <c r="J657" s="382">
        <v>108714.4</v>
      </c>
      <c r="K657" s="382">
        <v>173943.04259999999</v>
      </c>
      <c r="L657" s="382">
        <v>139775.65710000001</v>
      </c>
      <c r="M657" s="382">
        <v>223641.05480000001</v>
      </c>
      <c r="N657" s="382">
        <v>186367.5428</v>
      </c>
      <c r="O657" s="382">
        <v>298188.07299999997</v>
      </c>
      <c r="P657" s="382">
        <v>232959.42850000001</v>
      </c>
      <c r="Q657" s="382">
        <v>372735.09120000002</v>
      </c>
      <c r="R657" s="382">
        <v>264020.68560000003</v>
      </c>
      <c r="S657" s="382">
        <v>422433.10330000002</v>
      </c>
      <c r="T657" s="382">
        <v>295081.94280000002</v>
      </c>
      <c r="U657" s="382">
        <v>472131.11550000001</v>
      </c>
    </row>
    <row r="658" spans="1:21" ht="22.5" customHeight="1" x14ac:dyDescent="0.25">
      <c r="A658" s="381" t="s">
        <v>627</v>
      </c>
      <c r="B658" s="381" t="s">
        <v>110</v>
      </c>
      <c r="C658" s="381" t="s">
        <v>135</v>
      </c>
      <c r="D658" s="381" t="s">
        <v>136</v>
      </c>
      <c r="E658" s="381" t="s">
        <v>692</v>
      </c>
      <c r="F658" s="381" t="s">
        <v>624</v>
      </c>
      <c r="G658" s="381" t="s">
        <v>11</v>
      </c>
      <c r="H658" s="382">
        <v>80045.344800000006</v>
      </c>
      <c r="I658" s="382">
        <v>140079.35339999999</v>
      </c>
      <c r="J658" s="382">
        <v>104746.68670000001</v>
      </c>
      <c r="K658" s="382">
        <v>183306.70189999999</v>
      </c>
      <c r="L658" s="382">
        <v>127088.05130000001</v>
      </c>
      <c r="M658" s="382">
        <v>222404.08989999999</v>
      </c>
      <c r="N658" s="382">
        <v>155321.03210000001</v>
      </c>
      <c r="O658" s="382">
        <v>271811.80599999998</v>
      </c>
      <c r="P658" s="382">
        <v>182738.15359999999</v>
      </c>
      <c r="Q658" s="382">
        <v>319791.76880000002</v>
      </c>
      <c r="R658" s="382">
        <v>199548.93719999999</v>
      </c>
      <c r="S658" s="382">
        <v>349210.64</v>
      </c>
      <c r="T658" s="382">
        <v>214518.3775</v>
      </c>
      <c r="U658" s="382">
        <v>375407.1605</v>
      </c>
    </row>
    <row r="659" spans="1:21" ht="21.95" customHeight="1" x14ac:dyDescent="0.25">
      <c r="A659" s="381" t="s">
        <v>627</v>
      </c>
      <c r="B659" s="381" t="s">
        <v>110</v>
      </c>
      <c r="C659" s="381" t="s">
        <v>135</v>
      </c>
      <c r="D659" s="381" t="s">
        <v>136</v>
      </c>
      <c r="E659" s="381" t="s">
        <v>692</v>
      </c>
      <c r="F659" s="381" t="s">
        <v>625</v>
      </c>
      <c r="G659" s="381" t="s">
        <v>5</v>
      </c>
      <c r="H659" s="382">
        <v>73433.431700000001</v>
      </c>
      <c r="I659" s="382">
        <v>128508.50539999999</v>
      </c>
      <c r="J659" s="382">
        <v>96157.417799999996</v>
      </c>
      <c r="K659" s="382">
        <v>168275.48120000001</v>
      </c>
      <c r="L659" s="382">
        <v>116890.36719999999</v>
      </c>
      <c r="M659" s="382">
        <v>204558.14259999999</v>
      </c>
      <c r="N659" s="382">
        <v>143432.02470000001</v>
      </c>
      <c r="O659" s="382">
        <v>251006.04310000001</v>
      </c>
      <c r="P659" s="382">
        <v>170148.22820000001</v>
      </c>
      <c r="Q659" s="382">
        <v>297759.39929999999</v>
      </c>
      <c r="R659" s="382">
        <v>187302.50409999999</v>
      </c>
      <c r="S659" s="382">
        <v>327779.3823</v>
      </c>
      <c r="T659" s="382">
        <v>203355.96660000001</v>
      </c>
      <c r="U659" s="382">
        <v>355872.94150000002</v>
      </c>
    </row>
    <row r="660" spans="1:21" ht="21.95" customHeight="1" x14ac:dyDescent="0.25">
      <c r="A660" s="381" t="s">
        <v>627</v>
      </c>
      <c r="B660" s="381" t="s">
        <v>110</v>
      </c>
      <c r="C660" s="381" t="s">
        <v>135</v>
      </c>
      <c r="D660" s="381" t="s">
        <v>136</v>
      </c>
      <c r="E660" s="381" t="s">
        <v>692</v>
      </c>
      <c r="F660" s="381" t="s">
        <v>626</v>
      </c>
      <c r="G660" s="381" t="s">
        <v>6</v>
      </c>
      <c r="H660" s="382">
        <v>63622.858399999997</v>
      </c>
      <c r="I660" s="382">
        <v>111340.00199999999</v>
      </c>
      <c r="J660" s="382">
        <v>87908.065400000007</v>
      </c>
      <c r="K660" s="382">
        <v>153839.1145</v>
      </c>
      <c r="L660" s="382">
        <v>111528.16620000001</v>
      </c>
      <c r="M660" s="382">
        <v>195174.29079999999</v>
      </c>
      <c r="N660" s="382">
        <v>145708.47899999999</v>
      </c>
      <c r="O660" s="382">
        <v>254989.83840000001</v>
      </c>
      <c r="P660" s="382">
        <v>181578.24979999999</v>
      </c>
      <c r="Q660" s="382">
        <v>317761.93719999999</v>
      </c>
      <c r="R660" s="382">
        <v>204407.98389999999</v>
      </c>
      <c r="S660" s="382">
        <v>357713.9718</v>
      </c>
      <c r="T660" s="382">
        <v>226906.98430000001</v>
      </c>
      <c r="U660" s="382">
        <v>397087.22240000003</v>
      </c>
    </row>
    <row r="661" spans="1:21" ht="21.95" customHeight="1" x14ac:dyDescent="0.25">
      <c r="A661" s="381" t="s">
        <v>627</v>
      </c>
      <c r="B661" s="381" t="s">
        <v>110</v>
      </c>
      <c r="C661" s="381" t="s">
        <v>135</v>
      </c>
      <c r="D661" s="381" t="s">
        <v>136</v>
      </c>
      <c r="E661" s="381" t="s">
        <v>692</v>
      </c>
      <c r="F661" s="381" t="s">
        <v>627</v>
      </c>
      <c r="G661" s="381" t="s">
        <v>4</v>
      </c>
      <c r="H661" s="382">
        <v>71441.95</v>
      </c>
      <c r="I661" s="382">
        <v>114307.12179999999</v>
      </c>
      <c r="J661" s="382">
        <v>100018.73</v>
      </c>
      <c r="K661" s="382">
        <v>160029.97039999999</v>
      </c>
      <c r="L661" s="382">
        <v>128595.51</v>
      </c>
      <c r="M661" s="382">
        <v>205752.81909999999</v>
      </c>
      <c r="N661" s="382">
        <v>171460.68</v>
      </c>
      <c r="O661" s="382">
        <v>274337.09210000001</v>
      </c>
      <c r="P661" s="382">
        <v>214325.85010000001</v>
      </c>
      <c r="Q661" s="382">
        <v>342921.3652</v>
      </c>
      <c r="R661" s="382">
        <v>242902.63010000001</v>
      </c>
      <c r="S661" s="382">
        <v>388644.21389999997</v>
      </c>
      <c r="T661" s="382">
        <v>271479.41009999998</v>
      </c>
      <c r="U661" s="382">
        <v>434367.0626</v>
      </c>
    </row>
    <row r="662" spans="1:21" ht="22.5" customHeight="1" x14ac:dyDescent="0.25">
      <c r="A662" s="381" t="s">
        <v>627</v>
      </c>
      <c r="B662" s="381" t="s">
        <v>110</v>
      </c>
      <c r="C662" s="381" t="s">
        <v>135</v>
      </c>
      <c r="D662" s="381" t="s">
        <v>136</v>
      </c>
      <c r="E662" s="381" t="s">
        <v>138</v>
      </c>
      <c r="F662" s="381" t="s">
        <v>624</v>
      </c>
      <c r="G662" s="381" t="s">
        <v>11</v>
      </c>
      <c r="H662" s="382">
        <v>81163.626099999994</v>
      </c>
      <c r="I662" s="382">
        <v>142036.34580000001</v>
      </c>
      <c r="J662" s="382">
        <v>106314.30530000001</v>
      </c>
      <c r="K662" s="382">
        <v>186050.0344</v>
      </c>
      <c r="L662" s="382">
        <v>129085.90459999999</v>
      </c>
      <c r="M662" s="382">
        <v>225900.33309999999</v>
      </c>
      <c r="N662" s="382">
        <v>157936.64120000001</v>
      </c>
      <c r="O662" s="382">
        <v>276389.12209999998</v>
      </c>
      <c r="P662" s="382">
        <v>185875.59359999999</v>
      </c>
      <c r="Q662" s="382">
        <v>325282.28889999999</v>
      </c>
      <c r="R662" s="382">
        <v>202993.47469999999</v>
      </c>
      <c r="S662" s="382">
        <v>355238.5808</v>
      </c>
      <c r="T662" s="382">
        <v>218243.15650000001</v>
      </c>
      <c r="U662" s="382">
        <v>381925.52380000002</v>
      </c>
    </row>
    <row r="663" spans="1:21" ht="21.95" customHeight="1" x14ac:dyDescent="0.25">
      <c r="A663" s="381" t="s">
        <v>627</v>
      </c>
      <c r="B663" s="381" t="s">
        <v>110</v>
      </c>
      <c r="C663" s="381" t="s">
        <v>135</v>
      </c>
      <c r="D663" s="381" t="s">
        <v>136</v>
      </c>
      <c r="E663" s="381" t="s">
        <v>138</v>
      </c>
      <c r="F663" s="381" t="s">
        <v>625</v>
      </c>
      <c r="G663" s="381" t="s">
        <v>5</v>
      </c>
      <c r="H663" s="382">
        <v>74270.354900000006</v>
      </c>
      <c r="I663" s="382">
        <v>129973.1211</v>
      </c>
      <c r="J663" s="382">
        <v>97359.535399999993</v>
      </c>
      <c r="K663" s="382">
        <v>170379.18700000001</v>
      </c>
      <c r="L663" s="382">
        <v>118454.27619999999</v>
      </c>
      <c r="M663" s="382">
        <v>207294.98329999999</v>
      </c>
      <c r="N663" s="382">
        <v>145541.71830000001</v>
      </c>
      <c r="O663" s="382">
        <v>254698.00700000001</v>
      </c>
      <c r="P663" s="382">
        <v>172749.92629999999</v>
      </c>
      <c r="Q663" s="382">
        <v>302312.37119999999</v>
      </c>
      <c r="R663" s="382">
        <v>190225.9166</v>
      </c>
      <c r="S663" s="382">
        <v>332895.3541</v>
      </c>
      <c r="T663" s="382">
        <v>206605.74909999999</v>
      </c>
      <c r="U663" s="382">
        <v>361560.06099999999</v>
      </c>
    </row>
    <row r="664" spans="1:21" ht="21.95" customHeight="1" x14ac:dyDescent="0.25">
      <c r="A664" s="381" t="s">
        <v>627</v>
      </c>
      <c r="B664" s="381" t="s">
        <v>110</v>
      </c>
      <c r="C664" s="381" t="s">
        <v>135</v>
      </c>
      <c r="D664" s="381" t="s">
        <v>136</v>
      </c>
      <c r="E664" s="381" t="s">
        <v>138</v>
      </c>
      <c r="F664" s="381" t="s">
        <v>626</v>
      </c>
      <c r="G664" s="381" t="s">
        <v>6</v>
      </c>
      <c r="H664" s="382">
        <v>64140.257899999997</v>
      </c>
      <c r="I664" s="382">
        <v>112245.4512</v>
      </c>
      <c r="J664" s="382">
        <v>88582.895499999999</v>
      </c>
      <c r="K664" s="382">
        <v>155020.06709999999</v>
      </c>
      <c r="L664" s="382">
        <v>112332.1243</v>
      </c>
      <c r="M664" s="382">
        <v>196581.21770000001</v>
      </c>
      <c r="N664" s="382">
        <v>146652.9449</v>
      </c>
      <c r="O664" s="382">
        <v>256642.65359999999</v>
      </c>
      <c r="P664" s="382">
        <v>182735.1151</v>
      </c>
      <c r="Q664" s="382">
        <v>319786.45140000002</v>
      </c>
      <c r="R664" s="382">
        <v>205660.34469999999</v>
      </c>
      <c r="S664" s="382">
        <v>359905.60330000002</v>
      </c>
      <c r="T664" s="382">
        <v>228240.76680000001</v>
      </c>
      <c r="U664" s="382">
        <v>399421.3419</v>
      </c>
    </row>
    <row r="665" spans="1:21" ht="21.95" customHeight="1" x14ac:dyDescent="0.25">
      <c r="A665" s="381" t="s">
        <v>627</v>
      </c>
      <c r="B665" s="381" t="s">
        <v>110</v>
      </c>
      <c r="C665" s="381" t="s">
        <v>135</v>
      </c>
      <c r="D665" s="381" t="s">
        <v>136</v>
      </c>
      <c r="E665" s="381" t="s">
        <v>138</v>
      </c>
      <c r="F665" s="381" t="s">
        <v>627</v>
      </c>
      <c r="G665" s="381" t="s">
        <v>4</v>
      </c>
      <c r="H665" s="382">
        <v>72571.866500000004</v>
      </c>
      <c r="I665" s="382">
        <v>116114.98820000001</v>
      </c>
      <c r="J665" s="382">
        <v>101600.6131</v>
      </c>
      <c r="K665" s="382">
        <v>162560.9834</v>
      </c>
      <c r="L665" s="382">
        <v>130629.3597</v>
      </c>
      <c r="M665" s="382">
        <v>209006.97870000001</v>
      </c>
      <c r="N665" s="382">
        <v>174172.47949999999</v>
      </c>
      <c r="O665" s="382">
        <v>278675.97149999999</v>
      </c>
      <c r="P665" s="382">
        <v>217715.59950000001</v>
      </c>
      <c r="Q665" s="382">
        <v>348344.9644</v>
      </c>
      <c r="R665" s="382">
        <v>246744.3461</v>
      </c>
      <c r="S665" s="382">
        <v>394790.9596</v>
      </c>
      <c r="T665" s="382">
        <v>275773.09269999998</v>
      </c>
      <c r="U665" s="382">
        <v>441236.95480000001</v>
      </c>
    </row>
    <row r="666" spans="1:21" ht="22.5" customHeight="1" x14ac:dyDescent="0.25">
      <c r="A666" s="381" t="s">
        <v>627</v>
      </c>
      <c r="B666" s="381" t="s">
        <v>110</v>
      </c>
      <c r="C666" s="381" t="s">
        <v>135</v>
      </c>
      <c r="D666" s="381" t="s">
        <v>136</v>
      </c>
      <c r="E666" s="381" t="s">
        <v>693</v>
      </c>
      <c r="F666" s="381" t="s">
        <v>624</v>
      </c>
      <c r="G666" s="381" t="s">
        <v>11</v>
      </c>
      <c r="H666" s="382">
        <v>79874.633000000002</v>
      </c>
      <c r="I666" s="382">
        <v>139780.60769999999</v>
      </c>
      <c r="J666" s="382">
        <v>104608.67140000001</v>
      </c>
      <c r="K666" s="382">
        <v>183065.17499999999</v>
      </c>
      <c r="L666" s="382">
        <v>126999.12330000001</v>
      </c>
      <c r="M666" s="382">
        <v>222248.46590000001</v>
      </c>
      <c r="N666" s="382">
        <v>155354.79519999999</v>
      </c>
      <c r="O666" s="382">
        <v>271870.89169999998</v>
      </c>
      <c r="P666" s="382">
        <v>182827.1201</v>
      </c>
      <c r="Q666" s="382">
        <v>319947.46010000003</v>
      </c>
      <c r="R666" s="382">
        <v>199661.217</v>
      </c>
      <c r="S666" s="382">
        <v>349407.12969999999</v>
      </c>
      <c r="T666" s="382">
        <v>214656.97099999999</v>
      </c>
      <c r="U666" s="382">
        <v>375649.69919999997</v>
      </c>
    </row>
    <row r="667" spans="1:21" ht="21.95" customHeight="1" x14ac:dyDescent="0.25">
      <c r="A667" s="381" t="s">
        <v>627</v>
      </c>
      <c r="B667" s="381" t="s">
        <v>110</v>
      </c>
      <c r="C667" s="381" t="s">
        <v>135</v>
      </c>
      <c r="D667" s="381" t="s">
        <v>136</v>
      </c>
      <c r="E667" s="381" t="s">
        <v>693</v>
      </c>
      <c r="F667" s="381" t="s">
        <v>625</v>
      </c>
      <c r="G667" s="381" t="s">
        <v>5</v>
      </c>
      <c r="H667" s="382">
        <v>73122.040999999997</v>
      </c>
      <c r="I667" s="382">
        <v>127963.57180000001</v>
      </c>
      <c r="J667" s="382">
        <v>95836.652199999997</v>
      </c>
      <c r="K667" s="382">
        <v>167714.1415</v>
      </c>
      <c r="L667" s="382">
        <v>116584.46739999999</v>
      </c>
      <c r="M667" s="382">
        <v>204022.81789999999</v>
      </c>
      <c r="N667" s="382">
        <v>143212.83050000001</v>
      </c>
      <c r="O667" s="382">
        <v>250622.45329999999</v>
      </c>
      <c r="P667" s="382">
        <v>169969.3242</v>
      </c>
      <c r="Q667" s="382">
        <v>297446.31719999999</v>
      </c>
      <c r="R667" s="382">
        <v>187154.2218</v>
      </c>
      <c r="S667" s="382">
        <v>327519.88819999999</v>
      </c>
      <c r="T667" s="382">
        <v>203257.06219999999</v>
      </c>
      <c r="U667" s="382">
        <v>355699.85889999999</v>
      </c>
    </row>
    <row r="668" spans="1:21" ht="21.95" customHeight="1" x14ac:dyDescent="0.25">
      <c r="A668" s="381" t="s">
        <v>627</v>
      </c>
      <c r="B668" s="381" t="s">
        <v>110</v>
      </c>
      <c r="C668" s="381" t="s">
        <v>135</v>
      </c>
      <c r="D668" s="381" t="s">
        <v>136</v>
      </c>
      <c r="E668" s="381" t="s">
        <v>693</v>
      </c>
      <c r="F668" s="381" t="s">
        <v>626</v>
      </c>
      <c r="G668" s="381" t="s">
        <v>6</v>
      </c>
      <c r="H668" s="382">
        <v>63182.951800000003</v>
      </c>
      <c r="I668" s="382">
        <v>110570.16559999999</v>
      </c>
      <c r="J668" s="382">
        <v>87267.431700000001</v>
      </c>
      <c r="K668" s="382">
        <v>152718.0055</v>
      </c>
      <c r="L668" s="382">
        <v>110672.65399999999</v>
      </c>
      <c r="M668" s="382">
        <v>193677.14449999999</v>
      </c>
      <c r="N668" s="382">
        <v>144504.05710000001</v>
      </c>
      <c r="O668" s="382">
        <v>252882.1</v>
      </c>
      <c r="P668" s="382">
        <v>180060.86379999999</v>
      </c>
      <c r="Q668" s="382">
        <v>315106.51169999997</v>
      </c>
      <c r="R668" s="382">
        <v>202658.90330000001</v>
      </c>
      <c r="S668" s="382">
        <v>354653.0808</v>
      </c>
      <c r="T668" s="382">
        <v>224919.17199999999</v>
      </c>
      <c r="U668" s="382">
        <v>393608.55099999998</v>
      </c>
    </row>
    <row r="669" spans="1:21" ht="21.95" customHeight="1" x14ac:dyDescent="0.25">
      <c r="A669" s="381" t="s">
        <v>627</v>
      </c>
      <c r="B669" s="381" t="s">
        <v>110</v>
      </c>
      <c r="C669" s="381" t="s">
        <v>135</v>
      </c>
      <c r="D669" s="381" t="s">
        <v>136</v>
      </c>
      <c r="E669" s="381" t="s">
        <v>693</v>
      </c>
      <c r="F669" s="381" t="s">
        <v>627</v>
      </c>
      <c r="G669" s="381" t="s">
        <v>4</v>
      </c>
      <c r="H669" s="382">
        <v>71397.555600000007</v>
      </c>
      <c r="I669" s="382">
        <v>114236.0906</v>
      </c>
      <c r="J669" s="382">
        <v>99956.577699999994</v>
      </c>
      <c r="K669" s="382">
        <v>159930.52679999999</v>
      </c>
      <c r="L669" s="382">
        <v>128515.6</v>
      </c>
      <c r="M669" s="382">
        <v>205624.96309999999</v>
      </c>
      <c r="N669" s="382">
        <v>171354.13329999999</v>
      </c>
      <c r="O669" s="382">
        <v>274166.61739999999</v>
      </c>
      <c r="P669" s="382">
        <v>214192.6666</v>
      </c>
      <c r="Q669" s="382">
        <v>342708.27169999998</v>
      </c>
      <c r="R669" s="382">
        <v>242751.68890000001</v>
      </c>
      <c r="S669" s="382">
        <v>388402.70799999998</v>
      </c>
      <c r="T669" s="382">
        <v>271310.71110000001</v>
      </c>
      <c r="U669" s="382">
        <v>434097.14429999999</v>
      </c>
    </row>
    <row r="670" spans="1:21" ht="22.5" customHeight="1" x14ac:dyDescent="0.25">
      <c r="A670" s="381" t="s">
        <v>627</v>
      </c>
      <c r="B670" s="381" t="s">
        <v>110</v>
      </c>
      <c r="C670" s="381" t="s">
        <v>135</v>
      </c>
      <c r="D670" s="381" t="s">
        <v>136</v>
      </c>
      <c r="E670" s="381" t="s">
        <v>694</v>
      </c>
      <c r="F670" s="381" t="s">
        <v>624</v>
      </c>
      <c r="G670" s="381" t="s">
        <v>11</v>
      </c>
      <c r="H670" s="382">
        <v>80847.767999999996</v>
      </c>
      <c r="I670" s="382">
        <v>141483.59409999999</v>
      </c>
      <c r="J670" s="382">
        <v>105837.76880000001</v>
      </c>
      <c r="K670" s="382">
        <v>185216.09529999999</v>
      </c>
      <c r="L670" s="382">
        <v>128449.5935</v>
      </c>
      <c r="M670" s="382">
        <v>224786.7886</v>
      </c>
      <c r="N670" s="382">
        <v>157053.51360000001</v>
      </c>
      <c r="O670" s="382">
        <v>274843.64880000002</v>
      </c>
      <c r="P670" s="382">
        <v>184800.1207</v>
      </c>
      <c r="Q670" s="382">
        <v>323400.21120000002</v>
      </c>
      <c r="R670" s="382">
        <v>201807.86439999999</v>
      </c>
      <c r="S670" s="382">
        <v>353163.76270000002</v>
      </c>
      <c r="T670" s="382">
        <v>216955.36079999999</v>
      </c>
      <c r="U670" s="382">
        <v>379671.88130000001</v>
      </c>
    </row>
    <row r="671" spans="1:21" ht="21.95" customHeight="1" x14ac:dyDescent="0.25">
      <c r="A671" s="381" t="s">
        <v>627</v>
      </c>
      <c r="B671" s="381" t="s">
        <v>110</v>
      </c>
      <c r="C671" s="381" t="s">
        <v>135</v>
      </c>
      <c r="D671" s="381" t="s">
        <v>136</v>
      </c>
      <c r="E671" s="381" t="s">
        <v>694</v>
      </c>
      <c r="F671" s="381" t="s">
        <v>625</v>
      </c>
      <c r="G671" s="381" t="s">
        <v>5</v>
      </c>
      <c r="H671" s="382">
        <v>74095.176000000007</v>
      </c>
      <c r="I671" s="382">
        <v>129666.55809999999</v>
      </c>
      <c r="J671" s="382">
        <v>97065.749500000005</v>
      </c>
      <c r="K671" s="382">
        <v>169865.0618</v>
      </c>
      <c r="L671" s="382">
        <v>118034.9375</v>
      </c>
      <c r="M671" s="382">
        <v>206561.14060000001</v>
      </c>
      <c r="N671" s="382">
        <v>144911.54879999999</v>
      </c>
      <c r="O671" s="382">
        <v>253595.21049999999</v>
      </c>
      <c r="P671" s="382">
        <v>171942.3247</v>
      </c>
      <c r="Q671" s="382">
        <v>300899.06829999998</v>
      </c>
      <c r="R671" s="382">
        <v>189300.86919999999</v>
      </c>
      <c r="S671" s="382">
        <v>331276.52120000002</v>
      </c>
      <c r="T671" s="382">
        <v>205555.45199999999</v>
      </c>
      <c r="U671" s="382">
        <v>359722.04100000003</v>
      </c>
    </row>
    <row r="672" spans="1:21" ht="21.95" customHeight="1" x14ac:dyDescent="0.25">
      <c r="A672" s="381" t="s">
        <v>627</v>
      </c>
      <c r="B672" s="381" t="s">
        <v>110</v>
      </c>
      <c r="C672" s="381" t="s">
        <v>135</v>
      </c>
      <c r="D672" s="381" t="s">
        <v>136</v>
      </c>
      <c r="E672" s="381" t="s">
        <v>694</v>
      </c>
      <c r="F672" s="381" t="s">
        <v>626</v>
      </c>
      <c r="G672" s="381" t="s">
        <v>6</v>
      </c>
      <c r="H672" s="382">
        <v>64114.425900000002</v>
      </c>
      <c r="I672" s="382">
        <v>112200.2453</v>
      </c>
      <c r="J672" s="382">
        <v>88571.4954</v>
      </c>
      <c r="K672" s="382">
        <v>155000.117</v>
      </c>
      <c r="L672" s="382">
        <v>112349.30740000001</v>
      </c>
      <c r="M672" s="382">
        <v>196611.2879</v>
      </c>
      <c r="N672" s="382">
        <v>146739.5949</v>
      </c>
      <c r="O672" s="382">
        <v>256794.2911</v>
      </c>
      <c r="P672" s="382">
        <v>182855.2861</v>
      </c>
      <c r="Q672" s="382">
        <v>319996.75069999998</v>
      </c>
      <c r="R672" s="382">
        <v>205825.91519999999</v>
      </c>
      <c r="S672" s="382">
        <v>360195.35159999999</v>
      </c>
      <c r="T672" s="382">
        <v>228458.77359999999</v>
      </c>
      <c r="U672" s="382">
        <v>399802.85379999998</v>
      </c>
    </row>
    <row r="673" spans="1:21" ht="21.95" customHeight="1" x14ac:dyDescent="0.25">
      <c r="A673" s="381" t="s">
        <v>627</v>
      </c>
      <c r="B673" s="381" t="s">
        <v>110</v>
      </c>
      <c r="C673" s="381" t="s">
        <v>135</v>
      </c>
      <c r="D673" s="381" t="s">
        <v>136</v>
      </c>
      <c r="E673" s="381" t="s">
        <v>694</v>
      </c>
      <c r="F673" s="381" t="s">
        <v>627</v>
      </c>
      <c r="G673" s="381" t="s">
        <v>4</v>
      </c>
      <c r="H673" s="382">
        <v>72210.024300000005</v>
      </c>
      <c r="I673" s="382">
        <v>115536.04059999999</v>
      </c>
      <c r="J673" s="382">
        <v>101094.034</v>
      </c>
      <c r="K673" s="382">
        <v>161750.45680000001</v>
      </c>
      <c r="L673" s="382">
        <v>129978.04369999999</v>
      </c>
      <c r="M673" s="382">
        <v>207964.8731</v>
      </c>
      <c r="N673" s="382">
        <v>173304.0583</v>
      </c>
      <c r="O673" s="382">
        <v>277286.49739999999</v>
      </c>
      <c r="P673" s="382">
        <v>216630.0729</v>
      </c>
      <c r="Q673" s="382">
        <v>346608.12170000002</v>
      </c>
      <c r="R673" s="382">
        <v>245514.08259999999</v>
      </c>
      <c r="S673" s="382">
        <v>392822.538</v>
      </c>
      <c r="T673" s="382">
        <v>274398.09230000002</v>
      </c>
      <c r="U673" s="382">
        <v>439036.95429999998</v>
      </c>
    </row>
    <row r="674" spans="1:21" ht="22.5" customHeight="1" x14ac:dyDescent="0.25">
      <c r="A674" s="381" t="s">
        <v>627</v>
      </c>
      <c r="B674" s="381" t="s">
        <v>110</v>
      </c>
      <c r="C674" s="381" t="s">
        <v>135</v>
      </c>
      <c r="D674" s="381" t="s">
        <v>136</v>
      </c>
      <c r="E674" s="381" t="s">
        <v>139</v>
      </c>
      <c r="F674" s="381" t="s">
        <v>624</v>
      </c>
      <c r="G674" s="381" t="s">
        <v>11</v>
      </c>
      <c r="H674" s="382">
        <v>81248.982099999994</v>
      </c>
      <c r="I674" s="382">
        <v>142185.71859999999</v>
      </c>
      <c r="J674" s="382">
        <v>106383.31299999999</v>
      </c>
      <c r="K674" s="382">
        <v>186170.7977</v>
      </c>
      <c r="L674" s="382">
        <v>129130.3686</v>
      </c>
      <c r="M674" s="382">
        <v>225978.14509999999</v>
      </c>
      <c r="N674" s="382">
        <v>157919.75949999999</v>
      </c>
      <c r="O674" s="382">
        <v>276359.57919999998</v>
      </c>
      <c r="P674" s="382">
        <v>185831.11040000001</v>
      </c>
      <c r="Q674" s="382">
        <v>325204.44319999998</v>
      </c>
      <c r="R674" s="382">
        <v>202937.33480000001</v>
      </c>
      <c r="S674" s="382">
        <v>355140.33590000001</v>
      </c>
      <c r="T674" s="382">
        <v>218173.85980000001</v>
      </c>
      <c r="U674" s="382">
        <v>381804.25449999998</v>
      </c>
    </row>
    <row r="675" spans="1:21" ht="21.95" customHeight="1" x14ac:dyDescent="0.25">
      <c r="A675" s="381" t="s">
        <v>627</v>
      </c>
      <c r="B675" s="381" t="s">
        <v>110</v>
      </c>
      <c r="C675" s="381" t="s">
        <v>135</v>
      </c>
      <c r="D675" s="381" t="s">
        <v>136</v>
      </c>
      <c r="E675" s="381" t="s">
        <v>139</v>
      </c>
      <c r="F675" s="381" t="s">
        <v>625</v>
      </c>
      <c r="G675" s="381" t="s">
        <v>5</v>
      </c>
      <c r="H675" s="382">
        <v>74426.050199999998</v>
      </c>
      <c r="I675" s="382">
        <v>130245.5879</v>
      </c>
      <c r="J675" s="382">
        <v>97519.918099999995</v>
      </c>
      <c r="K675" s="382">
        <v>170659.85680000001</v>
      </c>
      <c r="L675" s="382">
        <v>118607.226</v>
      </c>
      <c r="M675" s="382">
        <v>207562.64569999999</v>
      </c>
      <c r="N675" s="382">
        <v>145651.31529999999</v>
      </c>
      <c r="O675" s="382">
        <v>254889.80179999999</v>
      </c>
      <c r="P675" s="382">
        <v>172839.37839999999</v>
      </c>
      <c r="Q675" s="382">
        <v>302468.91210000002</v>
      </c>
      <c r="R675" s="382">
        <v>190300.05780000001</v>
      </c>
      <c r="S675" s="382">
        <v>333025.10119999998</v>
      </c>
      <c r="T675" s="382">
        <v>206655.20129999999</v>
      </c>
      <c r="U675" s="382">
        <v>361646.60220000002</v>
      </c>
    </row>
    <row r="676" spans="1:21" ht="21.95" customHeight="1" x14ac:dyDescent="0.25">
      <c r="A676" s="381" t="s">
        <v>627</v>
      </c>
      <c r="B676" s="381" t="s">
        <v>110</v>
      </c>
      <c r="C676" s="381" t="s">
        <v>135</v>
      </c>
      <c r="D676" s="381" t="s">
        <v>136</v>
      </c>
      <c r="E676" s="381" t="s">
        <v>139</v>
      </c>
      <c r="F676" s="381" t="s">
        <v>626</v>
      </c>
      <c r="G676" s="381" t="s">
        <v>6</v>
      </c>
      <c r="H676" s="382">
        <v>64360.2111</v>
      </c>
      <c r="I676" s="382">
        <v>112630.3694</v>
      </c>
      <c r="J676" s="382">
        <v>88903.212400000004</v>
      </c>
      <c r="K676" s="382">
        <v>155580.62169999999</v>
      </c>
      <c r="L676" s="382">
        <v>112759.88039999999</v>
      </c>
      <c r="M676" s="382">
        <v>197329.79079999999</v>
      </c>
      <c r="N676" s="382">
        <v>147255.15590000001</v>
      </c>
      <c r="O676" s="382">
        <v>257696.52290000001</v>
      </c>
      <c r="P676" s="382">
        <v>183493.80799999999</v>
      </c>
      <c r="Q676" s="382">
        <v>321114.16409999999</v>
      </c>
      <c r="R676" s="382">
        <v>206534.88510000001</v>
      </c>
      <c r="S676" s="382">
        <v>361436.04889999999</v>
      </c>
      <c r="T676" s="382">
        <v>229234.67290000001</v>
      </c>
      <c r="U676" s="382">
        <v>401160.6776</v>
      </c>
    </row>
    <row r="677" spans="1:21" ht="21.95" customHeight="1" x14ac:dyDescent="0.25">
      <c r="A677" s="381" t="s">
        <v>627</v>
      </c>
      <c r="B677" s="381" t="s">
        <v>110</v>
      </c>
      <c r="C677" s="381" t="s">
        <v>135</v>
      </c>
      <c r="D677" s="381" t="s">
        <v>136</v>
      </c>
      <c r="E677" s="381" t="s">
        <v>139</v>
      </c>
      <c r="F677" s="381" t="s">
        <v>627</v>
      </c>
      <c r="G677" s="381" t="s">
        <v>4</v>
      </c>
      <c r="H677" s="382">
        <v>72594.063699999999</v>
      </c>
      <c r="I677" s="382">
        <v>116150.5037</v>
      </c>
      <c r="J677" s="382">
        <v>101631.68919999999</v>
      </c>
      <c r="K677" s="382">
        <v>162610.70509999999</v>
      </c>
      <c r="L677" s="382">
        <v>130669.31479999999</v>
      </c>
      <c r="M677" s="382">
        <v>209070.90659999999</v>
      </c>
      <c r="N677" s="382">
        <v>174225.75289999999</v>
      </c>
      <c r="O677" s="382">
        <v>278761.20880000002</v>
      </c>
      <c r="P677" s="382">
        <v>217782.1911</v>
      </c>
      <c r="Q677" s="382">
        <v>348451.511</v>
      </c>
      <c r="R677" s="382">
        <v>246819.81659999999</v>
      </c>
      <c r="S677" s="382">
        <v>394911.71250000002</v>
      </c>
      <c r="T677" s="382">
        <v>275857.44219999999</v>
      </c>
      <c r="U677" s="382">
        <v>441371.91409999999</v>
      </c>
    </row>
    <row r="678" spans="1:21" ht="22.5" customHeight="1" x14ac:dyDescent="0.25">
      <c r="A678" s="381" t="s">
        <v>627</v>
      </c>
      <c r="B678" s="381" t="s">
        <v>110</v>
      </c>
      <c r="C678" s="381" t="s">
        <v>135</v>
      </c>
      <c r="D678" s="381" t="s">
        <v>136</v>
      </c>
      <c r="E678" s="381" t="s">
        <v>140</v>
      </c>
      <c r="F678" s="381" t="s">
        <v>624</v>
      </c>
      <c r="G678" s="381" t="s">
        <v>11</v>
      </c>
      <c r="H678" s="382">
        <v>81735.549599999998</v>
      </c>
      <c r="I678" s="382">
        <v>143037.21179999999</v>
      </c>
      <c r="J678" s="382">
        <v>106997.86169999999</v>
      </c>
      <c r="K678" s="382">
        <v>187246.2579</v>
      </c>
      <c r="L678" s="382">
        <v>129855.60370000001</v>
      </c>
      <c r="M678" s="382">
        <v>227247.3064</v>
      </c>
      <c r="N678" s="382">
        <v>158769.11869999999</v>
      </c>
      <c r="O678" s="382">
        <v>277845.95779999997</v>
      </c>
      <c r="P678" s="382">
        <v>186817.61069999999</v>
      </c>
      <c r="Q678" s="382">
        <v>326930.8187</v>
      </c>
      <c r="R678" s="382">
        <v>204010.65849999999</v>
      </c>
      <c r="S678" s="382">
        <v>357018.65240000002</v>
      </c>
      <c r="T678" s="382">
        <v>219323.05470000001</v>
      </c>
      <c r="U678" s="382">
        <v>383815.3456</v>
      </c>
    </row>
    <row r="679" spans="1:21" ht="21.95" customHeight="1" x14ac:dyDescent="0.25">
      <c r="A679" s="381" t="s">
        <v>627</v>
      </c>
      <c r="B679" s="381" t="s">
        <v>110</v>
      </c>
      <c r="C679" s="381" t="s">
        <v>135</v>
      </c>
      <c r="D679" s="381" t="s">
        <v>136</v>
      </c>
      <c r="E679" s="381" t="s">
        <v>140</v>
      </c>
      <c r="F679" s="381" t="s">
        <v>625</v>
      </c>
      <c r="G679" s="381" t="s">
        <v>5</v>
      </c>
      <c r="H679" s="382">
        <v>74912.617800000007</v>
      </c>
      <c r="I679" s="382">
        <v>131097.08110000001</v>
      </c>
      <c r="J679" s="382">
        <v>98134.466799999995</v>
      </c>
      <c r="K679" s="382">
        <v>171735.31700000001</v>
      </c>
      <c r="L679" s="382">
        <v>119332.4611</v>
      </c>
      <c r="M679" s="382">
        <v>208831.807</v>
      </c>
      <c r="N679" s="382">
        <v>146500.67449999999</v>
      </c>
      <c r="O679" s="382">
        <v>256376.18049999999</v>
      </c>
      <c r="P679" s="382">
        <v>173825.8787</v>
      </c>
      <c r="Q679" s="382">
        <v>304195.28769999999</v>
      </c>
      <c r="R679" s="382">
        <v>191373.38149999999</v>
      </c>
      <c r="S679" s="382">
        <v>334903.41769999999</v>
      </c>
      <c r="T679" s="382">
        <v>207804.39619999999</v>
      </c>
      <c r="U679" s="382">
        <v>363657.69339999999</v>
      </c>
    </row>
    <row r="680" spans="1:21" ht="21.95" customHeight="1" x14ac:dyDescent="0.25">
      <c r="A680" s="381" t="s">
        <v>627</v>
      </c>
      <c r="B680" s="381" t="s">
        <v>110</v>
      </c>
      <c r="C680" s="381" t="s">
        <v>135</v>
      </c>
      <c r="D680" s="381" t="s">
        <v>136</v>
      </c>
      <c r="E680" s="381" t="s">
        <v>140</v>
      </c>
      <c r="F680" s="381" t="s">
        <v>626</v>
      </c>
      <c r="G680" s="381" t="s">
        <v>6</v>
      </c>
      <c r="H680" s="382">
        <v>64825.948100000001</v>
      </c>
      <c r="I680" s="382">
        <v>113445.40919999999</v>
      </c>
      <c r="J680" s="382">
        <v>89555.244300000006</v>
      </c>
      <c r="K680" s="382">
        <v>156721.67739999999</v>
      </c>
      <c r="L680" s="382">
        <v>113598.2072</v>
      </c>
      <c r="M680" s="382">
        <v>198796.86249999999</v>
      </c>
      <c r="N680" s="382">
        <v>148372.92490000001</v>
      </c>
      <c r="O680" s="382">
        <v>259652.61850000001</v>
      </c>
      <c r="P680" s="382">
        <v>184891.01920000001</v>
      </c>
      <c r="Q680" s="382">
        <v>323559.28360000002</v>
      </c>
      <c r="R680" s="382">
        <v>208118.391</v>
      </c>
      <c r="S680" s="382">
        <v>364207.18420000002</v>
      </c>
      <c r="T680" s="382">
        <v>231004.4736</v>
      </c>
      <c r="U680" s="382">
        <v>404257.82890000002</v>
      </c>
    </row>
    <row r="681" spans="1:21" ht="21.95" customHeight="1" x14ac:dyDescent="0.25">
      <c r="A681" s="381" t="s">
        <v>627</v>
      </c>
      <c r="B681" s="381" t="s">
        <v>110</v>
      </c>
      <c r="C681" s="381" t="s">
        <v>135</v>
      </c>
      <c r="D681" s="381" t="s">
        <v>136</v>
      </c>
      <c r="E681" s="381" t="s">
        <v>140</v>
      </c>
      <c r="F681" s="381" t="s">
        <v>627</v>
      </c>
      <c r="G681" s="381" t="s">
        <v>4</v>
      </c>
      <c r="H681" s="382">
        <v>73000.297999999995</v>
      </c>
      <c r="I681" s="382">
        <v>116800.47870000001</v>
      </c>
      <c r="J681" s="382">
        <v>102200.41740000001</v>
      </c>
      <c r="K681" s="382">
        <v>163520.67009999999</v>
      </c>
      <c r="L681" s="382">
        <v>131400.53659999999</v>
      </c>
      <c r="M681" s="382">
        <v>210240.86170000001</v>
      </c>
      <c r="N681" s="382">
        <v>175200.71539999999</v>
      </c>
      <c r="O681" s="382">
        <v>280321.14889999997</v>
      </c>
      <c r="P681" s="382">
        <v>219000.89430000001</v>
      </c>
      <c r="Q681" s="382">
        <v>350401.43609999999</v>
      </c>
      <c r="R681" s="382">
        <v>248201.01360000001</v>
      </c>
      <c r="S681" s="382">
        <v>397121.62760000001</v>
      </c>
      <c r="T681" s="382">
        <v>277401.13280000002</v>
      </c>
      <c r="U681" s="382">
        <v>443841.81900000002</v>
      </c>
    </row>
    <row r="682" spans="1:21" ht="22.5" customHeight="1" x14ac:dyDescent="0.25">
      <c r="A682" s="381" t="s">
        <v>627</v>
      </c>
      <c r="B682" s="381" t="s">
        <v>110</v>
      </c>
      <c r="C682" s="381" t="s">
        <v>135</v>
      </c>
      <c r="D682" s="381" t="s">
        <v>136</v>
      </c>
      <c r="E682" s="381" t="s">
        <v>141</v>
      </c>
      <c r="F682" s="381" t="s">
        <v>624</v>
      </c>
      <c r="G682" s="381" t="s">
        <v>11</v>
      </c>
      <c r="H682" s="382">
        <v>80531.912299999996</v>
      </c>
      <c r="I682" s="382">
        <v>140930.84650000001</v>
      </c>
      <c r="J682" s="382">
        <v>105361.23540000001</v>
      </c>
      <c r="K682" s="382">
        <v>184382.16200000001</v>
      </c>
      <c r="L682" s="382">
        <v>127813.2864</v>
      </c>
      <c r="M682" s="382">
        <v>223673.2512</v>
      </c>
      <c r="N682" s="382">
        <v>156170.39120000001</v>
      </c>
      <c r="O682" s="382">
        <v>273298.18459999998</v>
      </c>
      <c r="P682" s="382">
        <v>183724.65400000001</v>
      </c>
      <c r="Q682" s="382">
        <v>321518.14439999999</v>
      </c>
      <c r="R682" s="382">
        <v>200622.26079999999</v>
      </c>
      <c r="S682" s="382">
        <v>351088.95649999997</v>
      </c>
      <c r="T682" s="382">
        <v>215667.5724</v>
      </c>
      <c r="U682" s="382">
        <v>377418.25160000002</v>
      </c>
    </row>
    <row r="683" spans="1:21" ht="21.95" customHeight="1" x14ac:dyDescent="0.25">
      <c r="A683" s="381" t="s">
        <v>627</v>
      </c>
      <c r="B683" s="381" t="s">
        <v>110</v>
      </c>
      <c r="C683" s="381" t="s">
        <v>135</v>
      </c>
      <c r="D683" s="381" t="s">
        <v>136</v>
      </c>
      <c r="E683" s="381" t="s">
        <v>141</v>
      </c>
      <c r="F683" s="381" t="s">
        <v>625</v>
      </c>
      <c r="G683" s="381" t="s">
        <v>5</v>
      </c>
      <c r="H683" s="382">
        <v>73919.999200000006</v>
      </c>
      <c r="I683" s="382">
        <v>129359.99860000001</v>
      </c>
      <c r="J683" s="382">
        <v>96771.966499999995</v>
      </c>
      <c r="K683" s="382">
        <v>169350.94140000001</v>
      </c>
      <c r="L683" s="382">
        <v>117615.60219999999</v>
      </c>
      <c r="M683" s="382">
        <v>205827.3039</v>
      </c>
      <c r="N683" s="382">
        <v>144281.38380000001</v>
      </c>
      <c r="O683" s="382">
        <v>252492.42170000001</v>
      </c>
      <c r="P683" s="382">
        <v>171134.7285</v>
      </c>
      <c r="Q683" s="382">
        <v>299485.77480000001</v>
      </c>
      <c r="R683" s="382">
        <v>188375.8279</v>
      </c>
      <c r="S683" s="382">
        <v>329657.69870000001</v>
      </c>
      <c r="T683" s="382">
        <v>204505.16149999999</v>
      </c>
      <c r="U683" s="382">
        <v>357884.03259999998</v>
      </c>
    </row>
    <row r="684" spans="1:21" ht="21.95" customHeight="1" x14ac:dyDescent="0.25">
      <c r="A684" s="381" t="s">
        <v>627</v>
      </c>
      <c r="B684" s="381" t="s">
        <v>110</v>
      </c>
      <c r="C684" s="381" t="s">
        <v>135</v>
      </c>
      <c r="D684" s="381" t="s">
        <v>136</v>
      </c>
      <c r="E684" s="381" t="s">
        <v>141</v>
      </c>
      <c r="F684" s="381" t="s">
        <v>626</v>
      </c>
      <c r="G684" s="381" t="s">
        <v>6</v>
      </c>
      <c r="H684" s="382">
        <v>64088.595399999998</v>
      </c>
      <c r="I684" s="382">
        <v>112155.0419</v>
      </c>
      <c r="J684" s="382">
        <v>88560.097299999994</v>
      </c>
      <c r="K684" s="382">
        <v>154980.17019999999</v>
      </c>
      <c r="L684" s="382">
        <v>112366.49280000001</v>
      </c>
      <c r="M684" s="382">
        <v>196641.36249999999</v>
      </c>
      <c r="N684" s="382">
        <v>146826.24799999999</v>
      </c>
      <c r="O684" s="382">
        <v>256945.93400000001</v>
      </c>
      <c r="P684" s="382">
        <v>182975.46100000001</v>
      </c>
      <c r="Q684" s="382">
        <v>320207.05660000001</v>
      </c>
      <c r="R684" s="382">
        <v>205991.48989999999</v>
      </c>
      <c r="S684" s="382">
        <v>360485.10729999997</v>
      </c>
      <c r="T684" s="382">
        <v>228676.785</v>
      </c>
      <c r="U684" s="382">
        <v>400184.3738</v>
      </c>
    </row>
    <row r="685" spans="1:21" ht="21.95" customHeight="1" x14ac:dyDescent="0.25">
      <c r="A685" s="381" t="s">
        <v>627</v>
      </c>
      <c r="B685" s="381" t="s">
        <v>110</v>
      </c>
      <c r="C685" s="381" t="s">
        <v>135</v>
      </c>
      <c r="D685" s="381" t="s">
        <v>136</v>
      </c>
      <c r="E685" s="381" t="s">
        <v>141</v>
      </c>
      <c r="F685" s="381" t="s">
        <v>627</v>
      </c>
      <c r="G685" s="381" t="s">
        <v>4</v>
      </c>
      <c r="H685" s="382">
        <v>71848.184299999994</v>
      </c>
      <c r="I685" s="382">
        <v>114957.09669999999</v>
      </c>
      <c r="J685" s="382">
        <v>100587.45819999999</v>
      </c>
      <c r="K685" s="382">
        <v>160939.93539999999</v>
      </c>
      <c r="L685" s="382">
        <v>129326.7319</v>
      </c>
      <c r="M685" s="382">
        <v>206922.77420000001</v>
      </c>
      <c r="N685" s="382">
        <v>172435.64249999999</v>
      </c>
      <c r="O685" s="382">
        <v>275897.03210000001</v>
      </c>
      <c r="P685" s="382">
        <v>215544.55309999999</v>
      </c>
      <c r="Q685" s="382">
        <v>344871.29019999999</v>
      </c>
      <c r="R685" s="382">
        <v>244283.82689999999</v>
      </c>
      <c r="S685" s="382">
        <v>390854.12890000001</v>
      </c>
      <c r="T685" s="382">
        <v>273023.10060000001</v>
      </c>
      <c r="U685" s="382">
        <v>436836.96759999997</v>
      </c>
    </row>
    <row r="686" spans="1:21" ht="22.5" customHeight="1" x14ac:dyDescent="0.25">
      <c r="A686" s="381" t="s">
        <v>627</v>
      </c>
      <c r="B686" s="381" t="s">
        <v>110</v>
      </c>
      <c r="C686" s="381" t="s">
        <v>142</v>
      </c>
      <c r="D686" s="381" t="s">
        <v>143</v>
      </c>
      <c r="E686" s="381" t="s">
        <v>695</v>
      </c>
      <c r="F686" s="381" t="s">
        <v>624</v>
      </c>
      <c r="G686" s="381" t="s">
        <v>11</v>
      </c>
      <c r="H686" s="382">
        <v>76579.578800000003</v>
      </c>
      <c r="I686" s="382">
        <v>134014.2628</v>
      </c>
      <c r="J686" s="382">
        <v>100175.32889999999</v>
      </c>
      <c r="K686" s="382">
        <v>175306.82560000001</v>
      </c>
      <c r="L686" s="382">
        <v>121508.48239999999</v>
      </c>
      <c r="M686" s="382">
        <v>212639.8443</v>
      </c>
      <c r="N686" s="382">
        <v>148441.7403</v>
      </c>
      <c r="O686" s="382">
        <v>259773.04550000001</v>
      </c>
      <c r="P686" s="382">
        <v>174623.723</v>
      </c>
      <c r="Q686" s="382">
        <v>305591.51520000002</v>
      </c>
      <c r="R686" s="382">
        <v>190681.63459999999</v>
      </c>
      <c r="S686" s="382">
        <v>333692.86050000001</v>
      </c>
      <c r="T686" s="382">
        <v>204978.32029999999</v>
      </c>
      <c r="U686" s="382">
        <v>358712.06060000003</v>
      </c>
    </row>
    <row r="687" spans="1:21" ht="21.95" customHeight="1" x14ac:dyDescent="0.25">
      <c r="A687" s="381" t="s">
        <v>627</v>
      </c>
      <c r="B687" s="381" t="s">
        <v>110</v>
      </c>
      <c r="C687" s="381" t="s">
        <v>142</v>
      </c>
      <c r="D687" s="381" t="s">
        <v>143</v>
      </c>
      <c r="E687" s="381" t="s">
        <v>695</v>
      </c>
      <c r="F687" s="381" t="s">
        <v>625</v>
      </c>
      <c r="G687" s="381" t="s">
        <v>5</v>
      </c>
      <c r="H687" s="382">
        <v>70319.363200000007</v>
      </c>
      <c r="I687" s="382">
        <v>123058.8857</v>
      </c>
      <c r="J687" s="382">
        <v>92042.936100000006</v>
      </c>
      <c r="K687" s="382">
        <v>161075.13819999999</v>
      </c>
      <c r="L687" s="382">
        <v>111853.22840000001</v>
      </c>
      <c r="M687" s="382">
        <v>195743.14980000001</v>
      </c>
      <c r="N687" s="382">
        <v>137185.12700000001</v>
      </c>
      <c r="O687" s="382">
        <v>240073.97229999999</v>
      </c>
      <c r="P687" s="382">
        <v>162703.47459999999</v>
      </c>
      <c r="Q687" s="382">
        <v>284731.08059999999</v>
      </c>
      <c r="R687" s="382">
        <v>179086.6078</v>
      </c>
      <c r="S687" s="382">
        <v>313401.56359999999</v>
      </c>
      <c r="T687" s="382">
        <v>194409.65489999999</v>
      </c>
      <c r="U687" s="382">
        <v>340216.89600000001</v>
      </c>
    </row>
    <row r="688" spans="1:21" ht="21.95" customHeight="1" x14ac:dyDescent="0.25">
      <c r="A688" s="381" t="s">
        <v>627</v>
      </c>
      <c r="B688" s="381" t="s">
        <v>110</v>
      </c>
      <c r="C688" s="381" t="s">
        <v>142</v>
      </c>
      <c r="D688" s="381" t="s">
        <v>143</v>
      </c>
      <c r="E688" s="381" t="s">
        <v>695</v>
      </c>
      <c r="F688" s="381" t="s">
        <v>626</v>
      </c>
      <c r="G688" s="381" t="s">
        <v>6</v>
      </c>
      <c r="H688" s="382">
        <v>60996.724000000002</v>
      </c>
      <c r="I688" s="382">
        <v>106744.2671</v>
      </c>
      <c r="J688" s="382">
        <v>84293.388999999996</v>
      </c>
      <c r="K688" s="382">
        <v>147513.4308</v>
      </c>
      <c r="L688" s="382">
        <v>106960.32550000001</v>
      </c>
      <c r="M688" s="382">
        <v>187180.56969999999</v>
      </c>
      <c r="N688" s="382">
        <v>139777.37299999999</v>
      </c>
      <c r="O688" s="382">
        <v>244610.40280000001</v>
      </c>
      <c r="P688" s="382">
        <v>174194.0134</v>
      </c>
      <c r="Q688" s="382">
        <v>304839.52350000001</v>
      </c>
      <c r="R688" s="382">
        <v>196112.62419999999</v>
      </c>
      <c r="S688" s="382">
        <v>343197.09230000002</v>
      </c>
      <c r="T688" s="382">
        <v>217718.09340000001</v>
      </c>
      <c r="U688" s="382">
        <v>381006.66330000001</v>
      </c>
    </row>
    <row r="689" spans="1:21" ht="21.95" customHeight="1" x14ac:dyDescent="0.25">
      <c r="A689" s="381" t="s">
        <v>627</v>
      </c>
      <c r="B689" s="381" t="s">
        <v>110</v>
      </c>
      <c r="C689" s="381" t="s">
        <v>142</v>
      </c>
      <c r="D689" s="381" t="s">
        <v>143</v>
      </c>
      <c r="E689" s="381" t="s">
        <v>695</v>
      </c>
      <c r="F689" s="381" t="s">
        <v>627</v>
      </c>
      <c r="G689" s="381" t="s">
        <v>4</v>
      </c>
      <c r="H689" s="382">
        <v>68303.056500000006</v>
      </c>
      <c r="I689" s="382">
        <v>109284.89200000001</v>
      </c>
      <c r="J689" s="382">
        <v>95624.278999999995</v>
      </c>
      <c r="K689" s="382">
        <v>152998.84880000001</v>
      </c>
      <c r="L689" s="382">
        <v>122945.50169999999</v>
      </c>
      <c r="M689" s="382">
        <v>196712.80559999999</v>
      </c>
      <c r="N689" s="382">
        <v>163927.33549999999</v>
      </c>
      <c r="O689" s="382">
        <v>262283.74070000002</v>
      </c>
      <c r="P689" s="382">
        <v>204909.16940000001</v>
      </c>
      <c r="Q689" s="382">
        <v>327854.67599999998</v>
      </c>
      <c r="R689" s="382">
        <v>232230.39199999999</v>
      </c>
      <c r="S689" s="382">
        <v>371568.63280000002</v>
      </c>
      <c r="T689" s="382">
        <v>259551.61470000001</v>
      </c>
      <c r="U689" s="382">
        <v>415282.58960000001</v>
      </c>
    </row>
    <row r="690" spans="1:21" ht="22.5" customHeight="1" x14ac:dyDescent="0.25">
      <c r="A690" s="381" t="s">
        <v>627</v>
      </c>
      <c r="B690" s="381" t="s">
        <v>110</v>
      </c>
      <c r="C690" s="381" t="s">
        <v>142</v>
      </c>
      <c r="D690" s="381" t="s">
        <v>143</v>
      </c>
      <c r="E690" s="381" t="s">
        <v>131</v>
      </c>
      <c r="F690" s="381" t="s">
        <v>624</v>
      </c>
      <c r="G690" s="381" t="s">
        <v>11</v>
      </c>
      <c r="H690" s="382">
        <v>73088.247199999998</v>
      </c>
      <c r="I690" s="382">
        <v>127904.4326</v>
      </c>
      <c r="J690" s="382">
        <v>95804.476899999994</v>
      </c>
      <c r="K690" s="382">
        <v>167657.83470000001</v>
      </c>
      <c r="L690" s="382">
        <v>116387.36870000001</v>
      </c>
      <c r="M690" s="382">
        <v>203677.89540000001</v>
      </c>
      <c r="N690" s="382">
        <v>142513.10250000001</v>
      </c>
      <c r="O690" s="382">
        <v>249397.92929999999</v>
      </c>
      <c r="P690" s="382">
        <v>167762.69820000001</v>
      </c>
      <c r="Q690" s="382">
        <v>293584.7218</v>
      </c>
      <c r="R690" s="382">
        <v>183224.50210000001</v>
      </c>
      <c r="S690" s="382">
        <v>320642.8786</v>
      </c>
      <c r="T690" s="382">
        <v>197003.24600000001</v>
      </c>
      <c r="U690" s="382">
        <v>344755.68040000001</v>
      </c>
    </row>
    <row r="691" spans="1:21" ht="21.95" customHeight="1" x14ac:dyDescent="0.25">
      <c r="A691" s="381" t="s">
        <v>627</v>
      </c>
      <c r="B691" s="381" t="s">
        <v>110</v>
      </c>
      <c r="C691" s="381" t="s">
        <v>142</v>
      </c>
      <c r="D691" s="381" t="s">
        <v>143</v>
      </c>
      <c r="E691" s="381" t="s">
        <v>131</v>
      </c>
      <c r="F691" s="381" t="s">
        <v>625</v>
      </c>
      <c r="G691" s="381" t="s">
        <v>5</v>
      </c>
      <c r="H691" s="382">
        <v>66757.692200000005</v>
      </c>
      <c r="I691" s="382">
        <v>116825.9615</v>
      </c>
      <c r="J691" s="382">
        <v>87580.709000000003</v>
      </c>
      <c r="K691" s="382">
        <v>153266.2408</v>
      </c>
      <c r="L691" s="382">
        <v>106623.62880000001</v>
      </c>
      <c r="M691" s="382">
        <v>186591.3504</v>
      </c>
      <c r="N691" s="382">
        <v>131130.01060000001</v>
      </c>
      <c r="O691" s="382">
        <v>229477.51850000001</v>
      </c>
      <c r="P691" s="382">
        <v>155708.51449999999</v>
      </c>
      <c r="Q691" s="382">
        <v>272489.90049999999</v>
      </c>
      <c r="R691" s="382">
        <v>171499.19409999999</v>
      </c>
      <c r="S691" s="382">
        <v>300123.58970000001</v>
      </c>
      <c r="T691" s="382">
        <v>186315.8315</v>
      </c>
      <c r="U691" s="382">
        <v>326052.70510000002</v>
      </c>
    </row>
    <row r="692" spans="1:21" ht="21.95" customHeight="1" x14ac:dyDescent="0.25">
      <c r="A692" s="381" t="s">
        <v>627</v>
      </c>
      <c r="B692" s="381" t="s">
        <v>110</v>
      </c>
      <c r="C692" s="381" t="s">
        <v>142</v>
      </c>
      <c r="D692" s="381" t="s">
        <v>143</v>
      </c>
      <c r="E692" s="381" t="s">
        <v>131</v>
      </c>
      <c r="F692" s="381" t="s">
        <v>626</v>
      </c>
      <c r="G692" s="381" t="s">
        <v>6</v>
      </c>
      <c r="H692" s="382">
        <v>57516.608699999997</v>
      </c>
      <c r="I692" s="382">
        <v>100654.0652</v>
      </c>
      <c r="J692" s="382">
        <v>79408.845199999996</v>
      </c>
      <c r="K692" s="382">
        <v>138965.4791</v>
      </c>
      <c r="L692" s="382">
        <v>100664.27770000001</v>
      </c>
      <c r="M692" s="382">
        <v>176162.486</v>
      </c>
      <c r="N692" s="382">
        <v>131350.77299999999</v>
      </c>
      <c r="O692" s="382">
        <v>229863.85269999999</v>
      </c>
      <c r="P692" s="382">
        <v>163654.83420000001</v>
      </c>
      <c r="Q692" s="382">
        <v>286395.95970000001</v>
      </c>
      <c r="R692" s="382">
        <v>184153.53270000001</v>
      </c>
      <c r="S692" s="382">
        <v>322268.68229999999</v>
      </c>
      <c r="T692" s="382">
        <v>204335.57130000001</v>
      </c>
      <c r="U692" s="382">
        <v>357587.24969999999</v>
      </c>
    </row>
    <row r="693" spans="1:21" ht="21.95" customHeight="1" x14ac:dyDescent="0.25">
      <c r="A693" s="381" t="s">
        <v>627</v>
      </c>
      <c r="B693" s="381" t="s">
        <v>110</v>
      </c>
      <c r="C693" s="381" t="s">
        <v>142</v>
      </c>
      <c r="D693" s="381" t="s">
        <v>143</v>
      </c>
      <c r="E693" s="381" t="s">
        <v>131</v>
      </c>
      <c r="F693" s="381" t="s">
        <v>627</v>
      </c>
      <c r="G693" s="381" t="s">
        <v>4</v>
      </c>
      <c r="H693" s="382">
        <v>65437.216200000003</v>
      </c>
      <c r="I693" s="382">
        <v>104699.5475</v>
      </c>
      <c r="J693" s="382">
        <v>91612.102700000003</v>
      </c>
      <c r="K693" s="382">
        <v>146579.3665</v>
      </c>
      <c r="L693" s="382">
        <v>117786.98910000001</v>
      </c>
      <c r="M693" s="382">
        <v>188459.18549999999</v>
      </c>
      <c r="N693" s="382">
        <v>157049.31890000001</v>
      </c>
      <c r="O693" s="382">
        <v>251278.91399999999</v>
      </c>
      <c r="P693" s="382">
        <v>196311.64859999999</v>
      </c>
      <c r="Q693" s="382">
        <v>314098.64240000001</v>
      </c>
      <c r="R693" s="382">
        <v>222486.53510000001</v>
      </c>
      <c r="S693" s="382">
        <v>355978.46149999998</v>
      </c>
      <c r="T693" s="382">
        <v>248661.4216</v>
      </c>
      <c r="U693" s="382">
        <v>397858.28049999999</v>
      </c>
    </row>
    <row r="694" spans="1:21" ht="22.5" customHeight="1" x14ac:dyDescent="0.25">
      <c r="A694" s="381" t="s">
        <v>627</v>
      </c>
      <c r="B694" s="381" t="s">
        <v>110</v>
      </c>
      <c r="C694" s="381" t="s">
        <v>142</v>
      </c>
      <c r="D694" s="381" t="s">
        <v>143</v>
      </c>
      <c r="E694" s="381" t="s">
        <v>144</v>
      </c>
      <c r="F694" s="381" t="s">
        <v>624</v>
      </c>
      <c r="G694" s="381" t="s">
        <v>11</v>
      </c>
      <c r="H694" s="382">
        <v>76810.081000000006</v>
      </c>
      <c r="I694" s="382">
        <v>134417.64170000001</v>
      </c>
      <c r="J694" s="382">
        <v>100582.8579</v>
      </c>
      <c r="K694" s="382">
        <v>176020.0012</v>
      </c>
      <c r="L694" s="382">
        <v>122100.3296</v>
      </c>
      <c r="M694" s="382">
        <v>213675.57680000001</v>
      </c>
      <c r="N694" s="382">
        <v>149341.74950000001</v>
      </c>
      <c r="O694" s="382">
        <v>261348.06150000001</v>
      </c>
      <c r="P694" s="382">
        <v>175743.67920000001</v>
      </c>
      <c r="Q694" s="382">
        <v>307551.43849999999</v>
      </c>
      <c r="R694" s="382">
        <v>191923.3849</v>
      </c>
      <c r="S694" s="382">
        <v>335865.92349999998</v>
      </c>
      <c r="T694" s="382">
        <v>206335.41269999999</v>
      </c>
      <c r="U694" s="382">
        <v>361086.97240000003</v>
      </c>
    </row>
    <row r="695" spans="1:21" ht="21.95" customHeight="1" x14ac:dyDescent="0.25">
      <c r="A695" s="381" t="s">
        <v>627</v>
      </c>
      <c r="B695" s="381" t="s">
        <v>110</v>
      </c>
      <c r="C695" s="381" t="s">
        <v>142</v>
      </c>
      <c r="D695" s="381" t="s">
        <v>143</v>
      </c>
      <c r="E695" s="381" t="s">
        <v>144</v>
      </c>
      <c r="F695" s="381" t="s">
        <v>625</v>
      </c>
      <c r="G695" s="381" t="s">
        <v>5</v>
      </c>
      <c r="H695" s="382">
        <v>70338.846699999995</v>
      </c>
      <c r="I695" s="382">
        <v>123092.98179999999</v>
      </c>
      <c r="J695" s="382">
        <v>92176.339099999997</v>
      </c>
      <c r="K695" s="382">
        <v>161308.59340000001</v>
      </c>
      <c r="L695" s="382">
        <v>112119.61719999999</v>
      </c>
      <c r="M695" s="382">
        <v>196209.33009999999</v>
      </c>
      <c r="N695" s="382">
        <v>137705.69940000001</v>
      </c>
      <c r="O695" s="382">
        <v>240984.97399999999</v>
      </c>
      <c r="P695" s="382">
        <v>163421.62419999999</v>
      </c>
      <c r="Q695" s="382">
        <v>285987.84230000002</v>
      </c>
      <c r="R695" s="382">
        <v>179937.514</v>
      </c>
      <c r="S695" s="382">
        <v>314890.6495</v>
      </c>
      <c r="T695" s="382">
        <v>195410.49969999999</v>
      </c>
      <c r="U695" s="382">
        <v>341968.37459999998</v>
      </c>
    </row>
    <row r="696" spans="1:21" ht="21.95" customHeight="1" x14ac:dyDescent="0.25">
      <c r="A696" s="381" t="s">
        <v>627</v>
      </c>
      <c r="B696" s="381" t="s">
        <v>110</v>
      </c>
      <c r="C696" s="381" t="s">
        <v>142</v>
      </c>
      <c r="D696" s="381" t="s">
        <v>143</v>
      </c>
      <c r="E696" s="381" t="s">
        <v>144</v>
      </c>
      <c r="F696" s="381" t="s">
        <v>626</v>
      </c>
      <c r="G696" s="381" t="s">
        <v>6</v>
      </c>
      <c r="H696" s="382">
        <v>60802.602800000001</v>
      </c>
      <c r="I696" s="382">
        <v>106404.5549</v>
      </c>
      <c r="J696" s="382">
        <v>83984.472299999994</v>
      </c>
      <c r="K696" s="382">
        <v>146972.82639999999</v>
      </c>
      <c r="L696" s="382">
        <v>106515.38649999999</v>
      </c>
      <c r="M696" s="382">
        <v>186401.9264</v>
      </c>
      <c r="N696" s="382">
        <v>139088.51199999999</v>
      </c>
      <c r="O696" s="382">
        <v>243404.89610000001</v>
      </c>
      <c r="P696" s="382">
        <v>173315.14939999999</v>
      </c>
      <c r="Q696" s="382">
        <v>303301.51150000002</v>
      </c>
      <c r="R696" s="382">
        <v>195072.5134</v>
      </c>
      <c r="S696" s="382">
        <v>341376.89850000001</v>
      </c>
      <c r="T696" s="382">
        <v>216506.18049999999</v>
      </c>
      <c r="U696" s="382">
        <v>378885.81579999998</v>
      </c>
    </row>
    <row r="697" spans="1:21" ht="21.95" customHeight="1" x14ac:dyDescent="0.25">
      <c r="A697" s="381" t="s">
        <v>627</v>
      </c>
      <c r="B697" s="381" t="s">
        <v>110</v>
      </c>
      <c r="C697" s="381" t="s">
        <v>142</v>
      </c>
      <c r="D697" s="381" t="s">
        <v>143</v>
      </c>
      <c r="E697" s="381" t="s">
        <v>144</v>
      </c>
      <c r="F697" s="381" t="s">
        <v>627</v>
      </c>
      <c r="G697" s="381" t="s">
        <v>4</v>
      </c>
      <c r="H697" s="382">
        <v>68642.701400000005</v>
      </c>
      <c r="I697" s="382">
        <v>109828.32399999999</v>
      </c>
      <c r="J697" s="382">
        <v>96099.782000000007</v>
      </c>
      <c r="K697" s="382">
        <v>153759.65349999999</v>
      </c>
      <c r="L697" s="382">
        <v>123556.86259999999</v>
      </c>
      <c r="M697" s="382">
        <v>197690.98310000001</v>
      </c>
      <c r="N697" s="382">
        <v>164742.4835</v>
      </c>
      <c r="O697" s="382">
        <v>263587.97749999998</v>
      </c>
      <c r="P697" s="382">
        <v>205928.10440000001</v>
      </c>
      <c r="Q697" s="382">
        <v>329484.9718</v>
      </c>
      <c r="R697" s="382">
        <v>233385.18489999999</v>
      </c>
      <c r="S697" s="382">
        <v>373416.3015</v>
      </c>
      <c r="T697" s="382">
        <v>260842.26550000001</v>
      </c>
      <c r="U697" s="382">
        <v>417347.63099999999</v>
      </c>
    </row>
    <row r="698" spans="1:21" ht="22.5" customHeight="1" x14ac:dyDescent="0.25">
      <c r="A698" s="381" t="s">
        <v>627</v>
      </c>
      <c r="B698" s="381" t="s">
        <v>110</v>
      </c>
      <c r="C698" s="381" t="s">
        <v>142</v>
      </c>
      <c r="D698" s="381" t="s">
        <v>143</v>
      </c>
      <c r="E698" s="381" t="s">
        <v>145</v>
      </c>
      <c r="F698" s="381" t="s">
        <v>624</v>
      </c>
      <c r="G698" s="381" t="s">
        <v>11</v>
      </c>
      <c r="H698" s="382">
        <v>76980.790399999998</v>
      </c>
      <c r="I698" s="382">
        <v>134716.38320000001</v>
      </c>
      <c r="J698" s="382">
        <v>100720.86990000001</v>
      </c>
      <c r="K698" s="382">
        <v>176261.52239999999</v>
      </c>
      <c r="L698" s="382">
        <v>122189.25350000001</v>
      </c>
      <c r="M698" s="382">
        <v>213831.1937</v>
      </c>
      <c r="N698" s="382">
        <v>149307.9811</v>
      </c>
      <c r="O698" s="382">
        <v>261288.96679999999</v>
      </c>
      <c r="P698" s="382">
        <v>175654.7066</v>
      </c>
      <c r="Q698" s="382">
        <v>307395.7365</v>
      </c>
      <c r="R698" s="382">
        <v>191811.09830000001</v>
      </c>
      <c r="S698" s="382">
        <v>335669.42190000002</v>
      </c>
      <c r="T698" s="382">
        <v>206196.81210000001</v>
      </c>
      <c r="U698" s="382">
        <v>360844.42099999997</v>
      </c>
    </row>
    <row r="699" spans="1:21" ht="21.95" customHeight="1" x14ac:dyDescent="0.25">
      <c r="A699" s="381" t="s">
        <v>627</v>
      </c>
      <c r="B699" s="381" t="s">
        <v>110</v>
      </c>
      <c r="C699" s="381" t="s">
        <v>142</v>
      </c>
      <c r="D699" s="381" t="s">
        <v>143</v>
      </c>
      <c r="E699" s="381" t="s">
        <v>145</v>
      </c>
      <c r="F699" s="381" t="s">
        <v>625</v>
      </c>
      <c r="G699" s="381" t="s">
        <v>5</v>
      </c>
      <c r="H699" s="382">
        <v>70650.235400000005</v>
      </c>
      <c r="I699" s="382">
        <v>123637.912</v>
      </c>
      <c r="J699" s="382">
        <v>92497.101899999994</v>
      </c>
      <c r="K699" s="382">
        <v>161869.92850000001</v>
      </c>
      <c r="L699" s="382">
        <v>112425.51360000001</v>
      </c>
      <c r="M699" s="382">
        <v>196744.6488</v>
      </c>
      <c r="N699" s="382">
        <v>137924.88920000001</v>
      </c>
      <c r="O699" s="382">
        <v>241368.55600000001</v>
      </c>
      <c r="P699" s="382">
        <v>163600.52290000001</v>
      </c>
      <c r="Q699" s="382">
        <v>286300.91509999998</v>
      </c>
      <c r="R699" s="382">
        <v>180085.79029999999</v>
      </c>
      <c r="S699" s="382">
        <v>315150.13309999998</v>
      </c>
      <c r="T699" s="382">
        <v>195509.3976</v>
      </c>
      <c r="U699" s="382">
        <v>342141.44579999999</v>
      </c>
    </row>
    <row r="700" spans="1:21" ht="21.95" customHeight="1" x14ac:dyDescent="0.25">
      <c r="A700" s="381" t="s">
        <v>627</v>
      </c>
      <c r="B700" s="381" t="s">
        <v>110</v>
      </c>
      <c r="C700" s="381" t="s">
        <v>142</v>
      </c>
      <c r="D700" s="381" t="s">
        <v>143</v>
      </c>
      <c r="E700" s="381" t="s">
        <v>145</v>
      </c>
      <c r="F700" s="381" t="s">
        <v>626</v>
      </c>
      <c r="G700" s="381" t="s">
        <v>6</v>
      </c>
      <c r="H700" s="382">
        <v>61242.507899999997</v>
      </c>
      <c r="I700" s="382">
        <v>107174.3887</v>
      </c>
      <c r="J700" s="382">
        <v>84625.104000000007</v>
      </c>
      <c r="K700" s="382">
        <v>148093.93210000001</v>
      </c>
      <c r="L700" s="382">
        <v>107370.8962</v>
      </c>
      <c r="M700" s="382">
        <v>187899.06830000001</v>
      </c>
      <c r="N700" s="382">
        <v>140292.93090000001</v>
      </c>
      <c r="O700" s="382">
        <v>245512.62909999999</v>
      </c>
      <c r="P700" s="382">
        <v>174832.53159999999</v>
      </c>
      <c r="Q700" s="382">
        <v>305956.93030000001</v>
      </c>
      <c r="R700" s="382">
        <v>196821.58979999999</v>
      </c>
      <c r="S700" s="382">
        <v>344437.78220000002</v>
      </c>
      <c r="T700" s="382">
        <v>218493.98800000001</v>
      </c>
      <c r="U700" s="382">
        <v>382364.4791</v>
      </c>
    </row>
    <row r="701" spans="1:21" ht="21.95" customHeight="1" x14ac:dyDescent="0.25">
      <c r="A701" s="381" t="s">
        <v>627</v>
      </c>
      <c r="B701" s="381" t="s">
        <v>110</v>
      </c>
      <c r="C701" s="381" t="s">
        <v>142</v>
      </c>
      <c r="D701" s="381" t="s">
        <v>143</v>
      </c>
      <c r="E701" s="381" t="s">
        <v>145</v>
      </c>
      <c r="F701" s="381" t="s">
        <v>627</v>
      </c>
      <c r="G701" s="381" t="s">
        <v>4</v>
      </c>
      <c r="H701" s="382">
        <v>68687.093599999993</v>
      </c>
      <c r="I701" s="382">
        <v>109899.3515</v>
      </c>
      <c r="J701" s="382">
        <v>96161.930999999997</v>
      </c>
      <c r="K701" s="382">
        <v>153859.092</v>
      </c>
      <c r="L701" s="382">
        <v>123636.76850000001</v>
      </c>
      <c r="M701" s="382">
        <v>197818.83259999999</v>
      </c>
      <c r="N701" s="382">
        <v>164849.02470000001</v>
      </c>
      <c r="O701" s="382">
        <v>263758.44339999999</v>
      </c>
      <c r="P701" s="382">
        <v>206061.28090000001</v>
      </c>
      <c r="Q701" s="382">
        <v>329698.05420000001</v>
      </c>
      <c r="R701" s="382">
        <v>233536.1183</v>
      </c>
      <c r="S701" s="382">
        <v>373657.79489999998</v>
      </c>
      <c r="T701" s="382">
        <v>261010.9558</v>
      </c>
      <c r="U701" s="382">
        <v>417617.5355</v>
      </c>
    </row>
    <row r="702" spans="1:21" ht="22.5" customHeight="1" x14ac:dyDescent="0.25">
      <c r="A702" s="381" t="s">
        <v>627</v>
      </c>
      <c r="B702" s="381" t="s">
        <v>110</v>
      </c>
      <c r="C702" s="381" t="s">
        <v>142</v>
      </c>
      <c r="D702" s="381" t="s">
        <v>143</v>
      </c>
      <c r="E702" s="381" t="s">
        <v>696</v>
      </c>
      <c r="F702" s="381" t="s">
        <v>624</v>
      </c>
      <c r="G702" s="381" t="s">
        <v>11</v>
      </c>
      <c r="H702" s="382">
        <v>74146.740999999995</v>
      </c>
      <c r="I702" s="382">
        <v>129756.7969</v>
      </c>
      <c r="J702" s="382">
        <v>97102.585600000006</v>
      </c>
      <c r="K702" s="382">
        <v>169929.52480000001</v>
      </c>
      <c r="L702" s="382">
        <v>117882.3072</v>
      </c>
      <c r="M702" s="382">
        <v>206294.03760000001</v>
      </c>
      <c r="N702" s="382">
        <v>144194.9443</v>
      </c>
      <c r="O702" s="382">
        <v>252341.1525</v>
      </c>
      <c r="P702" s="382">
        <v>169691.22150000001</v>
      </c>
      <c r="Q702" s="382">
        <v>296959.63750000001</v>
      </c>
      <c r="R702" s="382">
        <v>185315.016</v>
      </c>
      <c r="S702" s="382">
        <v>324301.27799999999</v>
      </c>
      <c r="T702" s="382">
        <v>199232.34580000001</v>
      </c>
      <c r="U702" s="382">
        <v>348656.60519999999</v>
      </c>
    </row>
    <row r="703" spans="1:21" ht="21.95" customHeight="1" x14ac:dyDescent="0.25">
      <c r="A703" s="381" t="s">
        <v>627</v>
      </c>
      <c r="B703" s="381" t="s">
        <v>110</v>
      </c>
      <c r="C703" s="381" t="s">
        <v>142</v>
      </c>
      <c r="D703" s="381" t="s">
        <v>143</v>
      </c>
      <c r="E703" s="381" t="s">
        <v>696</v>
      </c>
      <c r="F703" s="381" t="s">
        <v>625</v>
      </c>
      <c r="G703" s="381" t="s">
        <v>5</v>
      </c>
      <c r="H703" s="382">
        <v>67886.525599999994</v>
      </c>
      <c r="I703" s="382">
        <v>118801.4198</v>
      </c>
      <c r="J703" s="382">
        <v>88970.192800000004</v>
      </c>
      <c r="K703" s="382">
        <v>155697.83730000001</v>
      </c>
      <c r="L703" s="382">
        <v>108227.05319999999</v>
      </c>
      <c r="M703" s="382">
        <v>189397.34299999999</v>
      </c>
      <c r="N703" s="382">
        <v>132938.33110000001</v>
      </c>
      <c r="O703" s="382">
        <v>232642.07939999999</v>
      </c>
      <c r="P703" s="382">
        <v>157770.9731</v>
      </c>
      <c r="Q703" s="382">
        <v>276099.20289999997</v>
      </c>
      <c r="R703" s="382">
        <v>173719.98920000001</v>
      </c>
      <c r="S703" s="382">
        <v>304009.98100000003</v>
      </c>
      <c r="T703" s="382">
        <v>188663.68040000001</v>
      </c>
      <c r="U703" s="382">
        <v>330161.44059999997</v>
      </c>
    </row>
    <row r="704" spans="1:21" ht="21.95" customHeight="1" x14ac:dyDescent="0.25">
      <c r="A704" s="381" t="s">
        <v>627</v>
      </c>
      <c r="B704" s="381" t="s">
        <v>110</v>
      </c>
      <c r="C704" s="381" t="s">
        <v>142</v>
      </c>
      <c r="D704" s="381" t="s">
        <v>143</v>
      </c>
      <c r="E704" s="381" t="s">
        <v>696</v>
      </c>
      <c r="F704" s="381" t="s">
        <v>626</v>
      </c>
      <c r="G704" s="381" t="s">
        <v>6</v>
      </c>
      <c r="H704" s="382">
        <v>58668.038800000002</v>
      </c>
      <c r="I704" s="382">
        <v>102669.068</v>
      </c>
      <c r="J704" s="382">
        <v>81033.229699999996</v>
      </c>
      <c r="K704" s="382">
        <v>141808.152</v>
      </c>
      <c r="L704" s="382">
        <v>102768.6922</v>
      </c>
      <c r="M704" s="382">
        <v>179845.21119999999</v>
      </c>
      <c r="N704" s="382">
        <v>134188.52849999999</v>
      </c>
      <c r="O704" s="382">
        <v>234829.92480000001</v>
      </c>
      <c r="P704" s="382">
        <v>167207.9578</v>
      </c>
      <c r="Q704" s="382">
        <v>292613.92609999998</v>
      </c>
      <c r="R704" s="382">
        <v>188195.0944</v>
      </c>
      <c r="S704" s="382">
        <v>329341.41519999999</v>
      </c>
      <c r="T704" s="382">
        <v>208869.0894</v>
      </c>
      <c r="U704" s="382">
        <v>365520.90649999998</v>
      </c>
    </row>
    <row r="705" spans="1:21" ht="21.95" customHeight="1" x14ac:dyDescent="0.25">
      <c r="A705" s="381" t="s">
        <v>627</v>
      </c>
      <c r="B705" s="381" t="s">
        <v>110</v>
      </c>
      <c r="C705" s="381" t="s">
        <v>142</v>
      </c>
      <c r="D705" s="381" t="s">
        <v>143</v>
      </c>
      <c r="E705" s="381" t="s">
        <v>696</v>
      </c>
      <c r="F705" s="381" t="s">
        <v>627</v>
      </c>
      <c r="G705" s="381" t="s">
        <v>4</v>
      </c>
      <c r="H705" s="382">
        <v>66271.884600000005</v>
      </c>
      <c r="I705" s="382">
        <v>106035.01700000001</v>
      </c>
      <c r="J705" s="382">
        <v>92780.638399999996</v>
      </c>
      <c r="K705" s="382">
        <v>148449.02369999999</v>
      </c>
      <c r="L705" s="382">
        <v>119289.39230000001</v>
      </c>
      <c r="M705" s="382">
        <v>190863.03049999999</v>
      </c>
      <c r="N705" s="382">
        <v>159052.52309999999</v>
      </c>
      <c r="O705" s="382">
        <v>254484.04070000001</v>
      </c>
      <c r="P705" s="382">
        <v>198815.6538</v>
      </c>
      <c r="Q705" s="382">
        <v>318105.05080000003</v>
      </c>
      <c r="R705" s="382">
        <v>225324.40770000001</v>
      </c>
      <c r="S705" s="382">
        <v>360519.0576</v>
      </c>
      <c r="T705" s="382">
        <v>251833.16149999999</v>
      </c>
      <c r="U705" s="382">
        <v>402933.06449999998</v>
      </c>
    </row>
    <row r="706" spans="1:21" ht="22.5" customHeight="1" x14ac:dyDescent="0.25">
      <c r="A706" s="381" t="s">
        <v>627</v>
      </c>
      <c r="B706" s="381" t="s">
        <v>110</v>
      </c>
      <c r="C706" s="381" t="s">
        <v>142</v>
      </c>
      <c r="D706" s="381" t="s">
        <v>143</v>
      </c>
      <c r="E706" s="381" t="s">
        <v>697</v>
      </c>
      <c r="F706" s="381" t="s">
        <v>624</v>
      </c>
      <c r="G706" s="381" t="s">
        <v>11</v>
      </c>
      <c r="H706" s="382">
        <v>75521.087799999994</v>
      </c>
      <c r="I706" s="382">
        <v>132161.90359999999</v>
      </c>
      <c r="J706" s="382">
        <v>98877.223899999997</v>
      </c>
      <c r="K706" s="382">
        <v>173035.14189999999</v>
      </c>
      <c r="L706" s="382">
        <v>120013.54829999999</v>
      </c>
      <c r="M706" s="382">
        <v>210023.70970000001</v>
      </c>
      <c r="N706" s="382">
        <v>146759.90349999999</v>
      </c>
      <c r="O706" s="382">
        <v>256829.83110000001</v>
      </c>
      <c r="P706" s="382">
        <v>172695.20559999999</v>
      </c>
      <c r="Q706" s="382">
        <v>302216.60989999998</v>
      </c>
      <c r="R706" s="382">
        <v>188591.12710000001</v>
      </c>
      <c r="S706" s="382">
        <v>330034.47240000003</v>
      </c>
      <c r="T706" s="382">
        <v>202749.2273</v>
      </c>
      <c r="U706" s="382">
        <v>354811.14779999998</v>
      </c>
    </row>
    <row r="707" spans="1:21" ht="21.95" customHeight="1" x14ac:dyDescent="0.25">
      <c r="A707" s="381" t="s">
        <v>627</v>
      </c>
      <c r="B707" s="381" t="s">
        <v>110</v>
      </c>
      <c r="C707" s="381" t="s">
        <v>142</v>
      </c>
      <c r="D707" s="381" t="s">
        <v>143</v>
      </c>
      <c r="E707" s="381" t="s">
        <v>697</v>
      </c>
      <c r="F707" s="381" t="s">
        <v>625</v>
      </c>
      <c r="G707" s="381" t="s">
        <v>5</v>
      </c>
      <c r="H707" s="382">
        <v>69190.532900000006</v>
      </c>
      <c r="I707" s="382">
        <v>121083.4325</v>
      </c>
      <c r="J707" s="382">
        <v>90653.456000000006</v>
      </c>
      <c r="K707" s="382">
        <v>158643.54800000001</v>
      </c>
      <c r="L707" s="382">
        <v>110249.80839999999</v>
      </c>
      <c r="M707" s="382">
        <v>192937.16469999999</v>
      </c>
      <c r="N707" s="382">
        <v>135376.81159999999</v>
      </c>
      <c r="O707" s="382">
        <v>236909.42019999999</v>
      </c>
      <c r="P707" s="382">
        <v>160641.022</v>
      </c>
      <c r="Q707" s="382">
        <v>281121.78840000002</v>
      </c>
      <c r="R707" s="382">
        <v>176865.81909999999</v>
      </c>
      <c r="S707" s="382">
        <v>309515.18359999999</v>
      </c>
      <c r="T707" s="382">
        <v>192061.81280000001</v>
      </c>
      <c r="U707" s="382">
        <v>336108.17249999999</v>
      </c>
    </row>
    <row r="708" spans="1:21" ht="21.95" customHeight="1" x14ac:dyDescent="0.25">
      <c r="A708" s="381" t="s">
        <v>627</v>
      </c>
      <c r="B708" s="381" t="s">
        <v>110</v>
      </c>
      <c r="C708" s="381" t="s">
        <v>142</v>
      </c>
      <c r="D708" s="381" t="s">
        <v>143</v>
      </c>
      <c r="E708" s="381" t="s">
        <v>697</v>
      </c>
      <c r="F708" s="381" t="s">
        <v>626</v>
      </c>
      <c r="G708" s="381" t="s">
        <v>6</v>
      </c>
      <c r="H708" s="382">
        <v>59845.296799999996</v>
      </c>
      <c r="I708" s="382">
        <v>104729.2692</v>
      </c>
      <c r="J708" s="382">
        <v>82669.008400000006</v>
      </c>
      <c r="K708" s="382">
        <v>144670.7648</v>
      </c>
      <c r="L708" s="382">
        <v>104855.91620000001</v>
      </c>
      <c r="M708" s="382">
        <v>183497.85320000001</v>
      </c>
      <c r="N708" s="382">
        <v>136939.62409999999</v>
      </c>
      <c r="O708" s="382">
        <v>239644.34239999999</v>
      </c>
      <c r="P708" s="382">
        <v>170640.8982</v>
      </c>
      <c r="Q708" s="382">
        <v>298621.57179999998</v>
      </c>
      <c r="R708" s="382">
        <v>192071.07199999999</v>
      </c>
      <c r="S708" s="382">
        <v>336124.37589999998</v>
      </c>
      <c r="T708" s="382">
        <v>213184.58559999999</v>
      </c>
      <c r="U708" s="382">
        <v>373073.02490000002</v>
      </c>
    </row>
    <row r="709" spans="1:21" ht="21.95" customHeight="1" x14ac:dyDescent="0.25">
      <c r="A709" s="381" t="s">
        <v>627</v>
      </c>
      <c r="B709" s="381" t="s">
        <v>110</v>
      </c>
      <c r="C709" s="381" t="s">
        <v>142</v>
      </c>
      <c r="D709" s="381" t="s">
        <v>143</v>
      </c>
      <c r="E709" s="381" t="s">
        <v>697</v>
      </c>
      <c r="F709" s="381" t="s">
        <v>627</v>
      </c>
      <c r="G709" s="381" t="s">
        <v>4</v>
      </c>
      <c r="H709" s="382">
        <v>67468.390499999994</v>
      </c>
      <c r="I709" s="382">
        <v>107949.4264</v>
      </c>
      <c r="J709" s="382">
        <v>94455.746700000003</v>
      </c>
      <c r="K709" s="382">
        <v>151129.19699999999</v>
      </c>
      <c r="L709" s="382">
        <v>121443.1029</v>
      </c>
      <c r="M709" s="382">
        <v>194308.9676</v>
      </c>
      <c r="N709" s="382">
        <v>161924.1372</v>
      </c>
      <c r="O709" s="382">
        <v>259078.62340000001</v>
      </c>
      <c r="P709" s="382">
        <v>202405.17139999999</v>
      </c>
      <c r="Q709" s="382">
        <v>323848.27919999999</v>
      </c>
      <c r="R709" s="382">
        <v>229392.52770000001</v>
      </c>
      <c r="S709" s="382">
        <v>367028.04979999998</v>
      </c>
      <c r="T709" s="382">
        <v>256379.88389999999</v>
      </c>
      <c r="U709" s="382">
        <v>410207.82030000002</v>
      </c>
    </row>
    <row r="710" spans="1:21" ht="22.5" customHeight="1" x14ac:dyDescent="0.25">
      <c r="A710" s="381" t="s">
        <v>627</v>
      </c>
      <c r="B710" s="381" t="s">
        <v>110</v>
      </c>
      <c r="C710" s="381" t="s">
        <v>142</v>
      </c>
      <c r="D710" s="381" t="s">
        <v>143</v>
      </c>
      <c r="E710" s="381" t="s">
        <v>698</v>
      </c>
      <c r="F710" s="381" t="s">
        <v>624</v>
      </c>
      <c r="G710" s="381" t="s">
        <v>11</v>
      </c>
      <c r="H710" s="382">
        <v>71799.256399999998</v>
      </c>
      <c r="I710" s="382">
        <v>125648.69869999999</v>
      </c>
      <c r="J710" s="382">
        <v>94098.846300000005</v>
      </c>
      <c r="K710" s="382">
        <v>164672.9811</v>
      </c>
      <c r="L710" s="382">
        <v>114300.5916</v>
      </c>
      <c r="M710" s="382">
        <v>200026.03520000001</v>
      </c>
      <c r="N710" s="382">
        <v>139931.2617</v>
      </c>
      <c r="O710" s="382">
        <v>244879.70800000001</v>
      </c>
      <c r="P710" s="382">
        <v>164714.23079999999</v>
      </c>
      <c r="Q710" s="382">
        <v>288249.90399999998</v>
      </c>
      <c r="R710" s="382">
        <v>179892.25099999999</v>
      </c>
      <c r="S710" s="382">
        <v>314811.43939999997</v>
      </c>
      <c r="T710" s="382">
        <v>193417.06770000001</v>
      </c>
      <c r="U710" s="382">
        <v>338479.86849999998</v>
      </c>
    </row>
    <row r="711" spans="1:21" ht="21.95" customHeight="1" x14ac:dyDescent="0.25">
      <c r="A711" s="381" t="s">
        <v>627</v>
      </c>
      <c r="B711" s="381" t="s">
        <v>110</v>
      </c>
      <c r="C711" s="381" t="s">
        <v>142</v>
      </c>
      <c r="D711" s="381" t="s">
        <v>143</v>
      </c>
      <c r="E711" s="381" t="s">
        <v>698</v>
      </c>
      <c r="F711" s="381" t="s">
        <v>625</v>
      </c>
      <c r="G711" s="381" t="s">
        <v>5</v>
      </c>
      <c r="H711" s="382">
        <v>65609.380300000004</v>
      </c>
      <c r="I711" s="382">
        <v>114816.41559999999</v>
      </c>
      <c r="J711" s="382">
        <v>86057.828599999993</v>
      </c>
      <c r="K711" s="382">
        <v>150601.20009999999</v>
      </c>
      <c r="L711" s="382">
        <v>104753.82339999999</v>
      </c>
      <c r="M711" s="382">
        <v>183319.19099999999</v>
      </c>
      <c r="N711" s="382">
        <v>128801.1272</v>
      </c>
      <c r="O711" s="382">
        <v>225401.97260000001</v>
      </c>
      <c r="P711" s="382">
        <v>152927.91759999999</v>
      </c>
      <c r="Q711" s="382">
        <v>267623.85590000002</v>
      </c>
      <c r="R711" s="382">
        <v>168427.50529999999</v>
      </c>
      <c r="S711" s="382">
        <v>294748.13429999998</v>
      </c>
      <c r="T711" s="382">
        <v>182967.15109999999</v>
      </c>
      <c r="U711" s="382">
        <v>320192.51459999999</v>
      </c>
    </row>
    <row r="712" spans="1:21" ht="21.95" customHeight="1" x14ac:dyDescent="0.25">
      <c r="A712" s="381" t="s">
        <v>627</v>
      </c>
      <c r="B712" s="381" t="s">
        <v>110</v>
      </c>
      <c r="C712" s="381" t="s">
        <v>142</v>
      </c>
      <c r="D712" s="381" t="s">
        <v>143</v>
      </c>
      <c r="E712" s="381" t="s">
        <v>698</v>
      </c>
      <c r="F712" s="381" t="s">
        <v>626</v>
      </c>
      <c r="G712" s="381" t="s">
        <v>6</v>
      </c>
      <c r="H712" s="382">
        <v>56559.304100000001</v>
      </c>
      <c r="I712" s="382">
        <v>98978.782200000001</v>
      </c>
      <c r="J712" s="382">
        <v>78093.383400000006</v>
      </c>
      <c r="K712" s="382">
        <v>136663.4209</v>
      </c>
      <c r="L712" s="382">
        <v>99004.809800000003</v>
      </c>
      <c r="M712" s="382">
        <v>173258.4172</v>
      </c>
      <c r="N712" s="382">
        <v>129201.88830000001</v>
      </c>
      <c r="O712" s="382">
        <v>226103.30439999999</v>
      </c>
      <c r="P712" s="382">
        <v>160980.58670000001</v>
      </c>
      <c r="Q712" s="382">
        <v>281716.02669999999</v>
      </c>
      <c r="R712" s="382">
        <v>181152.0955</v>
      </c>
      <c r="S712" s="382">
        <v>317016.16710000002</v>
      </c>
      <c r="T712" s="382">
        <v>201013.9811</v>
      </c>
      <c r="U712" s="382">
        <v>351774.4669</v>
      </c>
    </row>
    <row r="713" spans="1:21" ht="21.95" customHeight="1" x14ac:dyDescent="0.25">
      <c r="A713" s="381" t="s">
        <v>627</v>
      </c>
      <c r="B713" s="381" t="s">
        <v>110</v>
      </c>
      <c r="C713" s="381" t="s">
        <v>142</v>
      </c>
      <c r="D713" s="381" t="s">
        <v>143</v>
      </c>
      <c r="E713" s="381" t="s">
        <v>698</v>
      </c>
      <c r="F713" s="381" t="s">
        <v>627</v>
      </c>
      <c r="G713" s="381" t="s">
        <v>4</v>
      </c>
      <c r="H713" s="382">
        <v>64262.907500000001</v>
      </c>
      <c r="I713" s="382">
        <v>102820.65360000001</v>
      </c>
      <c r="J713" s="382">
        <v>89968.070600000006</v>
      </c>
      <c r="K713" s="382">
        <v>143948.91510000001</v>
      </c>
      <c r="L713" s="382">
        <v>115673.23360000001</v>
      </c>
      <c r="M713" s="382">
        <v>185077.17660000001</v>
      </c>
      <c r="N713" s="382">
        <v>154230.97820000001</v>
      </c>
      <c r="O713" s="382">
        <v>246769.5687</v>
      </c>
      <c r="P713" s="382">
        <v>192788.72260000001</v>
      </c>
      <c r="Q713" s="382">
        <v>308461.9608</v>
      </c>
      <c r="R713" s="382">
        <v>218493.88570000001</v>
      </c>
      <c r="S713" s="382">
        <v>349590.22230000002</v>
      </c>
      <c r="T713" s="382">
        <v>244199.04870000001</v>
      </c>
      <c r="U713" s="382">
        <v>390718.48379999999</v>
      </c>
    </row>
    <row r="714" spans="1:21" ht="22.5" customHeight="1" x14ac:dyDescent="0.25">
      <c r="A714" s="381" t="s">
        <v>627</v>
      </c>
      <c r="B714" s="381" t="s">
        <v>110</v>
      </c>
      <c r="C714" s="381" t="s">
        <v>146</v>
      </c>
      <c r="D714" s="381" t="s">
        <v>147</v>
      </c>
      <c r="E714" s="381" t="s">
        <v>148</v>
      </c>
      <c r="F714" s="381" t="s">
        <v>624</v>
      </c>
      <c r="G714" s="381" t="s">
        <v>11</v>
      </c>
      <c r="H714" s="382">
        <v>83220.820600000006</v>
      </c>
      <c r="I714" s="382">
        <v>145636.43609999999</v>
      </c>
      <c r="J714" s="382">
        <v>108641.00539999999</v>
      </c>
      <c r="K714" s="382">
        <v>190121.75949999999</v>
      </c>
      <c r="L714" s="382">
        <v>131572.85800000001</v>
      </c>
      <c r="M714" s="382">
        <v>230252.50150000001</v>
      </c>
      <c r="N714" s="382">
        <v>160366.54740000001</v>
      </c>
      <c r="O714" s="382">
        <v>280641.45789999998</v>
      </c>
      <c r="P714" s="382">
        <v>188523.71170000001</v>
      </c>
      <c r="Q714" s="382">
        <v>329916.49540000001</v>
      </c>
      <c r="R714" s="382">
        <v>205820.46609999999</v>
      </c>
      <c r="S714" s="382">
        <v>360185.81569999998</v>
      </c>
      <c r="T714" s="382">
        <v>221205.66339999999</v>
      </c>
      <c r="U714" s="382">
        <v>387109.91100000002</v>
      </c>
    </row>
    <row r="715" spans="1:21" ht="21.95" customHeight="1" x14ac:dyDescent="0.25">
      <c r="A715" s="381" t="s">
        <v>627</v>
      </c>
      <c r="B715" s="381" t="s">
        <v>110</v>
      </c>
      <c r="C715" s="381" t="s">
        <v>146</v>
      </c>
      <c r="D715" s="381" t="s">
        <v>147</v>
      </c>
      <c r="E715" s="381" t="s">
        <v>148</v>
      </c>
      <c r="F715" s="381" t="s">
        <v>625</v>
      </c>
      <c r="G715" s="381" t="s">
        <v>5</v>
      </c>
      <c r="H715" s="382">
        <v>76819.925799999997</v>
      </c>
      <c r="I715" s="382">
        <v>134434.8702</v>
      </c>
      <c r="J715" s="382">
        <v>100325.8619</v>
      </c>
      <c r="K715" s="382">
        <v>175570.25820000001</v>
      </c>
      <c r="L715" s="382">
        <v>121700.6315</v>
      </c>
      <c r="M715" s="382">
        <v>212976.10519999999</v>
      </c>
      <c r="N715" s="382">
        <v>148856.976</v>
      </c>
      <c r="O715" s="382">
        <v>260499.70800000001</v>
      </c>
      <c r="P715" s="382">
        <v>176335.592</v>
      </c>
      <c r="Q715" s="382">
        <v>308587.28590000002</v>
      </c>
      <c r="R715" s="382">
        <v>193964.87640000001</v>
      </c>
      <c r="S715" s="382">
        <v>339438.53360000002</v>
      </c>
      <c r="T715" s="382">
        <v>210399.4994</v>
      </c>
      <c r="U715" s="382">
        <v>368199.12390000001</v>
      </c>
    </row>
    <row r="716" spans="1:21" ht="21.95" customHeight="1" x14ac:dyDescent="0.25">
      <c r="A716" s="381" t="s">
        <v>627</v>
      </c>
      <c r="B716" s="381" t="s">
        <v>110</v>
      </c>
      <c r="C716" s="381" t="s">
        <v>146</v>
      </c>
      <c r="D716" s="381" t="s">
        <v>147</v>
      </c>
      <c r="E716" s="381" t="s">
        <v>148</v>
      </c>
      <c r="F716" s="381" t="s">
        <v>626</v>
      </c>
      <c r="G716" s="381" t="s">
        <v>6</v>
      </c>
      <c r="H716" s="382">
        <v>67077.143200000006</v>
      </c>
      <c r="I716" s="382">
        <v>117385.0006</v>
      </c>
      <c r="J716" s="382">
        <v>92781.211200000005</v>
      </c>
      <c r="K716" s="382">
        <v>162367.11960000001</v>
      </c>
      <c r="L716" s="382">
        <v>117841.39939999999</v>
      </c>
      <c r="M716" s="382">
        <v>206222.44899999999</v>
      </c>
      <c r="N716" s="382">
        <v>154221.7322</v>
      </c>
      <c r="O716" s="382">
        <v>269888.03139999998</v>
      </c>
      <c r="P716" s="382">
        <v>192237.60389999999</v>
      </c>
      <c r="Q716" s="382">
        <v>336415.80680000002</v>
      </c>
      <c r="R716" s="382">
        <v>216532.65</v>
      </c>
      <c r="S716" s="382">
        <v>378932.13760000002</v>
      </c>
      <c r="T716" s="382">
        <v>240507.5177</v>
      </c>
      <c r="U716" s="382">
        <v>420888.15600000002</v>
      </c>
    </row>
    <row r="717" spans="1:21" ht="21.95" customHeight="1" x14ac:dyDescent="0.25">
      <c r="A717" s="381" t="s">
        <v>627</v>
      </c>
      <c r="B717" s="381" t="s">
        <v>110</v>
      </c>
      <c r="C717" s="381" t="s">
        <v>146</v>
      </c>
      <c r="D717" s="381" t="s">
        <v>147</v>
      </c>
      <c r="E717" s="381" t="s">
        <v>148</v>
      </c>
      <c r="F717" s="381" t="s">
        <v>627</v>
      </c>
      <c r="G717" s="381" t="s">
        <v>4</v>
      </c>
      <c r="H717" s="382">
        <v>73945.950400000002</v>
      </c>
      <c r="I717" s="382">
        <v>118313.5224</v>
      </c>
      <c r="J717" s="382">
        <v>103524.3305</v>
      </c>
      <c r="K717" s="382">
        <v>165638.9313</v>
      </c>
      <c r="L717" s="382">
        <v>133102.7107</v>
      </c>
      <c r="M717" s="382">
        <v>212964.34030000001</v>
      </c>
      <c r="N717" s="382">
        <v>177470.28090000001</v>
      </c>
      <c r="O717" s="382">
        <v>283952.45370000001</v>
      </c>
      <c r="P717" s="382">
        <v>221837.8511</v>
      </c>
      <c r="Q717" s="382">
        <v>354940.56709999999</v>
      </c>
      <c r="R717" s="382">
        <v>251416.23130000001</v>
      </c>
      <c r="S717" s="382">
        <v>402265.97610000003</v>
      </c>
      <c r="T717" s="382">
        <v>280994.61139999999</v>
      </c>
      <c r="U717" s="382">
        <v>449591.3849</v>
      </c>
    </row>
    <row r="718" spans="1:21" ht="22.5" customHeight="1" x14ac:dyDescent="0.25">
      <c r="A718" s="381" t="s">
        <v>627</v>
      </c>
      <c r="B718" s="381" t="s">
        <v>110</v>
      </c>
      <c r="C718" s="381" t="s">
        <v>146</v>
      </c>
      <c r="D718" s="381" t="s">
        <v>147</v>
      </c>
      <c r="E718" s="381" t="s">
        <v>149</v>
      </c>
      <c r="F718" s="381" t="s">
        <v>624</v>
      </c>
      <c r="G718" s="381" t="s">
        <v>11</v>
      </c>
      <c r="H718" s="382">
        <v>83220.820600000006</v>
      </c>
      <c r="I718" s="382">
        <v>145636.43609999999</v>
      </c>
      <c r="J718" s="382">
        <v>108641.00539999999</v>
      </c>
      <c r="K718" s="382">
        <v>190121.75949999999</v>
      </c>
      <c r="L718" s="382">
        <v>131572.85800000001</v>
      </c>
      <c r="M718" s="382">
        <v>230252.50150000001</v>
      </c>
      <c r="N718" s="382">
        <v>160366.54740000001</v>
      </c>
      <c r="O718" s="382">
        <v>280641.45789999998</v>
      </c>
      <c r="P718" s="382">
        <v>188523.71170000001</v>
      </c>
      <c r="Q718" s="382">
        <v>329916.49540000001</v>
      </c>
      <c r="R718" s="382">
        <v>205820.46609999999</v>
      </c>
      <c r="S718" s="382">
        <v>360185.81569999998</v>
      </c>
      <c r="T718" s="382">
        <v>221205.66339999999</v>
      </c>
      <c r="U718" s="382">
        <v>387109.91100000002</v>
      </c>
    </row>
    <row r="719" spans="1:21" ht="21.95" customHeight="1" x14ac:dyDescent="0.25">
      <c r="A719" s="381" t="s">
        <v>627</v>
      </c>
      <c r="B719" s="381" t="s">
        <v>110</v>
      </c>
      <c r="C719" s="381" t="s">
        <v>146</v>
      </c>
      <c r="D719" s="381" t="s">
        <v>147</v>
      </c>
      <c r="E719" s="381" t="s">
        <v>149</v>
      </c>
      <c r="F719" s="381" t="s">
        <v>625</v>
      </c>
      <c r="G719" s="381" t="s">
        <v>5</v>
      </c>
      <c r="H719" s="382">
        <v>76819.925799999997</v>
      </c>
      <c r="I719" s="382">
        <v>134434.8702</v>
      </c>
      <c r="J719" s="382">
        <v>100325.8619</v>
      </c>
      <c r="K719" s="382">
        <v>175570.25820000001</v>
      </c>
      <c r="L719" s="382">
        <v>121700.6315</v>
      </c>
      <c r="M719" s="382">
        <v>212976.10519999999</v>
      </c>
      <c r="N719" s="382">
        <v>148856.976</v>
      </c>
      <c r="O719" s="382">
        <v>260499.70800000001</v>
      </c>
      <c r="P719" s="382">
        <v>176335.592</v>
      </c>
      <c r="Q719" s="382">
        <v>308587.28590000002</v>
      </c>
      <c r="R719" s="382">
        <v>193964.87640000001</v>
      </c>
      <c r="S719" s="382">
        <v>339438.53360000002</v>
      </c>
      <c r="T719" s="382">
        <v>210399.4994</v>
      </c>
      <c r="U719" s="382">
        <v>368199.12390000001</v>
      </c>
    </row>
    <row r="720" spans="1:21" ht="21.95" customHeight="1" x14ac:dyDescent="0.25">
      <c r="A720" s="381" t="s">
        <v>627</v>
      </c>
      <c r="B720" s="381" t="s">
        <v>110</v>
      </c>
      <c r="C720" s="381" t="s">
        <v>146</v>
      </c>
      <c r="D720" s="381" t="s">
        <v>147</v>
      </c>
      <c r="E720" s="381" t="s">
        <v>149</v>
      </c>
      <c r="F720" s="381" t="s">
        <v>626</v>
      </c>
      <c r="G720" s="381" t="s">
        <v>6</v>
      </c>
      <c r="H720" s="382">
        <v>67077.143200000006</v>
      </c>
      <c r="I720" s="382">
        <v>117385.0006</v>
      </c>
      <c r="J720" s="382">
        <v>92781.211200000005</v>
      </c>
      <c r="K720" s="382">
        <v>162367.11960000001</v>
      </c>
      <c r="L720" s="382">
        <v>117841.39939999999</v>
      </c>
      <c r="M720" s="382">
        <v>206222.44899999999</v>
      </c>
      <c r="N720" s="382">
        <v>154221.7322</v>
      </c>
      <c r="O720" s="382">
        <v>269888.03139999998</v>
      </c>
      <c r="P720" s="382">
        <v>192237.60389999999</v>
      </c>
      <c r="Q720" s="382">
        <v>336415.80680000002</v>
      </c>
      <c r="R720" s="382">
        <v>216532.65</v>
      </c>
      <c r="S720" s="382">
        <v>378932.13760000002</v>
      </c>
      <c r="T720" s="382">
        <v>240507.5177</v>
      </c>
      <c r="U720" s="382">
        <v>420888.15600000002</v>
      </c>
    </row>
    <row r="721" spans="1:21" ht="21.95" customHeight="1" x14ac:dyDescent="0.25">
      <c r="A721" s="381" t="s">
        <v>627</v>
      </c>
      <c r="B721" s="381" t="s">
        <v>110</v>
      </c>
      <c r="C721" s="381" t="s">
        <v>146</v>
      </c>
      <c r="D721" s="381" t="s">
        <v>147</v>
      </c>
      <c r="E721" s="381" t="s">
        <v>149</v>
      </c>
      <c r="F721" s="381" t="s">
        <v>627</v>
      </c>
      <c r="G721" s="381" t="s">
        <v>4</v>
      </c>
      <c r="H721" s="382">
        <v>73945.950400000002</v>
      </c>
      <c r="I721" s="382">
        <v>118313.5224</v>
      </c>
      <c r="J721" s="382">
        <v>103524.3305</v>
      </c>
      <c r="K721" s="382">
        <v>165638.9313</v>
      </c>
      <c r="L721" s="382">
        <v>133102.7107</v>
      </c>
      <c r="M721" s="382">
        <v>212964.34030000001</v>
      </c>
      <c r="N721" s="382">
        <v>177470.28090000001</v>
      </c>
      <c r="O721" s="382">
        <v>283952.45370000001</v>
      </c>
      <c r="P721" s="382">
        <v>221837.8511</v>
      </c>
      <c r="Q721" s="382">
        <v>354940.56709999999</v>
      </c>
      <c r="R721" s="382">
        <v>251416.23130000001</v>
      </c>
      <c r="S721" s="382">
        <v>402265.97610000003</v>
      </c>
      <c r="T721" s="382">
        <v>280994.61139999999</v>
      </c>
      <c r="U721" s="382">
        <v>449591.3849</v>
      </c>
    </row>
    <row r="722" spans="1:21" ht="22.5" customHeight="1" x14ac:dyDescent="0.25">
      <c r="A722" s="381" t="s">
        <v>627</v>
      </c>
      <c r="B722" s="381" t="s">
        <v>110</v>
      </c>
      <c r="C722" s="381" t="s">
        <v>146</v>
      </c>
      <c r="D722" s="381" t="s">
        <v>147</v>
      </c>
      <c r="E722" s="381" t="s">
        <v>150</v>
      </c>
      <c r="F722" s="381" t="s">
        <v>624</v>
      </c>
      <c r="G722" s="381" t="s">
        <v>11</v>
      </c>
      <c r="H722" s="382">
        <v>83622.032300000006</v>
      </c>
      <c r="I722" s="382">
        <v>146338.55650000001</v>
      </c>
      <c r="J722" s="382">
        <v>109186.54640000001</v>
      </c>
      <c r="K722" s="382">
        <v>191076.45619999999</v>
      </c>
      <c r="L722" s="382">
        <v>132253.62899999999</v>
      </c>
      <c r="M722" s="382">
        <v>231443.85079999999</v>
      </c>
      <c r="N722" s="382">
        <v>161232.78820000001</v>
      </c>
      <c r="O722" s="382">
        <v>282157.37929999997</v>
      </c>
      <c r="P722" s="382">
        <v>189554.69519999999</v>
      </c>
      <c r="Q722" s="382">
        <v>331720.71659999999</v>
      </c>
      <c r="R722" s="382">
        <v>206949.92980000001</v>
      </c>
      <c r="S722" s="382">
        <v>362162.37709999998</v>
      </c>
      <c r="T722" s="382">
        <v>222424.1551</v>
      </c>
      <c r="U722" s="382">
        <v>389242.27149999997</v>
      </c>
    </row>
    <row r="723" spans="1:21" ht="21.95" customHeight="1" x14ac:dyDescent="0.25">
      <c r="A723" s="381" t="s">
        <v>627</v>
      </c>
      <c r="B723" s="381" t="s">
        <v>110</v>
      </c>
      <c r="C723" s="381" t="s">
        <v>146</v>
      </c>
      <c r="D723" s="381" t="s">
        <v>147</v>
      </c>
      <c r="E723" s="381" t="s">
        <v>150</v>
      </c>
      <c r="F723" s="381" t="s">
        <v>625</v>
      </c>
      <c r="G723" s="381" t="s">
        <v>5</v>
      </c>
      <c r="H723" s="382">
        <v>77150.797999999995</v>
      </c>
      <c r="I723" s="382">
        <v>135013.89660000001</v>
      </c>
      <c r="J723" s="382">
        <v>100780.02770000001</v>
      </c>
      <c r="K723" s="382">
        <v>176365.0485</v>
      </c>
      <c r="L723" s="382">
        <v>122272.9167</v>
      </c>
      <c r="M723" s="382">
        <v>213977.6042</v>
      </c>
      <c r="N723" s="382">
        <v>149596.73809999999</v>
      </c>
      <c r="O723" s="382">
        <v>261794.29180000001</v>
      </c>
      <c r="P723" s="382">
        <v>177232.64019999999</v>
      </c>
      <c r="Q723" s="382">
        <v>310157.12040000001</v>
      </c>
      <c r="R723" s="382">
        <v>194964.0589</v>
      </c>
      <c r="S723" s="382">
        <v>341187.10310000001</v>
      </c>
      <c r="T723" s="382">
        <v>211499.2421</v>
      </c>
      <c r="U723" s="382">
        <v>370123.67369999998</v>
      </c>
    </row>
    <row r="724" spans="1:21" ht="21.95" customHeight="1" x14ac:dyDescent="0.25">
      <c r="A724" s="381" t="s">
        <v>627</v>
      </c>
      <c r="B724" s="381" t="s">
        <v>110</v>
      </c>
      <c r="C724" s="381" t="s">
        <v>146</v>
      </c>
      <c r="D724" s="381" t="s">
        <v>147</v>
      </c>
      <c r="E724" s="381" t="s">
        <v>150</v>
      </c>
      <c r="F724" s="381" t="s">
        <v>626</v>
      </c>
      <c r="G724" s="381" t="s">
        <v>6</v>
      </c>
      <c r="H724" s="382">
        <v>67322.926999999996</v>
      </c>
      <c r="I724" s="382">
        <v>117815.1222</v>
      </c>
      <c r="J724" s="382">
        <v>93112.926099999997</v>
      </c>
      <c r="K724" s="382">
        <v>162947.6208</v>
      </c>
      <c r="L724" s="382">
        <v>118251.97010000001</v>
      </c>
      <c r="M724" s="382">
        <v>206940.94760000001</v>
      </c>
      <c r="N724" s="382">
        <v>154737.29010000001</v>
      </c>
      <c r="O724" s="382">
        <v>270790.25770000002</v>
      </c>
      <c r="P724" s="382">
        <v>192876.12210000001</v>
      </c>
      <c r="Q724" s="382">
        <v>337533.21360000002</v>
      </c>
      <c r="R724" s="382">
        <v>217241.61569999999</v>
      </c>
      <c r="S724" s="382">
        <v>380172.82750000001</v>
      </c>
      <c r="T724" s="382">
        <v>241283.41250000001</v>
      </c>
      <c r="U724" s="382">
        <v>422245.9718</v>
      </c>
    </row>
    <row r="725" spans="1:21" ht="21.95" customHeight="1" x14ac:dyDescent="0.25">
      <c r="A725" s="381" t="s">
        <v>627</v>
      </c>
      <c r="B725" s="381" t="s">
        <v>110</v>
      </c>
      <c r="C725" s="381" t="s">
        <v>146</v>
      </c>
      <c r="D725" s="381" t="s">
        <v>147</v>
      </c>
      <c r="E725" s="381" t="s">
        <v>150</v>
      </c>
      <c r="F725" s="381" t="s">
        <v>627</v>
      </c>
      <c r="G725" s="381" t="s">
        <v>4</v>
      </c>
      <c r="H725" s="382">
        <v>74329.987599999993</v>
      </c>
      <c r="I725" s="382">
        <v>118927.98179999999</v>
      </c>
      <c r="J725" s="382">
        <v>104061.9825</v>
      </c>
      <c r="K725" s="382">
        <v>166499.17449999999</v>
      </c>
      <c r="L725" s="382">
        <v>133793.97760000001</v>
      </c>
      <c r="M725" s="382">
        <v>214070.36730000001</v>
      </c>
      <c r="N725" s="382">
        <v>178391.97010000001</v>
      </c>
      <c r="O725" s="382">
        <v>285427.15639999998</v>
      </c>
      <c r="P725" s="382">
        <v>222989.96249999999</v>
      </c>
      <c r="Q725" s="382">
        <v>356783.94540000003</v>
      </c>
      <c r="R725" s="382">
        <v>252721.95749999999</v>
      </c>
      <c r="S725" s="382">
        <v>404355.13819999999</v>
      </c>
      <c r="T725" s="382">
        <v>282453.95250000001</v>
      </c>
      <c r="U725" s="382">
        <v>451926.3309</v>
      </c>
    </row>
    <row r="726" spans="1:21" ht="22.5" customHeight="1" x14ac:dyDescent="0.25">
      <c r="A726" s="381" t="s">
        <v>627</v>
      </c>
      <c r="B726" s="381" t="s">
        <v>110</v>
      </c>
      <c r="C726" s="381" t="s">
        <v>146</v>
      </c>
      <c r="D726" s="381" t="s">
        <v>147</v>
      </c>
      <c r="E726" s="381" t="s">
        <v>151</v>
      </c>
      <c r="F726" s="381" t="s">
        <v>624</v>
      </c>
      <c r="G726" s="381" t="s">
        <v>11</v>
      </c>
      <c r="H726" s="382">
        <v>82819.606599999999</v>
      </c>
      <c r="I726" s="382">
        <v>144934.31159999999</v>
      </c>
      <c r="J726" s="382">
        <v>108095.46120000001</v>
      </c>
      <c r="K726" s="382">
        <v>189167.05710000001</v>
      </c>
      <c r="L726" s="382">
        <v>130892.08289999999</v>
      </c>
      <c r="M726" s="382">
        <v>229061.14499999999</v>
      </c>
      <c r="N726" s="382">
        <v>159500.3014</v>
      </c>
      <c r="O726" s="382">
        <v>279125.52750000003</v>
      </c>
      <c r="P726" s="382">
        <v>187492.72200000001</v>
      </c>
      <c r="Q726" s="382">
        <v>328112.2635</v>
      </c>
      <c r="R726" s="382">
        <v>204690.9958</v>
      </c>
      <c r="S726" s="382">
        <v>358209.2426</v>
      </c>
      <c r="T726" s="382">
        <v>219987.16450000001</v>
      </c>
      <c r="U726" s="382">
        <v>384977.5379</v>
      </c>
    </row>
    <row r="727" spans="1:21" ht="21.95" customHeight="1" x14ac:dyDescent="0.25">
      <c r="A727" s="381" t="s">
        <v>627</v>
      </c>
      <c r="B727" s="381" t="s">
        <v>110</v>
      </c>
      <c r="C727" s="381" t="s">
        <v>146</v>
      </c>
      <c r="D727" s="381" t="s">
        <v>147</v>
      </c>
      <c r="E727" s="381" t="s">
        <v>151</v>
      </c>
      <c r="F727" s="381" t="s">
        <v>625</v>
      </c>
      <c r="G727" s="381" t="s">
        <v>5</v>
      </c>
      <c r="H727" s="382">
        <v>76489.051600000006</v>
      </c>
      <c r="I727" s="382">
        <v>133855.84039999999</v>
      </c>
      <c r="J727" s="382">
        <v>99871.693199999994</v>
      </c>
      <c r="K727" s="382">
        <v>174775.4632</v>
      </c>
      <c r="L727" s="382">
        <v>121128.34299999999</v>
      </c>
      <c r="M727" s="382">
        <v>211974.60019999999</v>
      </c>
      <c r="N727" s="382">
        <v>148117.2095</v>
      </c>
      <c r="O727" s="382">
        <v>259205.11670000001</v>
      </c>
      <c r="P727" s="382">
        <v>175438.53829999999</v>
      </c>
      <c r="Q727" s="382">
        <v>307017.44209999999</v>
      </c>
      <c r="R727" s="382">
        <v>192965.68780000001</v>
      </c>
      <c r="S727" s="382">
        <v>337689.95370000001</v>
      </c>
      <c r="T727" s="382">
        <v>209299.7501</v>
      </c>
      <c r="U727" s="382">
        <v>366274.5626</v>
      </c>
    </row>
    <row r="728" spans="1:21" ht="21.95" customHeight="1" x14ac:dyDescent="0.25">
      <c r="A728" s="381" t="s">
        <v>627</v>
      </c>
      <c r="B728" s="381" t="s">
        <v>110</v>
      </c>
      <c r="C728" s="381" t="s">
        <v>146</v>
      </c>
      <c r="D728" s="381" t="s">
        <v>147</v>
      </c>
      <c r="E728" s="381" t="s">
        <v>151</v>
      </c>
      <c r="F728" s="381" t="s">
        <v>626</v>
      </c>
      <c r="G728" s="381" t="s">
        <v>6</v>
      </c>
      <c r="H728" s="382">
        <v>66831.357999999993</v>
      </c>
      <c r="I728" s="382">
        <v>116954.87639999999</v>
      </c>
      <c r="J728" s="382">
        <v>92449.494200000001</v>
      </c>
      <c r="K728" s="382">
        <v>161786.61489999999</v>
      </c>
      <c r="L728" s="382">
        <v>117430.82640000001</v>
      </c>
      <c r="M728" s="382">
        <v>205503.94620000001</v>
      </c>
      <c r="N728" s="382">
        <v>153706.17120000001</v>
      </c>
      <c r="O728" s="382">
        <v>268985.79969999997</v>
      </c>
      <c r="P728" s="382">
        <v>191599.08189999999</v>
      </c>
      <c r="Q728" s="382">
        <v>335298.3934</v>
      </c>
      <c r="R728" s="382">
        <v>215823.6802</v>
      </c>
      <c r="S728" s="382">
        <v>377691.44030000002</v>
      </c>
      <c r="T728" s="382">
        <v>239731.61850000001</v>
      </c>
      <c r="U728" s="382">
        <v>419530.33230000001</v>
      </c>
    </row>
    <row r="729" spans="1:21" ht="21.95" customHeight="1" x14ac:dyDescent="0.25">
      <c r="A729" s="381" t="s">
        <v>627</v>
      </c>
      <c r="B729" s="381" t="s">
        <v>110</v>
      </c>
      <c r="C729" s="381" t="s">
        <v>146</v>
      </c>
      <c r="D729" s="381" t="s">
        <v>147</v>
      </c>
      <c r="E729" s="381" t="s">
        <v>151</v>
      </c>
      <c r="F729" s="381" t="s">
        <v>627</v>
      </c>
      <c r="G729" s="381" t="s">
        <v>4</v>
      </c>
      <c r="H729" s="382">
        <v>73561.910999999993</v>
      </c>
      <c r="I729" s="382">
        <v>117699.05929999999</v>
      </c>
      <c r="J729" s="382">
        <v>102986.6753</v>
      </c>
      <c r="K729" s="382">
        <v>164778.68299999999</v>
      </c>
      <c r="L729" s="382">
        <v>132411.43969999999</v>
      </c>
      <c r="M729" s="382">
        <v>211858.30669999999</v>
      </c>
      <c r="N729" s="382">
        <v>176548.58619999999</v>
      </c>
      <c r="O729" s="382">
        <v>282477.74229999998</v>
      </c>
      <c r="P729" s="382">
        <v>220685.7328</v>
      </c>
      <c r="Q729" s="382">
        <v>353097.1778</v>
      </c>
      <c r="R729" s="382">
        <v>250110.49720000001</v>
      </c>
      <c r="S729" s="382">
        <v>400176.8015</v>
      </c>
      <c r="T729" s="382">
        <v>279535.26160000003</v>
      </c>
      <c r="U729" s="382">
        <v>447256.4252</v>
      </c>
    </row>
    <row r="730" spans="1:21" ht="22.5" customHeight="1" x14ac:dyDescent="0.25">
      <c r="A730" s="381" t="s">
        <v>627</v>
      </c>
      <c r="B730" s="381" t="s">
        <v>110</v>
      </c>
      <c r="C730" s="381" t="s">
        <v>146</v>
      </c>
      <c r="D730" s="381" t="s">
        <v>147</v>
      </c>
      <c r="E730" s="381" t="s">
        <v>699</v>
      </c>
      <c r="F730" s="381" t="s">
        <v>624</v>
      </c>
      <c r="G730" s="381" t="s">
        <v>11</v>
      </c>
      <c r="H730" s="382">
        <v>84595.170199999993</v>
      </c>
      <c r="I730" s="382">
        <v>148041.54800000001</v>
      </c>
      <c r="J730" s="382">
        <v>110415.64750000001</v>
      </c>
      <c r="K730" s="382">
        <v>193227.383</v>
      </c>
      <c r="L730" s="382">
        <v>133704.1035</v>
      </c>
      <c r="M730" s="382">
        <v>233982.18109999999</v>
      </c>
      <c r="N730" s="382">
        <v>162931.5116</v>
      </c>
      <c r="O730" s="382">
        <v>285130.14539999998</v>
      </c>
      <c r="P730" s="382">
        <v>191527.70170000001</v>
      </c>
      <c r="Q730" s="382">
        <v>335173.478</v>
      </c>
      <c r="R730" s="382">
        <v>209096.58360000001</v>
      </c>
      <c r="S730" s="382">
        <v>365919.02130000002</v>
      </c>
      <c r="T730" s="382">
        <v>224722.55179999999</v>
      </c>
      <c r="U730" s="382">
        <v>393264.4656</v>
      </c>
    </row>
    <row r="731" spans="1:21" ht="21.95" customHeight="1" x14ac:dyDescent="0.25">
      <c r="A731" s="381" t="s">
        <v>627</v>
      </c>
      <c r="B731" s="381" t="s">
        <v>110</v>
      </c>
      <c r="C731" s="381" t="s">
        <v>146</v>
      </c>
      <c r="D731" s="381" t="s">
        <v>147</v>
      </c>
      <c r="E731" s="381" t="s">
        <v>699</v>
      </c>
      <c r="F731" s="381" t="s">
        <v>625</v>
      </c>
      <c r="G731" s="381" t="s">
        <v>5</v>
      </c>
      <c r="H731" s="382">
        <v>78123.936000000002</v>
      </c>
      <c r="I731" s="382">
        <v>136716.88800000001</v>
      </c>
      <c r="J731" s="382">
        <v>102009.1287</v>
      </c>
      <c r="K731" s="382">
        <v>178515.97519999999</v>
      </c>
      <c r="L731" s="382">
        <v>123723.39109999999</v>
      </c>
      <c r="M731" s="382">
        <v>216515.9345</v>
      </c>
      <c r="N731" s="382">
        <v>151295.46160000001</v>
      </c>
      <c r="O731" s="382">
        <v>264767.05780000001</v>
      </c>
      <c r="P731" s="382">
        <v>179205.64679999999</v>
      </c>
      <c r="Q731" s="382">
        <v>313609.88179999997</v>
      </c>
      <c r="R731" s="382">
        <v>197110.71280000001</v>
      </c>
      <c r="S731" s="382">
        <v>344943.74729999999</v>
      </c>
      <c r="T731" s="382">
        <v>213797.63879999999</v>
      </c>
      <c r="U731" s="382">
        <v>374145.86780000001</v>
      </c>
    </row>
    <row r="732" spans="1:21" ht="21.95" customHeight="1" x14ac:dyDescent="0.25">
      <c r="A732" s="381" t="s">
        <v>627</v>
      </c>
      <c r="B732" s="381" t="s">
        <v>110</v>
      </c>
      <c r="C732" s="381" t="s">
        <v>146</v>
      </c>
      <c r="D732" s="381" t="s">
        <v>147</v>
      </c>
      <c r="E732" s="381" t="s">
        <v>699</v>
      </c>
      <c r="F732" s="381" t="s">
        <v>626</v>
      </c>
      <c r="G732" s="381" t="s">
        <v>6</v>
      </c>
      <c r="H732" s="382">
        <v>68254.403900000005</v>
      </c>
      <c r="I732" s="382">
        <v>119445.2067</v>
      </c>
      <c r="J732" s="382">
        <v>94416.993700000006</v>
      </c>
      <c r="K732" s="382">
        <v>165229.73910000001</v>
      </c>
      <c r="L732" s="382">
        <v>119928.62850000001</v>
      </c>
      <c r="M732" s="382">
        <v>209875.0998</v>
      </c>
      <c r="N732" s="382">
        <v>156972.8346</v>
      </c>
      <c r="O732" s="382">
        <v>274702.46059999999</v>
      </c>
      <c r="P732" s="382">
        <v>195670.5526</v>
      </c>
      <c r="Q732" s="382">
        <v>342423.46710000001</v>
      </c>
      <c r="R732" s="382">
        <v>220408.63709999999</v>
      </c>
      <c r="S732" s="382">
        <v>385715.11489999999</v>
      </c>
      <c r="T732" s="382">
        <v>244823.0246</v>
      </c>
      <c r="U732" s="382">
        <v>428440.2929</v>
      </c>
    </row>
    <row r="733" spans="1:21" ht="21.95" customHeight="1" x14ac:dyDescent="0.25">
      <c r="A733" s="381" t="s">
        <v>627</v>
      </c>
      <c r="B733" s="381" t="s">
        <v>110</v>
      </c>
      <c r="C733" s="381" t="s">
        <v>146</v>
      </c>
      <c r="D733" s="381" t="s">
        <v>147</v>
      </c>
      <c r="E733" s="381" t="s">
        <v>699</v>
      </c>
      <c r="F733" s="381" t="s">
        <v>627</v>
      </c>
      <c r="G733" s="381" t="s">
        <v>4</v>
      </c>
      <c r="H733" s="382">
        <v>75142.458700000003</v>
      </c>
      <c r="I733" s="382">
        <v>120227.93580000001</v>
      </c>
      <c r="J733" s="382">
        <v>105199.4422</v>
      </c>
      <c r="K733" s="382">
        <v>168319.11</v>
      </c>
      <c r="L733" s="382">
        <v>135256.42559999999</v>
      </c>
      <c r="M733" s="382">
        <v>216410.28419999999</v>
      </c>
      <c r="N733" s="382">
        <v>180341.90090000001</v>
      </c>
      <c r="O733" s="382">
        <v>288547.04560000001</v>
      </c>
      <c r="P733" s="382">
        <v>225427.37599999999</v>
      </c>
      <c r="Q733" s="382">
        <v>360683.80709999998</v>
      </c>
      <c r="R733" s="382">
        <v>255484.35949999999</v>
      </c>
      <c r="S733" s="382">
        <v>408774.98139999999</v>
      </c>
      <c r="T733" s="382">
        <v>285541.34299999999</v>
      </c>
      <c r="U733" s="382">
        <v>456866.1556</v>
      </c>
    </row>
    <row r="734" spans="1:21" ht="22.5" customHeight="1" x14ac:dyDescent="0.25">
      <c r="A734" s="381" t="s">
        <v>627</v>
      </c>
      <c r="B734" s="381" t="s">
        <v>110</v>
      </c>
      <c r="C734" s="381" t="s">
        <v>146</v>
      </c>
      <c r="D734" s="381" t="s">
        <v>147</v>
      </c>
      <c r="E734" s="381" t="s">
        <v>152</v>
      </c>
      <c r="F734" s="381" t="s">
        <v>624</v>
      </c>
      <c r="G734" s="381" t="s">
        <v>11</v>
      </c>
      <c r="H734" s="382">
        <v>82418.395000000004</v>
      </c>
      <c r="I734" s="382">
        <v>144232.19130000001</v>
      </c>
      <c r="J734" s="382">
        <v>107549.92019999999</v>
      </c>
      <c r="K734" s="382">
        <v>188212.36040000001</v>
      </c>
      <c r="L734" s="382">
        <v>130211.3118</v>
      </c>
      <c r="M734" s="382">
        <v>227869.79569999999</v>
      </c>
      <c r="N734" s="382">
        <v>158634.0606</v>
      </c>
      <c r="O734" s="382">
        <v>277609.60609999998</v>
      </c>
      <c r="P734" s="382">
        <v>186461.73850000001</v>
      </c>
      <c r="Q734" s="382">
        <v>326308.04220000003</v>
      </c>
      <c r="R734" s="382">
        <v>203561.53210000001</v>
      </c>
      <c r="S734" s="382">
        <v>356232.68119999999</v>
      </c>
      <c r="T734" s="382">
        <v>218768.67290000001</v>
      </c>
      <c r="U734" s="382">
        <v>382845.17749999999</v>
      </c>
    </row>
    <row r="735" spans="1:21" ht="21.95" customHeight="1" x14ac:dyDescent="0.25">
      <c r="A735" s="381" t="s">
        <v>627</v>
      </c>
      <c r="B735" s="381" t="s">
        <v>110</v>
      </c>
      <c r="C735" s="381" t="s">
        <v>146</v>
      </c>
      <c r="D735" s="381" t="s">
        <v>147</v>
      </c>
      <c r="E735" s="381" t="s">
        <v>152</v>
      </c>
      <c r="F735" s="381" t="s">
        <v>625</v>
      </c>
      <c r="G735" s="381" t="s">
        <v>5</v>
      </c>
      <c r="H735" s="382">
        <v>76158.179399999994</v>
      </c>
      <c r="I735" s="382">
        <v>133276.81409999999</v>
      </c>
      <c r="J735" s="382">
        <v>99417.527400000006</v>
      </c>
      <c r="K735" s="382">
        <v>173980.67290000001</v>
      </c>
      <c r="L735" s="382">
        <v>120556.0578</v>
      </c>
      <c r="M735" s="382">
        <v>210973.1012</v>
      </c>
      <c r="N735" s="382">
        <v>147377.4474</v>
      </c>
      <c r="O735" s="382">
        <v>257910.53289999999</v>
      </c>
      <c r="P735" s="382">
        <v>174541.49</v>
      </c>
      <c r="Q735" s="382">
        <v>305447.60759999999</v>
      </c>
      <c r="R735" s="382">
        <v>191966.50520000001</v>
      </c>
      <c r="S735" s="382">
        <v>335941.38419999997</v>
      </c>
      <c r="T735" s="382">
        <v>208200.0074</v>
      </c>
      <c r="U735" s="382">
        <v>364350.01289999997</v>
      </c>
    </row>
    <row r="736" spans="1:21" ht="21.95" customHeight="1" x14ac:dyDescent="0.25">
      <c r="A736" s="381" t="s">
        <v>627</v>
      </c>
      <c r="B736" s="381" t="s">
        <v>110</v>
      </c>
      <c r="C736" s="381" t="s">
        <v>146</v>
      </c>
      <c r="D736" s="381" t="s">
        <v>147</v>
      </c>
      <c r="E736" s="381" t="s">
        <v>152</v>
      </c>
      <c r="F736" s="381" t="s">
        <v>626</v>
      </c>
      <c r="G736" s="381" t="s">
        <v>6</v>
      </c>
      <c r="H736" s="382">
        <v>66585.574200000003</v>
      </c>
      <c r="I736" s="382">
        <v>116524.7548</v>
      </c>
      <c r="J736" s="382">
        <v>92117.779200000004</v>
      </c>
      <c r="K736" s="382">
        <v>161206.11360000001</v>
      </c>
      <c r="L736" s="382">
        <v>117020.25569999999</v>
      </c>
      <c r="M736" s="382">
        <v>204785.44760000001</v>
      </c>
      <c r="N736" s="382">
        <v>153190.6133</v>
      </c>
      <c r="O736" s="382">
        <v>268083.57329999999</v>
      </c>
      <c r="P736" s="382">
        <v>190960.5638</v>
      </c>
      <c r="Q736" s="382">
        <v>334180.9866</v>
      </c>
      <c r="R736" s="382">
        <v>215114.71460000001</v>
      </c>
      <c r="S736" s="382">
        <v>376450.75050000002</v>
      </c>
      <c r="T736" s="382">
        <v>238955.72380000001</v>
      </c>
      <c r="U736" s="382">
        <v>418172.51659999997</v>
      </c>
    </row>
    <row r="737" spans="1:21" ht="21.95" customHeight="1" x14ac:dyDescent="0.25">
      <c r="A737" s="381" t="s">
        <v>627</v>
      </c>
      <c r="B737" s="381" t="s">
        <v>110</v>
      </c>
      <c r="C737" s="381" t="s">
        <v>146</v>
      </c>
      <c r="D737" s="381" t="s">
        <v>147</v>
      </c>
      <c r="E737" s="381" t="s">
        <v>152</v>
      </c>
      <c r="F737" s="381" t="s">
        <v>627</v>
      </c>
      <c r="G737" s="381" t="s">
        <v>4</v>
      </c>
      <c r="H737" s="382">
        <v>73177.873800000001</v>
      </c>
      <c r="I737" s="382">
        <v>117084.5998</v>
      </c>
      <c r="J737" s="382">
        <v>102449.0233</v>
      </c>
      <c r="K737" s="382">
        <v>163918.43979999999</v>
      </c>
      <c r="L737" s="382">
        <v>131720.17290000001</v>
      </c>
      <c r="M737" s="382">
        <v>210752.27970000001</v>
      </c>
      <c r="N737" s="382">
        <v>175626.89720000001</v>
      </c>
      <c r="O737" s="382">
        <v>281003.03960000002</v>
      </c>
      <c r="P737" s="382">
        <v>219533.6214</v>
      </c>
      <c r="Q737" s="382">
        <v>351253.79950000002</v>
      </c>
      <c r="R737" s="382">
        <v>248804.77100000001</v>
      </c>
      <c r="S737" s="382">
        <v>398087.63949999999</v>
      </c>
      <c r="T737" s="382">
        <v>278075.9204</v>
      </c>
      <c r="U737" s="382">
        <v>444921.47930000001</v>
      </c>
    </row>
    <row r="738" spans="1:21" ht="22.5" customHeight="1" x14ac:dyDescent="0.25">
      <c r="A738" s="381" t="s">
        <v>627</v>
      </c>
      <c r="B738" s="381" t="s">
        <v>110</v>
      </c>
      <c r="C738" s="381" t="s">
        <v>146</v>
      </c>
      <c r="D738" s="381" t="s">
        <v>147</v>
      </c>
      <c r="E738" s="381" t="s">
        <v>700</v>
      </c>
      <c r="F738" s="381" t="s">
        <v>624</v>
      </c>
      <c r="G738" s="381" t="s">
        <v>11</v>
      </c>
      <c r="H738" s="382">
        <v>81931.827399999995</v>
      </c>
      <c r="I738" s="382">
        <v>143380.69810000001</v>
      </c>
      <c r="J738" s="382">
        <v>106935.37149999999</v>
      </c>
      <c r="K738" s="382">
        <v>187136.9002</v>
      </c>
      <c r="L738" s="382">
        <v>129486.07670000001</v>
      </c>
      <c r="M738" s="382">
        <v>226600.63440000001</v>
      </c>
      <c r="N738" s="382">
        <v>157784.70139999999</v>
      </c>
      <c r="O738" s="382">
        <v>276123.22759999998</v>
      </c>
      <c r="P738" s="382">
        <v>185475.23809999999</v>
      </c>
      <c r="Q738" s="382">
        <v>324581.6667</v>
      </c>
      <c r="R738" s="382">
        <v>202488.2084</v>
      </c>
      <c r="S738" s="382">
        <v>354354.36459999997</v>
      </c>
      <c r="T738" s="382">
        <v>217619.478</v>
      </c>
      <c r="U738" s="382">
        <v>380834.08649999998</v>
      </c>
    </row>
    <row r="739" spans="1:21" ht="21.95" customHeight="1" x14ac:dyDescent="0.25">
      <c r="A739" s="381" t="s">
        <v>627</v>
      </c>
      <c r="B739" s="381" t="s">
        <v>110</v>
      </c>
      <c r="C739" s="381" t="s">
        <v>146</v>
      </c>
      <c r="D739" s="381" t="s">
        <v>147</v>
      </c>
      <c r="E739" s="381" t="s">
        <v>700</v>
      </c>
      <c r="F739" s="381" t="s">
        <v>625</v>
      </c>
      <c r="G739" s="381" t="s">
        <v>5</v>
      </c>
      <c r="H739" s="382">
        <v>75671.611900000004</v>
      </c>
      <c r="I739" s="382">
        <v>132425.32089999999</v>
      </c>
      <c r="J739" s="382">
        <v>98802.978700000007</v>
      </c>
      <c r="K739" s="382">
        <v>172905.21280000001</v>
      </c>
      <c r="L739" s="382">
        <v>119830.8227</v>
      </c>
      <c r="M739" s="382">
        <v>209703.93979999999</v>
      </c>
      <c r="N739" s="382">
        <v>146528.0882</v>
      </c>
      <c r="O739" s="382">
        <v>256424.1544</v>
      </c>
      <c r="P739" s="382">
        <v>173554.98980000001</v>
      </c>
      <c r="Q739" s="382">
        <v>303721.23200000002</v>
      </c>
      <c r="R739" s="382">
        <v>190893.18160000001</v>
      </c>
      <c r="S739" s="382">
        <v>334063.06760000001</v>
      </c>
      <c r="T739" s="382">
        <v>207050.8125</v>
      </c>
      <c r="U739" s="382">
        <v>362338.92180000001</v>
      </c>
    </row>
    <row r="740" spans="1:21" ht="21.95" customHeight="1" x14ac:dyDescent="0.25">
      <c r="A740" s="381" t="s">
        <v>627</v>
      </c>
      <c r="B740" s="381" t="s">
        <v>110</v>
      </c>
      <c r="C740" s="381" t="s">
        <v>146</v>
      </c>
      <c r="D740" s="381" t="s">
        <v>147</v>
      </c>
      <c r="E740" s="381" t="s">
        <v>700</v>
      </c>
      <c r="F740" s="381" t="s">
        <v>626</v>
      </c>
      <c r="G740" s="381" t="s">
        <v>6</v>
      </c>
      <c r="H740" s="382">
        <v>66119.837199999994</v>
      </c>
      <c r="I740" s="382">
        <v>115709.715</v>
      </c>
      <c r="J740" s="382">
        <v>91465.747399999993</v>
      </c>
      <c r="K740" s="382">
        <v>160065.05780000001</v>
      </c>
      <c r="L740" s="382">
        <v>116181.92909999999</v>
      </c>
      <c r="M740" s="382">
        <v>203318.37590000001</v>
      </c>
      <c r="N740" s="382">
        <v>152072.8444</v>
      </c>
      <c r="O740" s="382">
        <v>266127.47769999999</v>
      </c>
      <c r="P740" s="382">
        <v>189563.35260000001</v>
      </c>
      <c r="Q740" s="382">
        <v>331735.86719999998</v>
      </c>
      <c r="R740" s="382">
        <v>213531.20860000001</v>
      </c>
      <c r="S740" s="382">
        <v>373679.6151</v>
      </c>
      <c r="T740" s="382">
        <v>237185.92300000001</v>
      </c>
      <c r="U740" s="382">
        <v>415075.3652</v>
      </c>
    </row>
    <row r="741" spans="1:21" ht="21.95" customHeight="1" x14ac:dyDescent="0.25">
      <c r="A741" s="381" t="s">
        <v>627</v>
      </c>
      <c r="B741" s="381" t="s">
        <v>110</v>
      </c>
      <c r="C741" s="381" t="s">
        <v>146</v>
      </c>
      <c r="D741" s="381" t="s">
        <v>147</v>
      </c>
      <c r="E741" s="381" t="s">
        <v>700</v>
      </c>
      <c r="F741" s="381" t="s">
        <v>627</v>
      </c>
      <c r="G741" s="381" t="s">
        <v>4</v>
      </c>
      <c r="H741" s="382">
        <v>72771.6394</v>
      </c>
      <c r="I741" s="382">
        <v>116434.62480000001</v>
      </c>
      <c r="J741" s="382">
        <v>101880.29519999999</v>
      </c>
      <c r="K741" s="382">
        <v>163008.47469999999</v>
      </c>
      <c r="L741" s="382">
        <v>130988.951</v>
      </c>
      <c r="M741" s="382">
        <v>209582.3247</v>
      </c>
      <c r="N741" s="382">
        <v>174651.93470000001</v>
      </c>
      <c r="O741" s="382">
        <v>279443.09950000001</v>
      </c>
      <c r="P741" s="382">
        <v>218314.91829999999</v>
      </c>
      <c r="Q741" s="382">
        <v>349303.87449999998</v>
      </c>
      <c r="R741" s="382">
        <v>247423.57399999999</v>
      </c>
      <c r="S741" s="382">
        <v>395877.72440000001</v>
      </c>
      <c r="T741" s="382">
        <v>276532.22989999998</v>
      </c>
      <c r="U741" s="382">
        <v>442451.57439999998</v>
      </c>
    </row>
    <row r="742" spans="1:21" ht="22.5" customHeight="1" x14ac:dyDescent="0.25">
      <c r="A742" s="381" t="s">
        <v>627</v>
      </c>
      <c r="B742" s="381" t="s">
        <v>110</v>
      </c>
      <c r="C742" s="381" t="s">
        <v>146</v>
      </c>
      <c r="D742" s="381" t="s">
        <v>147</v>
      </c>
      <c r="E742" s="381" t="s">
        <v>153</v>
      </c>
      <c r="F742" s="381" t="s">
        <v>624</v>
      </c>
      <c r="G742" s="381" t="s">
        <v>11</v>
      </c>
      <c r="H742" s="382">
        <v>82648.897200000007</v>
      </c>
      <c r="I742" s="382">
        <v>144635.57010000001</v>
      </c>
      <c r="J742" s="382">
        <v>107957.4491</v>
      </c>
      <c r="K742" s="382">
        <v>188925.53589999999</v>
      </c>
      <c r="L742" s="382">
        <v>130803.15889999999</v>
      </c>
      <c r="M742" s="382">
        <v>228905.5281</v>
      </c>
      <c r="N742" s="382">
        <v>159534.0698</v>
      </c>
      <c r="O742" s="382">
        <v>279184.62219999998</v>
      </c>
      <c r="P742" s="382">
        <v>187581.69459999999</v>
      </c>
      <c r="Q742" s="382">
        <v>328267.9656</v>
      </c>
      <c r="R742" s="382">
        <v>204803.28229999999</v>
      </c>
      <c r="S742" s="382">
        <v>358405.74400000001</v>
      </c>
      <c r="T742" s="382">
        <v>220125.7653</v>
      </c>
      <c r="U742" s="382">
        <v>385220.08929999999</v>
      </c>
    </row>
    <row r="743" spans="1:21" ht="21.95" customHeight="1" x14ac:dyDescent="0.25">
      <c r="A743" s="381" t="s">
        <v>627</v>
      </c>
      <c r="B743" s="381" t="s">
        <v>110</v>
      </c>
      <c r="C743" s="381" t="s">
        <v>146</v>
      </c>
      <c r="D743" s="381" t="s">
        <v>147</v>
      </c>
      <c r="E743" s="381" t="s">
        <v>153</v>
      </c>
      <c r="F743" s="381" t="s">
        <v>625</v>
      </c>
      <c r="G743" s="381" t="s">
        <v>5</v>
      </c>
      <c r="H743" s="382">
        <v>76177.662899999996</v>
      </c>
      <c r="I743" s="382">
        <v>133310.91020000001</v>
      </c>
      <c r="J743" s="382">
        <v>99550.930300000007</v>
      </c>
      <c r="K743" s="382">
        <v>174214.12820000001</v>
      </c>
      <c r="L743" s="382">
        <v>120822.4466</v>
      </c>
      <c r="M743" s="382">
        <v>211439.28150000001</v>
      </c>
      <c r="N743" s="382">
        <v>147898.01980000001</v>
      </c>
      <c r="O743" s="382">
        <v>258821.53460000001</v>
      </c>
      <c r="P743" s="382">
        <v>175259.63959999999</v>
      </c>
      <c r="Q743" s="382">
        <v>306704.36930000002</v>
      </c>
      <c r="R743" s="382">
        <v>192817.41149999999</v>
      </c>
      <c r="S743" s="382">
        <v>337430.47009999998</v>
      </c>
      <c r="T743" s="382">
        <v>209200.8523</v>
      </c>
      <c r="U743" s="382">
        <v>366101.4915</v>
      </c>
    </row>
    <row r="744" spans="1:21" ht="21.95" customHeight="1" x14ac:dyDescent="0.25">
      <c r="A744" s="381" t="s">
        <v>627</v>
      </c>
      <c r="B744" s="381" t="s">
        <v>110</v>
      </c>
      <c r="C744" s="381" t="s">
        <v>146</v>
      </c>
      <c r="D744" s="381" t="s">
        <v>147</v>
      </c>
      <c r="E744" s="381" t="s">
        <v>153</v>
      </c>
      <c r="F744" s="381" t="s">
        <v>626</v>
      </c>
      <c r="G744" s="381" t="s">
        <v>6</v>
      </c>
      <c r="H744" s="382">
        <v>66391.452900000004</v>
      </c>
      <c r="I744" s="382">
        <v>116185.0425</v>
      </c>
      <c r="J744" s="382">
        <v>91808.862399999998</v>
      </c>
      <c r="K744" s="382">
        <v>160665.5092</v>
      </c>
      <c r="L744" s="382">
        <v>116575.3167</v>
      </c>
      <c r="M744" s="382">
        <v>204006.80420000001</v>
      </c>
      <c r="N744" s="382">
        <v>152501.75229999999</v>
      </c>
      <c r="O744" s="382">
        <v>266878.06650000002</v>
      </c>
      <c r="P744" s="382">
        <v>190081.6998</v>
      </c>
      <c r="Q744" s="382">
        <v>332642.97460000002</v>
      </c>
      <c r="R744" s="382">
        <v>214074.60380000001</v>
      </c>
      <c r="S744" s="382">
        <v>374630.55660000001</v>
      </c>
      <c r="T744" s="382">
        <v>237743.81090000001</v>
      </c>
      <c r="U744" s="382">
        <v>416051.66899999999</v>
      </c>
    </row>
    <row r="745" spans="1:21" ht="21.95" customHeight="1" x14ac:dyDescent="0.25">
      <c r="A745" s="381" t="s">
        <v>627</v>
      </c>
      <c r="B745" s="381" t="s">
        <v>110</v>
      </c>
      <c r="C745" s="381" t="s">
        <v>146</v>
      </c>
      <c r="D745" s="381" t="s">
        <v>147</v>
      </c>
      <c r="E745" s="381" t="s">
        <v>153</v>
      </c>
      <c r="F745" s="381" t="s">
        <v>627</v>
      </c>
      <c r="G745" s="381" t="s">
        <v>4</v>
      </c>
      <c r="H745" s="382">
        <v>73517.518800000005</v>
      </c>
      <c r="I745" s="382">
        <v>117628.0318</v>
      </c>
      <c r="J745" s="382">
        <v>102924.52619999999</v>
      </c>
      <c r="K745" s="382">
        <v>164679.2445</v>
      </c>
      <c r="L745" s="382">
        <v>132331.5338</v>
      </c>
      <c r="M745" s="382">
        <v>211730.45730000001</v>
      </c>
      <c r="N745" s="382">
        <v>176442.04500000001</v>
      </c>
      <c r="O745" s="382">
        <v>282307.27630000003</v>
      </c>
      <c r="P745" s="382">
        <v>220552.5563</v>
      </c>
      <c r="Q745" s="382">
        <v>352884.09539999999</v>
      </c>
      <c r="R745" s="382">
        <v>249959.5638</v>
      </c>
      <c r="S745" s="382">
        <v>399935.30810000002</v>
      </c>
      <c r="T745" s="382">
        <v>279366.57130000001</v>
      </c>
      <c r="U745" s="382">
        <v>446986.5208</v>
      </c>
    </row>
    <row r="746" spans="1:21" ht="22.5" customHeight="1" x14ac:dyDescent="0.25">
      <c r="A746" s="381" t="s">
        <v>627</v>
      </c>
      <c r="B746" s="381" t="s">
        <v>110</v>
      </c>
      <c r="C746" s="381" t="s">
        <v>146</v>
      </c>
      <c r="D746" s="381" t="s">
        <v>147</v>
      </c>
      <c r="E746" s="381" t="s">
        <v>701</v>
      </c>
      <c r="F746" s="381" t="s">
        <v>624</v>
      </c>
      <c r="G746" s="381" t="s">
        <v>11</v>
      </c>
      <c r="H746" s="382">
        <v>80557.480800000005</v>
      </c>
      <c r="I746" s="382">
        <v>140975.5913</v>
      </c>
      <c r="J746" s="382">
        <v>105160.7332</v>
      </c>
      <c r="K746" s="382">
        <v>184031.28320000001</v>
      </c>
      <c r="L746" s="382">
        <v>127354.83560000001</v>
      </c>
      <c r="M746" s="382">
        <v>222870.96230000001</v>
      </c>
      <c r="N746" s="382">
        <v>155219.74230000001</v>
      </c>
      <c r="O746" s="382">
        <v>271634.549</v>
      </c>
      <c r="P746" s="382">
        <v>182471.25399999999</v>
      </c>
      <c r="Q746" s="382">
        <v>319324.69449999998</v>
      </c>
      <c r="R746" s="382">
        <v>199212.09729999999</v>
      </c>
      <c r="S746" s="382">
        <v>348621.1703</v>
      </c>
      <c r="T746" s="382">
        <v>214102.59650000001</v>
      </c>
      <c r="U746" s="382">
        <v>374679.54389999999</v>
      </c>
    </row>
    <row r="747" spans="1:21" ht="21.95" customHeight="1" x14ac:dyDescent="0.25">
      <c r="A747" s="381" t="s">
        <v>627</v>
      </c>
      <c r="B747" s="381" t="s">
        <v>110</v>
      </c>
      <c r="C747" s="381" t="s">
        <v>146</v>
      </c>
      <c r="D747" s="381" t="s">
        <v>147</v>
      </c>
      <c r="E747" s="381" t="s">
        <v>701</v>
      </c>
      <c r="F747" s="381" t="s">
        <v>625</v>
      </c>
      <c r="G747" s="381" t="s">
        <v>5</v>
      </c>
      <c r="H747" s="382">
        <v>74367.604600000006</v>
      </c>
      <c r="I747" s="382">
        <v>130143.30809999999</v>
      </c>
      <c r="J747" s="382">
        <v>97119.715500000006</v>
      </c>
      <c r="K747" s="382">
        <v>169959.50210000001</v>
      </c>
      <c r="L747" s="382">
        <v>117808.0675</v>
      </c>
      <c r="M747" s="382">
        <v>206164.11799999999</v>
      </c>
      <c r="N747" s="382">
        <v>144089.60769999999</v>
      </c>
      <c r="O747" s="382">
        <v>252156.81349999999</v>
      </c>
      <c r="P747" s="382">
        <v>170684.94080000001</v>
      </c>
      <c r="Q747" s="382">
        <v>298698.64649999997</v>
      </c>
      <c r="R747" s="382">
        <v>187747.35149999999</v>
      </c>
      <c r="S747" s="382">
        <v>328557.8652</v>
      </c>
      <c r="T747" s="382">
        <v>203652.67989999999</v>
      </c>
      <c r="U747" s="382">
        <v>356392.1899</v>
      </c>
    </row>
    <row r="748" spans="1:21" ht="21.95" customHeight="1" x14ac:dyDescent="0.25">
      <c r="A748" s="381" t="s">
        <v>627</v>
      </c>
      <c r="B748" s="381" t="s">
        <v>110</v>
      </c>
      <c r="C748" s="381" t="s">
        <v>146</v>
      </c>
      <c r="D748" s="381" t="s">
        <v>147</v>
      </c>
      <c r="E748" s="381" t="s">
        <v>701</v>
      </c>
      <c r="F748" s="381" t="s">
        <v>626</v>
      </c>
      <c r="G748" s="381" t="s">
        <v>6</v>
      </c>
      <c r="H748" s="382">
        <v>64942.579299999998</v>
      </c>
      <c r="I748" s="382">
        <v>113649.5137</v>
      </c>
      <c r="J748" s="382">
        <v>89829.968599999993</v>
      </c>
      <c r="K748" s="382">
        <v>157202.44510000001</v>
      </c>
      <c r="L748" s="382">
        <v>114094.70510000001</v>
      </c>
      <c r="M748" s="382">
        <v>199665.73389999999</v>
      </c>
      <c r="N748" s="382">
        <v>149321.74859999999</v>
      </c>
      <c r="O748" s="382">
        <v>261313.0601</v>
      </c>
      <c r="P748" s="382">
        <v>186130.41219999999</v>
      </c>
      <c r="Q748" s="382">
        <v>325728.22139999998</v>
      </c>
      <c r="R748" s="382">
        <v>209655.2311</v>
      </c>
      <c r="S748" s="382">
        <v>366896.6544</v>
      </c>
      <c r="T748" s="382">
        <v>232870.42679999999</v>
      </c>
      <c r="U748" s="382">
        <v>407523.24680000002</v>
      </c>
    </row>
    <row r="749" spans="1:21" ht="21.95" customHeight="1" x14ac:dyDescent="0.25">
      <c r="A749" s="381" t="s">
        <v>627</v>
      </c>
      <c r="B749" s="381" t="s">
        <v>110</v>
      </c>
      <c r="C749" s="381" t="s">
        <v>146</v>
      </c>
      <c r="D749" s="381" t="s">
        <v>147</v>
      </c>
      <c r="E749" s="381" t="s">
        <v>701</v>
      </c>
      <c r="F749" s="381" t="s">
        <v>627</v>
      </c>
      <c r="G749" s="381" t="s">
        <v>4</v>
      </c>
      <c r="H749" s="382">
        <v>71575.133499999996</v>
      </c>
      <c r="I749" s="382">
        <v>114520.2154</v>
      </c>
      <c r="J749" s="382">
        <v>100205.18700000001</v>
      </c>
      <c r="K749" s="382">
        <v>160328.30160000001</v>
      </c>
      <c r="L749" s="382">
        <v>128835.2404</v>
      </c>
      <c r="M749" s="382">
        <v>206136.38769999999</v>
      </c>
      <c r="N749" s="382">
        <v>171780.3205</v>
      </c>
      <c r="O749" s="382">
        <v>274848.51689999999</v>
      </c>
      <c r="P749" s="382">
        <v>214725.40059999999</v>
      </c>
      <c r="Q749" s="382">
        <v>343560.64610000001</v>
      </c>
      <c r="R749" s="382">
        <v>243355.4541</v>
      </c>
      <c r="S749" s="382">
        <v>389368.73229999997</v>
      </c>
      <c r="T749" s="382">
        <v>271985.5074</v>
      </c>
      <c r="U749" s="382">
        <v>435176.81849999999</v>
      </c>
    </row>
    <row r="750" spans="1:21" ht="22.5" customHeight="1" x14ac:dyDescent="0.25">
      <c r="A750" s="381" t="s">
        <v>627</v>
      </c>
      <c r="B750" s="381" t="s">
        <v>110</v>
      </c>
      <c r="C750" s="381" t="s">
        <v>146</v>
      </c>
      <c r="D750" s="381" t="s">
        <v>147</v>
      </c>
      <c r="E750" s="381" t="s">
        <v>78</v>
      </c>
      <c r="F750" s="381" t="s">
        <v>624</v>
      </c>
      <c r="G750" s="381" t="s">
        <v>11</v>
      </c>
      <c r="H750" s="382">
        <v>83536.676300000006</v>
      </c>
      <c r="I750" s="382">
        <v>146189.18359999999</v>
      </c>
      <c r="J750" s="382">
        <v>109117.53879999999</v>
      </c>
      <c r="K750" s="382">
        <v>190955.69279999999</v>
      </c>
      <c r="L750" s="382">
        <v>132209.16510000001</v>
      </c>
      <c r="M750" s="382">
        <v>231366.03890000001</v>
      </c>
      <c r="N750" s="382">
        <v>161249.6698</v>
      </c>
      <c r="O750" s="382">
        <v>282186.92210000003</v>
      </c>
      <c r="P750" s="382">
        <v>189599.17850000001</v>
      </c>
      <c r="Q750" s="382">
        <v>331798.56229999999</v>
      </c>
      <c r="R750" s="382">
        <v>207006.06969999999</v>
      </c>
      <c r="S750" s="382">
        <v>362260.62190000003</v>
      </c>
      <c r="T750" s="382">
        <v>222493.45189999999</v>
      </c>
      <c r="U750" s="382">
        <v>389363.54080000002</v>
      </c>
    </row>
    <row r="751" spans="1:21" ht="21.95" customHeight="1" x14ac:dyDescent="0.25">
      <c r="A751" s="381" t="s">
        <v>627</v>
      </c>
      <c r="B751" s="381" t="s">
        <v>110</v>
      </c>
      <c r="C751" s="381" t="s">
        <v>146</v>
      </c>
      <c r="D751" s="381" t="s">
        <v>147</v>
      </c>
      <c r="E751" s="381" t="s">
        <v>78</v>
      </c>
      <c r="F751" s="381" t="s">
        <v>625</v>
      </c>
      <c r="G751" s="381" t="s">
        <v>5</v>
      </c>
      <c r="H751" s="382">
        <v>76995.102700000003</v>
      </c>
      <c r="I751" s="382">
        <v>134741.42970000001</v>
      </c>
      <c r="J751" s="382">
        <v>100619.6449</v>
      </c>
      <c r="K751" s="382">
        <v>176084.3786</v>
      </c>
      <c r="L751" s="382">
        <v>122119.96679999999</v>
      </c>
      <c r="M751" s="382">
        <v>213709.94190000001</v>
      </c>
      <c r="N751" s="382">
        <v>149487.14110000001</v>
      </c>
      <c r="O751" s="382">
        <v>261602.49679999999</v>
      </c>
      <c r="P751" s="382">
        <v>177143.18830000001</v>
      </c>
      <c r="Q751" s="382">
        <v>310000.57939999999</v>
      </c>
      <c r="R751" s="382">
        <v>194889.91769999999</v>
      </c>
      <c r="S751" s="382">
        <v>341057.35609999998</v>
      </c>
      <c r="T751" s="382">
        <v>211449.79</v>
      </c>
      <c r="U751" s="382">
        <v>370037.1324</v>
      </c>
    </row>
    <row r="752" spans="1:21" ht="21.95" customHeight="1" x14ac:dyDescent="0.25">
      <c r="A752" s="381" t="s">
        <v>627</v>
      </c>
      <c r="B752" s="381" t="s">
        <v>110</v>
      </c>
      <c r="C752" s="381" t="s">
        <v>146</v>
      </c>
      <c r="D752" s="381" t="s">
        <v>147</v>
      </c>
      <c r="E752" s="381" t="s">
        <v>78</v>
      </c>
      <c r="F752" s="381" t="s">
        <v>626</v>
      </c>
      <c r="G752" s="381" t="s">
        <v>6</v>
      </c>
      <c r="H752" s="382">
        <v>67102.973700000002</v>
      </c>
      <c r="I752" s="382">
        <v>117430.204</v>
      </c>
      <c r="J752" s="382">
        <v>92792.609299999996</v>
      </c>
      <c r="K752" s="382">
        <v>162387.0662</v>
      </c>
      <c r="L752" s="382">
        <v>117824.21400000001</v>
      </c>
      <c r="M752" s="382">
        <v>206192.37450000001</v>
      </c>
      <c r="N752" s="382">
        <v>154135.07920000001</v>
      </c>
      <c r="O752" s="382">
        <v>269736.3885</v>
      </c>
      <c r="P752" s="382">
        <v>192117.42910000001</v>
      </c>
      <c r="Q752" s="382">
        <v>336205.50089999998</v>
      </c>
      <c r="R752" s="382">
        <v>216367.0754</v>
      </c>
      <c r="S752" s="382">
        <v>378642.38199999998</v>
      </c>
      <c r="T752" s="382">
        <v>240289.50630000001</v>
      </c>
      <c r="U752" s="382">
        <v>420506.6361</v>
      </c>
    </row>
    <row r="753" spans="1:21" ht="21.95" customHeight="1" x14ac:dyDescent="0.25">
      <c r="A753" s="381" t="s">
        <v>627</v>
      </c>
      <c r="B753" s="381" t="s">
        <v>110</v>
      </c>
      <c r="C753" s="381" t="s">
        <v>146</v>
      </c>
      <c r="D753" s="381" t="s">
        <v>147</v>
      </c>
      <c r="E753" s="381" t="s">
        <v>78</v>
      </c>
      <c r="F753" s="381" t="s">
        <v>627</v>
      </c>
      <c r="G753" s="381" t="s">
        <v>4</v>
      </c>
      <c r="H753" s="382">
        <v>74307.790299999993</v>
      </c>
      <c r="I753" s="382">
        <v>118892.4662</v>
      </c>
      <c r="J753" s="382">
        <v>104030.90640000001</v>
      </c>
      <c r="K753" s="382">
        <v>166449.45269999999</v>
      </c>
      <c r="L753" s="382">
        <v>133754.02249999999</v>
      </c>
      <c r="M753" s="382">
        <v>214006.43919999999</v>
      </c>
      <c r="N753" s="382">
        <v>178338.6967</v>
      </c>
      <c r="O753" s="382">
        <v>285341.91889999999</v>
      </c>
      <c r="P753" s="382">
        <v>222923.37090000001</v>
      </c>
      <c r="Q753" s="382">
        <v>356677.39860000001</v>
      </c>
      <c r="R753" s="382">
        <v>252646.48689999999</v>
      </c>
      <c r="S753" s="382">
        <v>404234.38520000002</v>
      </c>
      <c r="T753" s="382">
        <v>282369.60310000001</v>
      </c>
      <c r="U753" s="382">
        <v>451791.37170000002</v>
      </c>
    </row>
    <row r="754" spans="1:21" ht="22.5" customHeight="1" x14ac:dyDescent="0.25">
      <c r="A754" s="381" t="s">
        <v>627</v>
      </c>
      <c r="B754" s="381" t="s">
        <v>110</v>
      </c>
      <c r="C754" s="381" t="s">
        <v>146</v>
      </c>
      <c r="D754" s="381" t="s">
        <v>147</v>
      </c>
      <c r="E754" s="381" t="s">
        <v>154</v>
      </c>
      <c r="F754" s="381" t="s">
        <v>624</v>
      </c>
      <c r="G754" s="381" t="s">
        <v>11</v>
      </c>
      <c r="H754" s="382">
        <v>81615.971699999995</v>
      </c>
      <c r="I754" s="382">
        <v>142827.95060000001</v>
      </c>
      <c r="J754" s="382">
        <v>106458.8383</v>
      </c>
      <c r="K754" s="382">
        <v>186302.9669</v>
      </c>
      <c r="L754" s="382">
        <v>128849.7697</v>
      </c>
      <c r="M754" s="382">
        <v>225487.09700000001</v>
      </c>
      <c r="N754" s="382">
        <v>156901.5791</v>
      </c>
      <c r="O754" s="382">
        <v>274577.7634</v>
      </c>
      <c r="P754" s="382">
        <v>184399.7714</v>
      </c>
      <c r="Q754" s="382">
        <v>322699.59989999997</v>
      </c>
      <c r="R754" s="382">
        <v>201302.6048</v>
      </c>
      <c r="S754" s="382">
        <v>352279.55839999998</v>
      </c>
      <c r="T754" s="382">
        <v>216331.68960000001</v>
      </c>
      <c r="U754" s="382">
        <v>378580.45669999998</v>
      </c>
    </row>
    <row r="755" spans="1:21" ht="21.95" customHeight="1" x14ac:dyDescent="0.25">
      <c r="A755" s="381" t="s">
        <v>627</v>
      </c>
      <c r="B755" s="381" t="s">
        <v>110</v>
      </c>
      <c r="C755" s="381" t="s">
        <v>146</v>
      </c>
      <c r="D755" s="381" t="s">
        <v>147</v>
      </c>
      <c r="E755" s="381" t="s">
        <v>154</v>
      </c>
      <c r="F755" s="381" t="s">
        <v>625</v>
      </c>
      <c r="G755" s="381" t="s">
        <v>5</v>
      </c>
      <c r="H755" s="382">
        <v>75496.435100000002</v>
      </c>
      <c r="I755" s="382">
        <v>132118.76139999999</v>
      </c>
      <c r="J755" s="382">
        <v>98509.195600000006</v>
      </c>
      <c r="K755" s="382">
        <v>172391.09229999999</v>
      </c>
      <c r="L755" s="382">
        <v>119411.4875</v>
      </c>
      <c r="M755" s="382">
        <v>208970.10310000001</v>
      </c>
      <c r="N755" s="382">
        <v>145897.92319999999</v>
      </c>
      <c r="O755" s="382">
        <v>255321.36550000001</v>
      </c>
      <c r="P755" s="382">
        <v>172747.39350000001</v>
      </c>
      <c r="Q755" s="382">
        <v>302307.93859999999</v>
      </c>
      <c r="R755" s="382">
        <v>189968.14009999999</v>
      </c>
      <c r="S755" s="382">
        <v>332444.2452</v>
      </c>
      <c r="T755" s="382">
        <v>206000.52189999999</v>
      </c>
      <c r="U755" s="382">
        <v>360500.91330000001</v>
      </c>
    </row>
    <row r="756" spans="1:21" ht="21.95" customHeight="1" x14ac:dyDescent="0.25">
      <c r="A756" s="381" t="s">
        <v>627</v>
      </c>
      <c r="B756" s="381" t="s">
        <v>110</v>
      </c>
      <c r="C756" s="381" t="s">
        <v>146</v>
      </c>
      <c r="D756" s="381" t="s">
        <v>147</v>
      </c>
      <c r="E756" s="381" t="s">
        <v>154</v>
      </c>
      <c r="F756" s="381" t="s">
        <v>626</v>
      </c>
      <c r="G756" s="381" t="s">
        <v>6</v>
      </c>
      <c r="H756" s="382">
        <v>66094.006699999998</v>
      </c>
      <c r="I756" s="382">
        <v>115664.5117</v>
      </c>
      <c r="J756" s="382">
        <v>91454.349199999997</v>
      </c>
      <c r="K756" s="382">
        <v>160045.11120000001</v>
      </c>
      <c r="L756" s="382">
        <v>116199.1145</v>
      </c>
      <c r="M756" s="382">
        <v>203348.45050000001</v>
      </c>
      <c r="N756" s="382">
        <v>152159.49739999999</v>
      </c>
      <c r="O756" s="382">
        <v>266279.12050000002</v>
      </c>
      <c r="P756" s="382">
        <v>189683.52739999999</v>
      </c>
      <c r="Q756" s="382">
        <v>331946.17300000001</v>
      </c>
      <c r="R756" s="382">
        <v>213696.78330000001</v>
      </c>
      <c r="S756" s="382">
        <v>373969.37079999998</v>
      </c>
      <c r="T756" s="382">
        <v>237403.9345</v>
      </c>
      <c r="U756" s="382">
        <v>415456.88520000002</v>
      </c>
    </row>
    <row r="757" spans="1:21" ht="21.95" customHeight="1" x14ac:dyDescent="0.25">
      <c r="A757" s="381" t="s">
        <v>627</v>
      </c>
      <c r="B757" s="381" t="s">
        <v>110</v>
      </c>
      <c r="C757" s="381" t="s">
        <v>146</v>
      </c>
      <c r="D757" s="381" t="s">
        <v>147</v>
      </c>
      <c r="E757" s="381" t="s">
        <v>154</v>
      </c>
      <c r="F757" s="381" t="s">
        <v>627</v>
      </c>
      <c r="G757" s="381" t="s">
        <v>4</v>
      </c>
      <c r="H757" s="382">
        <v>72409.799499999994</v>
      </c>
      <c r="I757" s="382">
        <v>115855.681</v>
      </c>
      <c r="J757" s="382">
        <v>101373.7193</v>
      </c>
      <c r="K757" s="382">
        <v>162197.9534</v>
      </c>
      <c r="L757" s="382">
        <v>130337.63920000001</v>
      </c>
      <c r="M757" s="382">
        <v>208540.22579999999</v>
      </c>
      <c r="N757" s="382">
        <v>173783.51879999999</v>
      </c>
      <c r="O757" s="382">
        <v>278053.63429999998</v>
      </c>
      <c r="P757" s="382">
        <v>217229.39859999999</v>
      </c>
      <c r="Q757" s="382">
        <v>347567.0429</v>
      </c>
      <c r="R757" s="382">
        <v>246193.31839999999</v>
      </c>
      <c r="S757" s="382">
        <v>393909.31530000002</v>
      </c>
      <c r="T757" s="382">
        <v>275157.23810000002</v>
      </c>
      <c r="U757" s="382">
        <v>440251.58769999997</v>
      </c>
    </row>
    <row r="758" spans="1:21" ht="22.5" customHeight="1" x14ac:dyDescent="0.25">
      <c r="A758" s="381" t="s">
        <v>627</v>
      </c>
      <c r="B758" s="381" t="s">
        <v>110</v>
      </c>
      <c r="C758" s="381" t="s">
        <v>155</v>
      </c>
      <c r="D758" s="381" t="s">
        <v>702</v>
      </c>
      <c r="E758" s="381" t="s">
        <v>106</v>
      </c>
      <c r="F758" s="381" t="s">
        <v>624</v>
      </c>
      <c r="G758" s="381" t="s">
        <v>11</v>
      </c>
      <c r="H758" s="382">
        <v>83220.820600000006</v>
      </c>
      <c r="I758" s="382">
        <v>145636.43609999999</v>
      </c>
      <c r="J758" s="382">
        <v>108641.00539999999</v>
      </c>
      <c r="K758" s="382">
        <v>190121.75949999999</v>
      </c>
      <c r="L758" s="382">
        <v>131572.85800000001</v>
      </c>
      <c r="M758" s="382">
        <v>230252.50150000001</v>
      </c>
      <c r="N758" s="382">
        <v>160366.54740000001</v>
      </c>
      <c r="O758" s="382">
        <v>280641.45789999998</v>
      </c>
      <c r="P758" s="382">
        <v>188523.71170000001</v>
      </c>
      <c r="Q758" s="382">
        <v>329916.49540000001</v>
      </c>
      <c r="R758" s="382">
        <v>205820.46609999999</v>
      </c>
      <c r="S758" s="382">
        <v>360185.81569999998</v>
      </c>
      <c r="T758" s="382">
        <v>221205.66339999999</v>
      </c>
      <c r="U758" s="382">
        <v>387109.91100000002</v>
      </c>
    </row>
    <row r="759" spans="1:21" ht="21.95" customHeight="1" x14ac:dyDescent="0.25">
      <c r="A759" s="381" t="s">
        <v>627</v>
      </c>
      <c r="B759" s="381" t="s">
        <v>110</v>
      </c>
      <c r="C759" s="381" t="s">
        <v>155</v>
      </c>
      <c r="D759" s="381" t="s">
        <v>702</v>
      </c>
      <c r="E759" s="381" t="s">
        <v>106</v>
      </c>
      <c r="F759" s="381" t="s">
        <v>625</v>
      </c>
      <c r="G759" s="381" t="s">
        <v>5</v>
      </c>
      <c r="H759" s="382">
        <v>76819.925799999997</v>
      </c>
      <c r="I759" s="382">
        <v>134434.8702</v>
      </c>
      <c r="J759" s="382">
        <v>100325.8619</v>
      </c>
      <c r="K759" s="382">
        <v>175570.25820000001</v>
      </c>
      <c r="L759" s="382">
        <v>121700.6315</v>
      </c>
      <c r="M759" s="382">
        <v>212976.10519999999</v>
      </c>
      <c r="N759" s="382">
        <v>148856.976</v>
      </c>
      <c r="O759" s="382">
        <v>260499.70800000001</v>
      </c>
      <c r="P759" s="382">
        <v>176335.592</v>
      </c>
      <c r="Q759" s="382">
        <v>308587.28590000002</v>
      </c>
      <c r="R759" s="382">
        <v>193964.87640000001</v>
      </c>
      <c r="S759" s="382">
        <v>339438.53360000002</v>
      </c>
      <c r="T759" s="382">
        <v>210399.4994</v>
      </c>
      <c r="U759" s="382">
        <v>368199.12390000001</v>
      </c>
    </row>
    <row r="760" spans="1:21" ht="21.95" customHeight="1" x14ac:dyDescent="0.25">
      <c r="A760" s="381" t="s">
        <v>627</v>
      </c>
      <c r="B760" s="381" t="s">
        <v>110</v>
      </c>
      <c r="C760" s="381" t="s">
        <v>155</v>
      </c>
      <c r="D760" s="381" t="s">
        <v>702</v>
      </c>
      <c r="E760" s="381" t="s">
        <v>106</v>
      </c>
      <c r="F760" s="381" t="s">
        <v>626</v>
      </c>
      <c r="G760" s="381" t="s">
        <v>6</v>
      </c>
      <c r="H760" s="382">
        <v>67077.143200000006</v>
      </c>
      <c r="I760" s="382">
        <v>117385.0006</v>
      </c>
      <c r="J760" s="382">
        <v>92781.211200000005</v>
      </c>
      <c r="K760" s="382">
        <v>162367.11960000001</v>
      </c>
      <c r="L760" s="382">
        <v>117841.39939999999</v>
      </c>
      <c r="M760" s="382">
        <v>206222.44899999999</v>
      </c>
      <c r="N760" s="382">
        <v>154221.7322</v>
      </c>
      <c r="O760" s="382">
        <v>269888.03139999998</v>
      </c>
      <c r="P760" s="382">
        <v>192237.60389999999</v>
      </c>
      <c r="Q760" s="382">
        <v>336415.80680000002</v>
      </c>
      <c r="R760" s="382">
        <v>216532.65</v>
      </c>
      <c r="S760" s="382">
        <v>378932.13760000002</v>
      </c>
      <c r="T760" s="382">
        <v>240507.5177</v>
      </c>
      <c r="U760" s="382">
        <v>420888.15600000002</v>
      </c>
    </row>
    <row r="761" spans="1:21" ht="21.95" customHeight="1" x14ac:dyDescent="0.25">
      <c r="A761" s="381" t="s">
        <v>627</v>
      </c>
      <c r="B761" s="381" t="s">
        <v>110</v>
      </c>
      <c r="C761" s="381" t="s">
        <v>155</v>
      </c>
      <c r="D761" s="381" t="s">
        <v>702</v>
      </c>
      <c r="E761" s="381" t="s">
        <v>106</v>
      </c>
      <c r="F761" s="381" t="s">
        <v>627</v>
      </c>
      <c r="G761" s="381" t="s">
        <v>4</v>
      </c>
      <c r="H761" s="382">
        <v>73945.950400000002</v>
      </c>
      <c r="I761" s="382">
        <v>118313.5224</v>
      </c>
      <c r="J761" s="382">
        <v>103524.3305</v>
      </c>
      <c r="K761" s="382">
        <v>165638.9313</v>
      </c>
      <c r="L761" s="382">
        <v>133102.7107</v>
      </c>
      <c r="M761" s="382">
        <v>212964.34030000001</v>
      </c>
      <c r="N761" s="382">
        <v>177470.28090000001</v>
      </c>
      <c r="O761" s="382">
        <v>283952.45370000001</v>
      </c>
      <c r="P761" s="382">
        <v>221837.8511</v>
      </c>
      <c r="Q761" s="382">
        <v>354940.56709999999</v>
      </c>
      <c r="R761" s="382">
        <v>251416.23130000001</v>
      </c>
      <c r="S761" s="382">
        <v>402265.97610000003</v>
      </c>
      <c r="T761" s="382">
        <v>280994.61139999999</v>
      </c>
      <c r="U761" s="382">
        <v>449591.3849</v>
      </c>
    </row>
    <row r="762" spans="1:21" ht="22.5" customHeight="1" x14ac:dyDescent="0.25">
      <c r="A762" s="381" t="s">
        <v>627</v>
      </c>
      <c r="B762" s="381" t="s">
        <v>110</v>
      </c>
      <c r="C762" s="381" t="s">
        <v>155</v>
      </c>
      <c r="D762" s="381" t="s">
        <v>702</v>
      </c>
      <c r="E762" s="381" t="s">
        <v>157</v>
      </c>
      <c r="F762" s="381" t="s">
        <v>624</v>
      </c>
      <c r="G762" s="381" t="s">
        <v>11</v>
      </c>
      <c r="H762" s="382">
        <v>82333.039099999995</v>
      </c>
      <c r="I762" s="382">
        <v>144082.81839999999</v>
      </c>
      <c r="J762" s="382">
        <v>107480.91250000001</v>
      </c>
      <c r="K762" s="382">
        <v>188091.59700000001</v>
      </c>
      <c r="L762" s="382">
        <v>130166.8478</v>
      </c>
      <c r="M762" s="382">
        <v>227791.98370000001</v>
      </c>
      <c r="N762" s="382">
        <v>158650.94219999999</v>
      </c>
      <c r="O762" s="382">
        <v>277639.14899999998</v>
      </c>
      <c r="P762" s="382">
        <v>186506.22169999999</v>
      </c>
      <c r="Q762" s="382">
        <v>326385.88799999998</v>
      </c>
      <c r="R762" s="382">
        <v>203617.67199999999</v>
      </c>
      <c r="S762" s="382">
        <v>356330.92599999998</v>
      </c>
      <c r="T762" s="382">
        <v>218837.96969999999</v>
      </c>
      <c r="U762" s="382">
        <v>382966.44689999998</v>
      </c>
    </row>
    <row r="763" spans="1:21" ht="21.95" customHeight="1" x14ac:dyDescent="0.25">
      <c r="A763" s="381" t="s">
        <v>627</v>
      </c>
      <c r="B763" s="381" t="s">
        <v>110</v>
      </c>
      <c r="C763" s="381" t="s">
        <v>155</v>
      </c>
      <c r="D763" s="381" t="s">
        <v>702</v>
      </c>
      <c r="E763" s="381" t="s">
        <v>157</v>
      </c>
      <c r="F763" s="381" t="s">
        <v>625</v>
      </c>
      <c r="G763" s="381" t="s">
        <v>5</v>
      </c>
      <c r="H763" s="382">
        <v>76002.484100000001</v>
      </c>
      <c r="I763" s="382">
        <v>133004.34719999999</v>
      </c>
      <c r="J763" s="382">
        <v>99257.144499999995</v>
      </c>
      <c r="K763" s="382">
        <v>173700.003</v>
      </c>
      <c r="L763" s="382">
        <v>120403.1079</v>
      </c>
      <c r="M763" s="382">
        <v>210705.4388</v>
      </c>
      <c r="N763" s="382">
        <v>147267.85029999999</v>
      </c>
      <c r="O763" s="382">
        <v>257718.73809999999</v>
      </c>
      <c r="P763" s="382">
        <v>174452.03810000001</v>
      </c>
      <c r="Q763" s="382">
        <v>305291.06650000002</v>
      </c>
      <c r="R763" s="382">
        <v>191892.36410000001</v>
      </c>
      <c r="S763" s="382">
        <v>335811.6372</v>
      </c>
      <c r="T763" s="382">
        <v>208150.5552</v>
      </c>
      <c r="U763" s="382">
        <v>364263.47159999999</v>
      </c>
    </row>
    <row r="764" spans="1:21" ht="21.95" customHeight="1" x14ac:dyDescent="0.25">
      <c r="A764" s="381" t="s">
        <v>627</v>
      </c>
      <c r="B764" s="381" t="s">
        <v>110</v>
      </c>
      <c r="C764" s="381" t="s">
        <v>155</v>
      </c>
      <c r="D764" s="381" t="s">
        <v>702</v>
      </c>
      <c r="E764" s="381" t="s">
        <v>157</v>
      </c>
      <c r="F764" s="381" t="s">
        <v>626</v>
      </c>
      <c r="G764" s="381" t="s">
        <v>6</v>
      </c>
      <c r="H764" s="382">
        <v>66365.620899999994</v>
      </c>
      <c r="I764" s="382">
        <v>116139.8366</v>
      </c>
      <c r="J764" s="382">
        <v>91797.462400000004</v>
      </c>
      <c r="K764" s="382">
        <v>160645.55910000001</v>
      </c>
      <c r="L764" s="382">
        <v>116592.49980000001</v>
      </c>
      <c r="M764" s="382">
        <v>204036.87450000001</v>
      </c>
      <c r="N764" s="382">
        <v>152588.40229999999</v>
      </c>
      <c r="O764" s="382">
        <v>267029.70409999997</v>
      </c>
      <c r="P764" s="382">
        <v>190201.8708</v>
      </c>
      <c r="Q764" s="382">
        <v>332853.27389999997</v>
      </c>
      <c r="R764" s="382">
        <v>214240.17430000001</v>
      </c>
      <c r="S764" s="382">
        <v>374920.30499999999</v>
      </c>
      <c r="T764" s="382">
        <v>237961.81770000001</v>
      </c>
      <c r="U764" s="382">
        <v>416433.18099999998</v>
      </c>
    </row>
    <row r="765" spans="1:21" ht="21.95" customHeight="1" x14ac:dyDescent="0.25">
      <c r="A765" s="381" t="s">
        <v>627</v>
      </c>
      <c r="B765" s="381" t="s">
        <v>110</v>
      </c>
      <c r="C765" s="381" t="s">
        <v>155</v>
      </c>
      <c r="D765" s="381" t="s">
        <v>702</v>
      </c>
      <c r="E765" s="381" t="s">
        <v>157</v>
      </c>
      <c r="F765" s="381" t="s">
        <v>627</v>
      </c>
      <c r="G765" s="381" t="s">
        <v>4</v>
      </c>
      <c r="H765" s="382">
        <v>73155.676600000006</v>
      </c>
      <c r="I765" s="382">
        <v>117049.0843</v>
      </c>
      <c r="J765" s="382">
        <v>102417.9472</v>
      </c>
      <c r="K765" s="382">
        <v>163868.71789999999</v>
      </c>
      <c r="L765" s="382">
        <v>131680.21780000001</v>
      </c>
      <c r="M765" s="382">
        <v>210688.3517</v>
      </c>
      <c r="N765" s="382">
        <v>175573.6237</v>
      </c>
      <c r="O765" s="382">
        <v>280917.80219999998</v>
      </c>
      <c r="P765" s="382">
        <v>219467.02970000001</v>
      </c>
      <c r="Q765" s="382">
        <v>351147.25270000001</v>
      </c>
      <c r="R765" s="382">
        <v>248729.3003</v>
      </c>
      <c r="S765" s="382">
        <v>397966.88650000002</v>
      </c>
      <c r="T765" s="382">
        <v>277991.571</v>
      </c>
      <c r="U765" s="382">
        <v>444786.52020000003</v>
      </c>
    </row>
    <row r="766" spans="1:21" ht="22.5" customHeight="1" x14ac:dyDescent="0.25">
      <c r="A766" s="381" t="s">
        <v>627</v>
      </c>
      <c r="B766" s="381" t="s">
        <v>110</v>
      </c>
      <c r="C766" s="381" t="s">
        <v>155</v>
      </c>
      <c r="D766" s="381" t="s">
        <v>702</v>
      </c>
      <c r="E766" s="381" t="s">
        <v>115</v>
      </c>
      <c r="F766" s="381" t="s">
        <v>624</v>
      </c>
      <c r="G766" s="381" t="s">
        <v>11</v>
      </c>
      <c r="H766" s="382">
        <v>79985.5573</v>
      </c>
      <c r="I766" s="382">
        <v>139974.72529999999</v>
      </c>
      <c r="J766" s="382">
        <v>104477.17690000001</v>
      </c>
      <c r="K766" s="382">
        <v>182835.05960000001</v>
      </c>
      <c r="L766" s="382">
        <v>126585.13649999999</v>
      </c>
      <c r="M766" s="382">
        <v>221523.9889</v>
      </c>
      <c r="N766" s="382">
        <v>154387.2647</v>
      </c>
      <c r="O766" s="382">
        <v>270177.7132</v>
      </c>
      <c r="P766" s="382">
        <v>181529.23689999999</v>
      </c>
      <c r="Q766" s="382">
        <v>317676.16460000002</v>
      </c>
      <c r="R766" s="382">
        <v>198194.9135</v>
      </c>
      <c r="S766" s="382">
        <v>346841.09850000002</v>
      </c>
      <c r="T766" s="382">
        <v>213022.69829999999</v>
      </c>
      <c r="U766" s="382">
        <v>372789.72210000001</v>
      </c>
    </row>
    <row r="767" spans="1:21" ht="21.95" customHeight="1" x14ac:dyDescent="0.25">
      <c r="A767" s="381" t="s">
        <v>627</v>
      </c>
      <c r="B767" s="381" t="s">
        <v>110</v>
      </c>
      <c r="C767" s="381" t="s">
        <v>155</v>
      </c>
      <c r="D767" s="381" t="s">
        <v>702</v>
      </c>
      <c r="E767" s="381" t="s">
        <v>115</v>
      </c>
      <c r="F767" s="381" t="s">
        <v>625</v>
      </c>
      <c r="G767" s="381" t="s">
        <v>5</v>
      </c>
      <c r="H767" s="382">
        <v>73725.341799999995</v>
      </c>
      <c r="I767" s="382">
        <v>129019.34819999999</v>
      </c>
      <c r="J767" s="382">
        <v>96344.784100000004</v>
      </c>
      <c r="K767" s="382">
        <v>168603.37210000001</v>
      </c>
      <c r="L767" s="382">
        <v>116929.88250000001</v>
      </c>
      <c r="M767" s="382">
        <v>204627.29440000001</v>
      </c>
      <c r="N767" s="382">
        <v>143130.65150000001</v>
      </c>
      <c r="O767" s="382">
        <v>250478.64009999999</v>
      </c>
      <c r="P767" s="382">
        <v>169608.98850000001</v>
      </c>
      <c r="Q767" s="382">
        <v>296815.72989999998</v>
      </c>
      <c r="R767" s="382">
        <v>186599.8867</v>
      </c>
      <c r="S767" s="382">
        <v>326549.80160000001</v>
      </c>
      <c r="T767" s="382">
        <v>202454.03289999999</v>
      </c>
      <c r="U767" s="382">
        <v>354294.5575</v>
      </c>
    </row>
    <row r="768" spans="1:21" ht="21.95" customHeight="1" x14ac:dyDescent="0.25">
      <c r="A768" s="381" t="s">
        <v>627</v>
      </c>
      <c r="B768" s="381" t="s">
        <v>110</v>
      </c>
      <c r="C768" s="381" t="s">
        <v>155</v>
      </c>
      <c r="D768" s="381" t="s">
        <v>702</v>
      </c>
      <c r="E768" s="381" t="s">
        <v>115</v>
      </c>
      <c r="F768" s="381" t="s">
        <v>626</v>
      </c>
      <c r="G768" s="381" t="s">
        <v>6</v>
      </c>
      <c r="H768" s="382">
        <v>64256.889000000003</v>
      </c>
      <c r="I768" s="382">
        <v>112449.5557</v>
      </c>
      <c r="J768" s="382">
        <v>88857.619900000005</v>
      </c>
      <c r="K768" s="382">
        <v>155500.83480000001</v>
      </c>
      <c r="L768" s="382">
        <v>112828.62239999999</v>
      </c>
      <c r="M768" s="382">
        <v>197450.08910000001</v>
      </c>
      <c r="N768" s="382">
        <v>147601.76869999999</v>
      </c>
      <c r="O768" s="382">
        <v>258303.09529999999</v>
      </c>
      <c r="P768" s="382">
        <v>183974.50810000001</v>
      </c>
      <c r="Q768" s="382">
        <v>321955.38919999998</v>
      </c>
      <c r="R768" s="382">
        <v>207197.18479999999</v>
      </c>
      <c r="S768" s="382">
        <v>362595.07339999999</v>
      </c>
      <c r="T768" s="382">
        <v>230106.7199</v>
      </c>
      <c r="U768" s="382">
        <v>402686.7598</v>
      </c>
    </row>
    <row r="769" spans="1:21" ht="21.95" customHeight="1" x14ac:dyDescent="0.25">
      <c r="A769" s="381" t="s">
        <v>627</v>
      </c>
      <c r="B769" s="381" t="s">
        <v>110</v>
      </c>
      <c r="C769" s="381" t="s">
        <v>155</v>
      </c>
      <c r="D769" s="381" t="s">
        <v>702</v>
      </c>
      <c r="E769" s="381" t="s">
        <v>115</v>
      </c>
      <c r="F769" s="381" t="s">
        <v>627</v>
      </c>
      <c r="G769" s="381" t="s">
        <v>4</v>
      </c>
      <c r="H769" s="382">
        <v>71146.7019</v>
      </c>
      <c r="I769" s="382">
        <v>113834.7248</v>
      </c>
      <c r="J769" s="382">
        <v>99605.382700000002</v>
      </c>
      <c r="K769" s="382">
        <v>159368.61480000001</v>
      </c>
      <c r="L769" s="382">
        <v>128064.0635</v>
      </c>
      <c r="M769" s="382">
        <v>204902.50459999999</v>
      </c>
      <c r="N769" s="382">
        <v>170752.08470000001</v>
      </c>
      <c r="O769" s="382">
        <v>273203.3395</v>
      </c>
      <c r="P769" s="382">
        <v>213440.10579999999</v>
      </c>
      <c r="Q769" s="382">
        <v>341504.17440000002</v>
      </c>
      <c r="R769" s="382">
        <v>241898.78659999999</v>
      </c>
      <c r="S769" s="382">
        <v>387038.06430000003</v>
      </c>
      <c r="T769" s="382">
        <v>270357.46730000002</v>
      </c>
      <c r="U769" s="382">
        <v>432571.95419999998</v>
      </c>
    </row>
    <row r="770" spans="1:21" ht="22.5" customHeight="1" x14ac:dyDescent="0.25">
      <c r="A770" s="381" t="s">
        <v>627</v>
      </c>
      <c r="B770" s="381" t="s">
        <v>110</v>
      </c>
      <c r="C770" s="381" t="s">
        <v>155</v>
      </c>
      <c r="D770" s="381" t="s">
        <v>702</v>
      </c>
      <c r="E770" s="381" t="s">
        <v>144</v>
      </c>
      <c r="F770" s="381" t="s">
        <v>624</v>
      </c>
      <c r="G770" s="381" t="s">
        <v>11</v>
      </c>
      <c r="H770" s="382">
        <v>81044.048299999995</v>
      </c>
      <c r="I770" s="382">
        <v>141827.0845</v>
      </c>
      <c r="J770" s="382">
        <v>105775.2818</v>
      </c>
      <c r="K770" s="382">
        <v>185106.74340000001</v>
      </c>
      <c r="L770" s="382">
        <v>128080.07060000001</v>
      </c>
      <c r="M770" s="382">
        <v>224140.12359999999</v>
      </c>
      <c r="N770" s="382">
        <v>156069.10140000001</v>
      </c>
      <c r="O770" s="382">
        <v>273120.9276</v>
      </c>
      <c r="P770" s="382">
        <v>183457.7543</v>
      </c>
      <c r="Q770" s="382">
        <v>321051.07</v>
      </c>
      <c r="R770" s="382">
        <v>200285.421</v>
      </c>
      <c r="S770" s="382">
        <v>350499.48670000001</v>
      </c>
      <c r="T770" s="382">
        <v>215251.79139999999</v>
      </c>
      <c r="U770" s="382">
        <v>376690.6349</v>
      </c>
    </row>
    <row r="771" spans="1:21" ht="21.95" customHeight="1" x14ac:dyDescent="0.25">
      <c r="A771" s="381" t="s">
        <v>627</v>
      </c>
      <c r="B771" s="381" t="s">
        <v>110</v>
      </c>
      <c r="C771" s="381" t="s">
        <v>155</v>
      </c>
      <c r="D771" s="381" t="s">
        <v>702</v>
      </c>
      <c r="E771" s="381" t="s">
        <v>144</v>
      </c>
      <c r="F771" s="381" t="s">
        <v>625</v>
      </c>
      <c r="G771" s="381" t="s">
        <v>5</v>
      </c>
      <c r="H771" s="382">
        <v>74854.172200000001</v>
      </c>
      <c r="I771" s="382">
        <v>130994.80130000001</v>
      </c>
      <c r="J771" s="382">
        <v>97734.264200000005</v>
      </c>
      <c r="K771" s="382">
        <v>171034.96230000001</v>
      </c>
      <c r="L771" s="382">
        <v>118533.30250000001</v>
      </c>
      <c r="M771" s="382">
        <v>207433.2794</v>
      </c>
      <c r="N771" s="382">
        <v>144938.9669</v>
      </c>
      <c r="O771" s="382">
        <v>253643.19209999999</v>
      </c>
      <c r="P771" s="382">
        <v>171671.4411</v>
      </c>
      <c r="Q771" s="382">
        <v>300425.022</v>
      </c>
      <c r="R771" s="382">
        <v>188820.6753</v>
      </c>
      <c r="S771" s="382">
        <v>330436.18160000001</v>
      </c>
      <c r="T771" s="382">
        <v>204801.87479999999</v>
      </c>
      <c r="U771" s="382">
        <v>358403.28100000002</v>
      </c>
    </row>
    <row r="772" spans="1:21" ht="21.95" customHeight="1" x14ac:dyDescent="0.25">
      <c r="A772" s="381" t="s">
        <v>627</v>
      </c>
      <c r="B772" s="381" t="s">
        <v>110</v>
      </c>
      <c r="C772" s="381" t="s">
        <v>155</v>
      </c>
      <c r="D772" s="381" t="s">
        <v>702</v>
      </c>
      <c r="E772" s="381" t="s">
        <v>144</v>
      </c>
      <c r="F772" s="381" t="s">
        <v>626</v>
      </c>
      <c r="G772" s="381" t="s">
        <v>6</v>
      </c>
      <c r="H772" s="382">
        <v>65408.316400000003</v>
      </c>
      <c r="I772" s="382">
        <v>114464.5536</v>
      </c>
      <c r="J772" s="382">
        <v>90482.000499999995</v>
      </c>
      <c r="K772" s="382">
        <v>158343.50080000001</v>
      </c>
      <c r="L772" s="382">
        <v>114933.0318</v>
      </c>
      <c r="M772" s="382">
        <v>201132.80559999999</v>
      </c>
      <c r="N772" s="382">
        <v>150439.51749999999</v>
      </c>
      <c r="O772" s="382">
        <v>263269.1557</v>
      </c>
      <c r="P772" s="382">
        <v>187527.62340000001</v>
      </c>
      <c r="Q772" s="382">
        <v>328173.34080000001</v>
      </c>
      <c r="R772" s="382">
        <v>211238.73699999999</v>
      </c>
      <c r="S772" s="382">
        <v>369667.78980000003</v>
      </c>
      <c r="T772" s="382">
        <v>234640.22760000001</v>
      </c>
      <c r="U772" s="382">
        <v>410620.3982</v>
      </c>
    </row>
    <row r="773" spans="1:21" ht="21.95" customHeight="1" x14ac:dyDescent="0.25">
      <c r="A773" s="381" t="s">
        <v>627</v>
      </c>
      <c r="B773" s="381" t="s">
        <v>110</v>
      </c>
      <c r="C773" s="381" t="s">
        <v>155</v>
      </c>
      <c r="D773" s="381" t="s">
        <v>702</v>
      </c>
      <c r="E773" s="381" t="s">
        <v>144</v>
      </c>
      <c r="F773" s="381" t="s">
        <v>627</v>
      </c>
      <c r="G773" s="381" t="s">
        <v>4</v>
      </c>
      <c r="H773" s="382">
        <v>71981.367899999997</v>
      </c>
      <c r="I773" s="382">
        <v>115170.19040000001</v>
      </c>
      <c r="J773" s="382">
        <v>100773.91499999999</v>
      </c>
      <c r="K773" s="382">
        <v>161238.2666</v>
      </c>
      <c r="L773" s="382">
        <v>129566.46219999999</v>
      </c>
      <c r="M773" s="382">
        <v>207306.34280000001</v>
      </c>
      <c r="N773" s="382">
        <v>172755.283</v>
      </c>
      <c r="O773" s="382">
        <v>276408.45689999999</v>
      </c>
      <c r="P773" s="382">
        <v>215944.10370000001</v>
      </c>
      <c r="Q773" s="382">
        <v>345510.5711</v>
      </c>
      <c r="R773" s="382">
        <v>244736.65090000001</v>
      </c>
      <c r="S773" s="382">
        <v>391578.64730000001</v>
      </c>
      <c r="T773" s="382">
        <v>273529.19809999998</v>
      </c>
      <c r="U773" s="382">
        <v>437646.72340000002</v>
      </c>
    </row>
    <row r="774" spans="1:21" ht="22.5" customHeight="1" x14ac:dyDescent="0.25">
      <c r="A774" s="381" t="s">
        <v>627</v>
      </c>
      <c r="B774" s="381" t="s">
        <v>110</v>
      </c>
      <c r="C774" s="381" t="s">
        <v>155</v>
      </c>
      <c r="D774" s="381" t="s">
        <v>702</v>
      </c>
      <c r="E774" s="381" t="s">
        <v>158</v>
      </c>
      <c r="F774" s="381" t="s">
        <v>624</v>
      </c>
      <c r="G774" s="381" t="s">
        <v>11</v>
      </c>
      <c r="H774" s="382">
        <v>81846.471600000004</v>
      </c>
      <c r="I774" s="382">
        <v>143231.32519999999</v>
      </c>
      <c r="J774" s="382">
        <v>106866.36380000001</v>
      </c>
      <c r="K774" s="382">
        <v>187016.13680000001</v>
      </c>
      <c r="L774" s="382">
        <v>129441.6128</v>
      </c>
      <c r="M774" s="382">
        <v>226522.8224</v>
      </c>
      <c r="N774" s="382">
        <v>157801.58300000001</v>
      </c>
      <c r="O774" s="382">
        <v>276152.77039999998</v>
      </c>
      <c r="P774" s="382">
        <v>185519.72140000001</v>
      </c>
      <c r="Q774" s="382">
        <v>324659.51240000001</v>
      </c>
      <c r="R774" s="382">
        <v>202544.34830000001</v>
      </c>
      <c r="S774" s="382">
        <v>354452.60950000002</v>
      </c>
      <c r="T774" s="382">
        <v>217688.77480000001</v>
      </c>
      <c r="U774" s="382">
        <v>380955.35570000001</v>
      </c>
    </row>
    <row r="775" spans="1:21" ht="21.95" customHeight="1" x14ac:dyDescent="0.25">
      <c r="A775" s="381" t="s">
        <v>627</v>
      </c>
      <c r="B775" s="381" t="s">
        <v>110</v>
      </c>
      <c r="C775" s="381" t="s">
        <v>155</v>
      </c>
      <c r="D775" s="381" t="s">
        <v>702</v>
      </c>
      <c r="E775" s="381" t="s">
        <v>158</v>
      </c>
      <c r="F775" s="381" t="s">
        <v>625</v>
      </c>
      <c r="G775" s="381" t="s">
        <v>5</v>
      </c>
      <c r="H775" s="382">
        <v>75515.916599999997</v>
      </c>
      <c r="I775" s="382">
        <v>132152.85399999999</v>
      </c>
      <c r="J775" s="382">
        <v>98642.5959</v>
      </c>
      <c r="K775" s="382">
        <v>172624.5429</v>
      </c>
      <c r="L775" s="382">
        <v>119677.8728</v>
      </c>
      <c r="M775" s="382">
        <v>209436.27739999999</v>
      </c>
      <c r="N775" s="382">
        <v>146418.49110000001</v>
      </c>
      <c r="O775" s="382">
        <v>256232.35949999999</v>
      </c>
      <c r="P775" s="382">
        <v>173465.53769999999</v>
      </c>
      <c r="Q775" s="382">
        <v>303564.69099999999</v>
      </c>
      <c r="R775" s="382">
        <v>190819.04029999999</v>
      </c>
      <c r="S775" s="382">
        <v>333933.32069999998</v>
      </c>
      <c r="T775" s="382">
        <v>207001.3603</v>
      </c>
      <c r="U775" s="382">
        <v>362252.38050000003</v>
      </c>
    </row>
    <row r="776" spans="1:21" ht="21.95" customHeight="1" x14ac:dyDescent="0.25">
      <c r="A776" s="381" t="s">
        <v>627</v>
      </c>
      <c r="B776" s="381" t="s">
        <v>110</v>
      </c>
      <c r="C776" s="381" t="s">
        <v>155</v>
      </c>
      <c r="D776" s="381" t="s">
        <v>702</v>
      </c>
      <c r="E776" s="381" t="s">
        <v>158</v>
      </c>
      <c r="F776" s="381" t="s">
        <v>626</v>
      </c>
      <c r="G776" s="381" t="s">
        <v>6</v>
      </c>
      <c r="H776" s="382">
        <v>65899.883900000001</v>
      </c>
      <c r="I776" s="382">
        <v>115324.7968</v>
      </c>
      <c r="J776" s="382">
        <v>91145.430399999997</v>
      </c>
      <c r="K776" s="382">
        <v>159504.50330000001</v>
      </c>
      <c r="L776" s="382">
        <v>115754.173</v>
      </c>
      <c r="M776" s="382">
        <v>202569.8028</v>
      </c>
      <c r="N776" s="382">
        <v>151470.63329999999</v>
      </c>
      <c r="O776" s="382">
        <v>265073.60840000003</v>
      </c>
      <c r="P776" s="382">
        <v>188804.65969999999</v>
      </c>
      <c r="Q776" s="382">
        <v>330408.1544</v>
      </c>
      <c r="R776" s="382">
        <v>212656.66829999999</v>
      </c>
      <c r="S776" s="382">
        <v>372149.16950000002</v>
      </c>
      <c r="T776" s="382">
        <v>236192.01689999999</v>
      </c>
      <c r="U776" s="382">
        <v>413336.0295</v>
      </c>
    </row>
    <row r="777" spans="1:21" ht="21.95" customHeight="1" x14ac:dyDescent="0.25">
      <c r="A777" s="381" t="s">
        <v>627</v>
      </c>
      <c r="B777" s="381" t="s">
        <v>110</v>
      </c>
      <c r="C777" s="381" t="s">
        <v>155</v>
      </c>
      <c r="D777" s="381" t="s">
        <v>702</v>
      </c>
      <c r="E777" s="381" t="s">
        <v>158</v>
      </c>
      <c r="F777" s="381" t="s">
        <v>627</v>
      </c>
      <c r="G777" s="381" t="s">
        <v>4</v>
      </c>
      <c r="H777" s="382">
        <v>72749.442200000005</v>
      </c>
      <c r="I777" s="382">
        <v>116399.1093</v>
      </c>
      <c r="J777" s="382">
        <v>101849.219</v>
      </c>
      <c r="K777" s="382">
        <v>162958.75289999999</v>
      </c>
      <c r="L777" s="382">
        <v>130948.99589999999</v>
      </c>
      <c r="M777" s="382">
        <v>209518.39670000001</v>
      </c>
      <c r="N777" s="382">
        <v>174598.66130000001</v>
      </c>
      <c r="O777" s="382">
        <v>279357.86219999997</v>
      </c>
      <c r="P777" s="382">
        <v>218248.3265</v>
      </c>
      <c r="Q777" s="382">
        <v>349197.32770000002</v>
      </c>
      <c r="R777" s="382">
        <v>247348.10339999999</v>
      </c>
      <c r="S777" s="382">
        <v>395756.97149999999</v>
      </c>
      <c r="T777" s="382">
        <v>276447.88040000002</v>
      </c>
      <c r="U777" s="382">
        <v>442316.6152</v>
      </c>
    </row>
    <row r="778" spans="1:21" ht="22.5" customHeight="1" x14ac:dyDescent="0.25">
      <c r="A778" s="381" t="s">
        <v>627</v>
      </c>
      <c r="B778" s="381" t="s">
        <v>110</v>
      </c>
      <c r="C778" s="381" t="s">
        <v>155</v>
      </c>
      <c r="D778" s="381" t="s">
        <v>702</v>
      </c>
      <c r="E778" s="381" t="s">
        <v>159</v>
      </c>
      <c r="F778" s="381" t="s">
        <v>624</v>
      </c>
      <c r="G778" s="381" t="s">
        <v>11</v>
      </c>
      <c r="H778" s="382">
        <v>81530.6158</v>
      </c>
      <c r="I778" s="382">
        <v>142678.57769999999</v>
      </c>
      <c r="J778" s="382">
        <v>106389.8305</v>
      </c>
      <c r="K778" s="382">
        <v>186182.2035</v>
      </c>
      <c r="L778" s="382">
        <v>128805.3057</v>
      </c>
      <c r="M778" s="382">
        <v>225409.285</v>
      </c>
      <c r="N778" s="382">
        <v>156918.46059999999</v>
      </c>
      <c r="O778" s="382">
        <v>274607.30619999999</v>
      </c>
      <c r="P778" s="382">
        <v>184444.25459999999</v>
      </c>
      <c r="Q778" s="382">
        <v>322777.44559999998</v>
      </c>
      <c r="R778" s="382">
        <v>201358.74479999999</v>
      </c>
      <c r="S778" s="382">
        <v>352377.80320000002</v>
      </c>
      <c r="T778" s="382">
        <v>216400.98629999999</v>
      </c>
      <c r="U778" s="382">
        <v>378701.72600000002</v>
      </c>
    </row>
    <row r="779" spans="1:21" ht="21.95" customHeight="1" x14ac:dyDescent="0.25">
      <c r="A779" s="381" t="s">
        <v>627</v>
      </c>
      <c r="B779" s="381" t="s">
        <v>110</v>
      </c>
      <c r="C779" s="381" t="s">
        <v>155</v>
      </c>
      <c r="D779" s="381" t="s">
        <v>702</v>
      </c>
      <c r="E779" s="381" t="s">
        <v>159</v>
      </c>
      <c r="F779" s="381" t="s">
        <v>625</v>
      </c>
      <c r="G779" s="381" t="s">
        <v>5</v>
      </c>
      <c r="H779" s="382">
        <v>75340.739700000006</v>
      </c>
      <c r="I779" s="382">
        <v>131846.29449999999</v>
      </c>
      <c r="J779" s="382">
        <v>98348.8128</v>
      </c>
      <c r="K779" s="382">
        <v>172110.42249999999</v>
      </c>
      <c r="L779" s="382">
        <v>119258.53750000001</v>
      </c>
      <c r="M779" s="382">
        <v>208702.44080000001</v>
      </c>
      <c r="N779" s="382">
        <v>145788.32610000001</v>
      </c>
      <c r="O779" s="382">
        <v>255129.57070000001</v>
      </c>
      <c r="P779" s="382">
        <v>172657.94149999999</v>
      </c>
      <c r="Q779" s="382">
        <v>302151.39750000002</v>
      </c>
      <c r="R779" s="382">
        <v>189893.99900000001</v>
      </c>
      <c r="S779" s="382">
        <v>332314.49810000003</v>
      </c>
      <c r="T779" s="382">
        <v>205951.06969999999</v>
      </c>
      <c r="U779" s="382">
        <v>360414.37209999998</v>
      </c>
    </row>
    <row r="780" spans="1:21" ht="21.95" customHeight="1" x14ac:dyDescent="0.25">
      <c r="A780" s="381" t="s">
        <v>627</v>
      </c>
      <c r="B780" s="381" t="s">
        <v>110</v>
      </c>
      <c r="C780" s="381" t="s">
        <v>155</v>
      </c>
      <c r="D780" s="381" t="s">
        <v>702</v>
      </c>
      <c r="E780" s="381" t="s">
        <v>159</v>
      </c>
      <c r="F780" s="381" t="s">
        <v>626</v>
      </c>
      <c r="G780" s="381" t="s">
        <v>6</v>
      </c>
      <c r="H780" s="382">
        <v>65874.053400000004</v>
      </c>
      <c r="I780" s="382">
        <v>115279.5935</v>
      </c>
      <c r="J780" s="382">
        <v>91134.032300000006</v>
      </c>
      <c r="K780" s="382">
        <v>159484.55660000001</v>
      </c>
      <c r="L780" s="382">
        <v>115771.3585</v>
      </c>
      <c r="M780" s="382">
        <v>202599.87729999999</v>
      </c>
      <c r="N780" s="382">
        <v>151557.28649999999</v>
      </c>
      <c r="O780" s="382">
        <v>265225.2513</v>
      </c>
      <c r="P780" s="382">
        <v>188924.8345</v>
      </c>
      <c r="Q780" s="382">
        <v>330618.46039999998</v>
      </c>
      <c r="R780" s="382">
        <v>212822.24299999999</v>
      </c>
      <c r="S780" s="382">
        <v>372438.9252</v>
      </c>
      <c r="T780" s="382">
        <v>236410.02830000001</v>
      </c>
      <c r="U780" s="382">
        <v>413717.54960000003</v>
      </c>
    </row>
    <row r="781" spans="1:21" ht="21.95" customHeight="1" x14ac:dyDescent="0.25">
      <c r="A781" s="381" t="s">
        <v>627</v>
      </c>
      <c r="B781" s="381" t="s">
        <v>110</v>
      </c>
      <c r="C781" s="381" t="s">
        <v>155</v>
      </c>
      <c r="D781" s="381" t="s">
        <v>702</v>
      </c>
      <c r="E781" s="381" t="s">
        <v>159</v>
      </c>
      <c r="F781" s="381" t="s">
        <v>627</v>
      </c>
      <c r="G781" s="381" t="s">
        <v>4</v>
      </c>
      <c r="H781" s="382">
        <v>72387.602199999994</v>
      </c>
      <c r="I781" s="382">
        <v>115820.1655</v>
      </c>
      <c r="J781" s="382">
        <v>101342.64320000001</v>
      </c>
      <c r="K781" s="382">
        <v>162148.23149999999</v>
      </c>
      <c r="L781" s="382">
        <v>130297.6842</v>
      </c>
      <c r="M781" s="382">
        <v>208476.2977</v>
      </c>
      <c r="N781" s="382">
        <v>173730.24549999999</v>
      </c>
      <c r="O781" s="382">
        <v>277968.39689999999</v>
      </c>
      <c r="P781" s="382">
        <v>217162.80679999999</v>
      </c>
      <c r="Q781" s="382">
        <v>347460.49619999999</v>
      </c>
      <c r="R781" s="382">
        <v>246117.84770000001</v>
      </c>
      <c r="S781" s="382">
        <v>393788.5624</v>
      </c>
      <c r="T781" s="382">
        <v>275072.88870000001</v>
      </c>
      <c r="U781" s="382">
        <v>440116.62849999999</v>
      </c>
    </row>
    <row r="782" spans="1:21" ht="22.5" customHeight="1" x14ac:dyDescent="0.25">
      <c r="A782" s="381" t="s">
        <v>627</v>
      </c>
      <c r="B782" s="381" t="s">
        <v>110</v>
      </c>
      <c r="C782" s="381" t="s">
        <v>160</v>
      </c>
      <c r="D782" s="381" t="s">
        <v>161</v>
      </c>
      <c r="E782" s="381" t="s">
        <v>162</v>
      </c>
      <c r="F782" s="381" t="s">
        <v>624</v>
      </c>
      <c r="G782" s="381" t="s">
        <v>11</v>
      </c>
      <c r="H782" s="382">
        <v>77697.860100000005</v>
      </c>
      <c r="I782" s="382">
        <v>135971.25520000001</v>
      </c>
      <c r="J782" s="382">
        <v>101742.94749999999</v>
      </c>
      <c r="K782" s="382">
        <v>178050.1581</v>
      </c>
      <c r="L782" s="382">
        <v>123506.3357</v>
      </c>
      <c r="M782" s="382">
        <v>216136.08749999999</v>
      </c>
      <c r="N782" s="382">
        <v>151057.34940000001</v>
      </c>
      <c r="O782" s="382">
        <v>264350.3615</v>
      </c>
      <c r="P782" s="382">
        <v>177761.163</v>
      </c>
      <c r="Q782" s="382">
        <v>311082.03529999999</v>
      </c>
      <c r="R782" s="382">
        <v>194126.1722</v>
      </c>
      <c r="S782" s="382">
        <v>339720.8014</v>
      </c>
      <c r="T782" s="382">
        <v>208703.09940000001</v>
      </c>
      <c r="U782" s="382">
        <v>365230.42389999999</v>
      </c>
    </row>
    <row r="783" spans="1:21" ht="21.95" customHeight="1" x14ac:dyDescent="0.25">
      <c r="A783" s="381" t="s">
        <v>627</v>
      </c>
      <c r="B783" s="381" t="s">
        <v>110</v>
      </c>
      <c r="C783" s="381" t="s">
        <v>160</v>
      </c>
      <c r="D783" s="381" t="s">
        <v>161</v>
      </c>
      <c r="E783" s="381" t="s">
        <v>162</v>
      </c>
      <c r="F783" s="381" t="s">
        <v>625</v>
      </c>
      <c r="G783" s="381" t="s">
        <v>5</v>
      </c>
      <c r="H783" s="382">
        <v>71156.286399999997</v>
      </c>
      <c r="I783" s="382">
        <v>124523.5013</v>
      </c>
      <c r="J783" s="382">
        <v>93245.053700000004</v>
      </c>
      <c r="K783" s="382">
        <v>163178.84390000001</v>
      </c>
      <c r="L783" s="382">
        <v>113417.13740000001</v>
      </c>
      <c r="M783" s="382">
        <v>198479.99050000001</v>
      </c>
      <c r="N783" s="382">
        <v>139294.82070000001</v>
      </c>
      <c r="O783" s="382">
        <v>243765.9362</v>
      </c>
      <c r="P783" s="382">
        <v>165305.1728</v>
      </c>
      <c r="Q783" s="382">
        <v>289284.05239999999</v>
      </c>
      <c r="R783" s="382">
        <v>182010.0203</v>
      </c>
      <c r="S783" s="382">
        <v>318517.5355</v>
      </c>
      <c r="T783" s="382">
        <v>197659.4374</v>
      </c>
      <c r="U783" s="382">
        <v>345904.01539999997</v>
      </c>
    </row>
    <row r="784" spans="1:21" ht="21.95" customHeight="1" x14ac:dyDescent="0.25">
      <c r="A784" s="381" t="s">
        <v>627</v>
      </c>
      <c r="B784" s="381" t="s">
        <v>110</v>
      </c>
      <c r="C784" s="381" t="s">
        <v>160</v>
      </c>
      <c r="D784" s="381" t="s">
        <v>161</v>
      </c>
      <c r="E784" s="381" t="s">
        <v>162</v>
      </c>
      <c r="F784" s="381" t="s">
        <v>626</v>
      </c>
      <c r="G784" s="381" t="s">
        <v>6</v>
      </c>
      <c r="H784" s="382">
        <v>61514.123599999999</v>
      </c>
      <c r="I784" s="382">
        <v>107649.7163</v>
      </c>
      <c r="J784" s="382">
        <v>84968.219100000002</v>
      </c>
      <c r="K784" s="382">
        <v>148694.38339999999</v>
      </c>
      <c r="L784" s="382">
        <v>107764.2838</v>
      </c>
      <c r="M784" s="382">
        <v>188587.49660000001</v>
      </c>
      <c r="N784" s="382">
        <v>140721.8389</v>
      </c>
      <c r="O784" s="382">
        <v>246263.21799999999</v>
      </c>
      <c r="P784" s="382">
        <v>175350.87880000001</v>
      </c>
      <c r="Q784" s="382">
        <v>306864.03779999999</v>
      </c>
      <c r="R784" s="382">
        <v>197364.98499999999</v>
      </c>
      <c r="S784" s="382">
        <v>345388.72379999998</v>
      </c>
      <c r="T784" s="382">
        <v>219051.87590000001</v>
      </c>
      <c r="U784" s="382">
        <v>383340.78279999999</v>
      </c>
    </row>
    <row r="785" spans="1:21" ht="21.95" customHeight="1" x14ac:dyDescent="0.25">
      <c r="A785" s="381" t="s">
        <v>627</v>
      </c>
      <c r="B785" s="381" t="s">
        <v>110</v>
      </c>
      <c r="C785" s="381" t="s">
        <v>160</v>
      </c>
      <c r="D785" s="381" t="s">
        <v>161</v>
      </c>
      <c r="E785" s="381" t="s">
        <v>162</v>
      </c>
      <c r="F785" s="381" t="s">
        <v>627</v>
      </c>
      <c r="G785" s="381" t="s">
        <v>4</v>
      </c>
      <c r="H785" s="382">
        <v>69432.972899999993</v>
      </c>
      <c r="I785" s="382">
        <v>111092.75840000001</v>
      </c>
      <c r="J785" s="382">
        <v>97206.162200000006</v>
      </c>
      <c r="K785" s="382">
        <v>155529.86180000001</v>
      </c>
      <c r="L785" s="382">
        <v>124979.35129999999</v>
      </c>
      <c r="M785" s="382">
        <v>199966.96520000001</v>
      </c>
      <c r="N785" s="382">
        <v>166639.13510000001</v>
      </c>
      <c r="O785" s="382">
        <v>266622.6201</v>
      </c>
      <c r="P785" s="382">
        <v>208298.91880000001</v>
      </c>
      <c r="Q785" s="382">
        <v>333278.27519999997</v>
      </c>
      <c r="R785" s="382">
        <v>236072.10810000001</v>
      </c>
      <c r="S785" s="382">
        <v>377715.3786</v>
      </c>
      <c r="T785" s="382">
        <v>263845.29729999998</v>
      </c>
      <c r="U785" s="382">
        <v>422152.48190000001</v>
      </c>
    </row>
    <row r="786" spans="1:21" ht="22.5" customHeight="1" x14ac:dyDescent="0.25">
      <c r="A786" s="381" t="s">
        <v>627</v>
      </c>
      <c r="B786" s="381" t="s">
        <v>110</v>
      </c>
      <c r="C786" s="381" t="s">
        <v>160</v>
      </c>
      <c r="D786" s="381" t="s">
        <v>161</v>
      </c>
      <c r="E786" s="381" t="s">
        <v>157</v>
      </c>
      <c r="F786" s="381" t="s">
        <v>624</v>
      </c>
      <c r="G786" s="381" t="s">
        <v>11</v>
      </c>
      <c r="H786" s="382">
        <v>73344.317800000004</v>
      </c>
      <c r="I786" s="382">
        <v>128352.55620000001</v>
      </c>
      <c r="J786" s="382">
        <v>96011.503599999996</v>
      </c>
      <c r="K786" s="382">
        <v>168020.13140000001</v>
      </c>
      <c r="L786" s="382">
        <v>116520.7651</v>
      </c>
      <c r="M786" s="382">
        <v>203911.3389</v>
      </c>
      <c r="N786" s="382">
        <v>142462.46280000001</v>
      </c>
      <c r="O786" s="382">
        <v>249309.30979999999</v>
      </c>
      <c r="P786" s="382">
        <v>167629.25440000001</v>
      </c>
      <c r="Q786" s="382">
        <v>293351.19520000002</v>
      </c>
      <c r="R786" s="382">
        <v>183056.08869999999</v>
      </c>
      <c r="S786" s="382">
        <v>320348.15519999998</v>
      </c>
      <c r="T786" s="382">
        <v>196795.36249999999</v>
      </c>
      <c r="U786" s="382">
        <v>344391.88439999998</v>
      </c>
    </row>
    <row r="787" spans="1:21" ht="21.95" customHeight="1" x14ac:dyDescent="0.25">
      <c r="A787" s="381" t="s">
        <v>627</v>
      </c>
      <c r="B787" s="381" t="s">
        <v>110</v>
      </c>
      <c r="C787" s="381" t="s">
        <v>160</v>
      </c>
      <c r="D787" s="381" t="s">
        <v>161</v>
      </c>
      <c r="E787" s="381" t="s">
        <v>157</v>
      </c>
      <c r="F787" s="381" t="s">
        <v>625</v>
      </c>
      <c r="G787" s="381" t="s">
        <v>5</v>
      </c>
      <c r="H787" s="382">
        <v>67224.781099999993</v>
      </c>
      <c r="I787" s="382">
        <v>117643.3671</v>
      </c>
      <c r="J787" s="382">
        <v>88061.861099999995</v>
      </c>
      <c r="K787" s="382">
        <v>154108.2568</v>
      </c>
      <c r="L787" s="382">
        <v>107082.4829</v>
      </c>
      <c r="M787" s="382">
        <v>187394.3449</v>
      </c>
      <c r="N787" s="382">
        <v>131458.80679999999</v>
      </c>
      <c r="O787" s="382">
        <v>230052.91200000001</v>
      </c>
      <c r="P787" s="382">
        <v>155976.87650000001</v>
      </c>
      <c r="Q787" s="382">
        <v>272959.53389999998</v>
      </c>
      <c r="R787" s="382">
        <v>171721.62400000001</v>
      </c>
      <c r="S787" s="382">
        <v>300512.842</v>
      </c>
      <c r="T787" s="382">
        <v>186464.1949</v>
      </c>
      <c r="U787" s="382">
        <v>326312.34100000001</v>
      </c>
    </row>
    <row r="788" spans="1:21" ht="21.95" customHeight="1" x14ac:dyDescent="0.25">
      <c r="A788" s="381" t="s">
        <v>627</v>
      </c>
      <c r="B788" s="381" t="s">
        <v>110</v>
      </c>
      <c r="C788" s="381" t="s">
        <v>160</v>
      </c>
      <c r="D788" s="381" t="s">
        <v>161</v>
      </c>
      <c r="E788" s="381" t="s">
        <v>157</v>
      </c>
      <c r="F788" s="381" t="s">
        <v>626</v>
      </c>
      <c r="G788" s="381" t="s">
        <v>6</v>
      </c>
      <c r="H788" s="382">
        <v>58176.471299999997</v>
      </c>
      <c r="I788" s="382">
        <v>101808.8248</v>
      </c>
      <c r="J788" s="382">
        <v>80369.799700000003</v>
      </c>
      <c r="K788" s="382">
        <v>140647.1496</v>
      </c>
      <c r="L788" s="382">
        <v>101947.55100000001</v>
      </c>
      <c r="M788" s="382">
        <v>178408.21410000001</v>
      </c>
      <c r="N788" s="382">
        <v>133157.41260000001</v>
      </c>
      <c r="O788" s="382">
        <v>233025.47210000001</v>
      </c>
      <c r="P788" s="382">
        <v>165930.92139999999</v>
      </c>
      <c r="Q788" s="382">
        <v>290379.11249999999</v>
      </c>
      <c r="R788" s="382">
        <v>186777.16320000001</v>
      </c>
      <c r="S788" s="382">
        <v>326860.0355</v>
      </c>
      <c r="T788" s="382">
        <v>207317.30009999999</v>
      </c>
      <c r="U788" s="382">
        <v>362805.27519999997</v>
      </c>
    </row>
    <row r="789" spans="1:21" ht="21.95" customHeight="1" x14ac:dyDescent="0.25">
      <c r="A789" s="381" t="s">
        <v>627</v>
      </c>
      <c r="B789" s="381" t="s">
        <v>110</v>
      </c>
      <c r="C789" s="381" t="s">
        <v>160</v>
      </c>
      <c r="D789" s="381" t="s">
        <v>161</v>
      </c>
      <c r="E789" s="381" t="s">
        <v>157</v>
      </c>
      <c r="F789" s="381" t="s">
        <v>627</v>
      </c>
      <c r="G789" s="381" t="s">
        <v>4</v>
      </c>
      <c r="H789" s="382">
        <v>65503.810299999997</v>
      </c>
      <c r="I789" s="382">
        <v>104806.0981</v>
      </c>
      <c r="J789" s="382">
        <v>91705.334400000007</v>
      </c>
      <c r="K789" s="382">
        <v>146728.5373</v>
      </c>
      <c r="L789" s="382">
        <v>117906.85860000001</v>
      </c>
      <c r="M789" s="382">
        <v>188650.97659999999</v>
      </c>
      <c r="N789" s="382">
        <v>157209.14480000001</v>
      </c>
      <c r="O789" s="382">
        <v>251534.6354</v>
      </c>
      <c r="P789" s="382">
        <v>196511.43100000001</v>
      </c>
      <c r="Q789" s="382">
        <v>314418.2942</v>
      </c>
      <c r="R789" s="382">
        <v>222712.95509999999</v>
      </c>
      <c r="S789" s="382">
        <v>356340.73349999997</v>
      </c>
      <c r="T789" s="382">
        <v>248914.47930000001</v>
      </c>
      <c r="U789" s="382">
        <v>398263.1728</v>
      </c>
    </row>
    <row r="790" spans="1:21" ht="22.5" customHeight="1" x14ac:dyDescent="0.25">
      <c r="A790" s="381" t="s">
        <v>627</v>
      </c>
      <c r="B790" s="381" t="s">
        <v>110</v>
      </c>
      <c r="C790" s="381" t="s">
        <v>160</v>
      </c>
      <c r="D790" s="381" t="s">
        <v>161</v>
      </c>
      <c r="E790" s="381" t="s">
        <v>145</v>
      </c>
      <c r="F790" s="381" t="s">
        <v>624</v>
      </c>
      <c r="G790" s="381" t="s">
        <v>11</v>
      </c>
      <c r="H790" s="382">
        <v>72687.035600000003</v>
      </c>
      <c r="I790" s="382">
        <v>127202.31230000001</v>
      </c>
      <c r="J790" s="382">
        <v>95258.935899999997</v>
      </c>
      <c r="K790" s="382">
        <v>166703.13800000001</v>
      </c>
      <c r="L790" s="382">
        <v>115706.5977</v>
      </c>
      <c r="M790" s="382">
        <v>202486.546</v>
      </c>
      <c r="N790" s="382">
        <v>141646.86170000001</v>
      </c>
      <c r="O790" s="382">
        <v>247882.0079</v>
      </c>
      <c r="P790" s="382">
        <v>166731.71470000001</v>
      </c>
      <c r="Q790" s="382">
        <v>291780.50069999998</v>
      </c>
      <c r="R790" s="382">
        <v>182095.03839999999</v>
      </c>
      <c r="S790" s="382">
        <v>318666.31719999999</v>
      </c>
      <c r="T790" s="382">
        <v>195784.7542</v>
      </c>
      <c r="U790" s="382">
        <v>342623.32</v>
      </c>
    </row>
    <row r="791" spans="1:21" ht="21.95" customHeight="1" x14ac:dyDescent="0.25">
      <c r="A791" s="381" t="s">
        <v>627</v>
      </c>
      <c r="B791" s="381" t="s">
        <v>110</v>
      </c>
      <c r="C791" s="381" t="s">
        <v>160</v>
      </c>
      <c r="D791" s="381" t="s">
        <v>161</v>
      </c>
      <c r="E791" s="381" t="s">
        <v>145</v>
      </c>
      <c r="F791" s="381" t="s">
        <v>625</v>
      </c>
      <c r="G791" s="381" t="s">
        <v>5</v>
      </c>
      <c r="H791" s="382">
        <v>66426.820000000007</v>
      </c>
      <c r="I791" s="382">
        <v>116246.9351</v>
      </c>
      <c r="J791" s="382">
        <v>87126.543099999995</v>
      </c>
      <c r="K791" s="382">
        <v>152471.45050000001</v>
      </c>
      <c r="L791" s="382">
        <v>106051.34359999999</v>
      </c>
      <c r="M791" s="382">
        <v>185589.85140000001</v>
      </c>
      <c r="N791" s="382">
        <v>130390.2484</v>
      </c>
      <c r="O791" s="382">
        <v>228182.93479999999</v>
      </c>
      <c r="P791" s="382">
        <v>154811.4662</v>
      </c>
      <c r="Q791" s="382">
        <v>270920.06599999999</v>
      </c>
      <c r="R791" s="382">
        <v>170500.0116</v>
      </c>
      <c r="S791" s="382">
        <v>298375.02029999997</v>
      </c>
      <c r="T791" s="382">
        <v>185216.0888</v>
      </c>
      <c r="U791" s="382">
        <v>324128.15539999999</v>
      </c>
    </row>
    <row r="792" spans="1:21" ht="21.95" customHeight="1" x14ac:dyDescent="0.25">
      <c r="A792" s="381" t="s">
        <v>627</v>
      </c>
      <c r="B792" s="381" t="s">
        <v>110</v>
      </c>
      <c r="C792" s="381" t="s">
        <v>160</v>
      </c>
      <c r="D792" s="381" t="s">
        <v>161</v>
      </c>
      <c r="E792" s="381" t="s">
        <v>145</v>
      </c>
      <c r="F792" s="381" t="s">
        <v>626</v>
      </c>
      <c r="G792" s="381" t="s">
        <v>6</v>
      </c>
      <c r="H792" s="382">
        <v>57270.8249</v>
      </c>
      <c r="I792" s="382">
        <v>100223.9437</v>
      </c>
      <c r="J792" s="382">
        <v>79077.130300000004</v>
      </c>
      <c r="K792" s="382">
        <v>138384.9779</v>
      </c>
      <c r="L792" s="382">
        <v>100253.7071</v>
      </c>
      <c r="M792" s="382">
        <v>175443.98740000001</v>
      </c>
      <c r="N792" s="382">
        <v>130835.215</v>
      </c>
      <c r="O792" s="382">
        <v>228961.62640000001</v>
      </c>
      <c r="P792" s="382">
        <v>163016.31599999999</v>
      </c>
      <c r="Q792" s="382">
        <v>285278.55300000001</v>
      </c>
      <c r="R792" s="382">
        <v>183444.56709999999</v>
      </c>
      <c r="S792" s="382">
        <v>321027.99239999999</v>
      </c>
      <c r="T792" s="382">
        <v>203559.67660000001</v>
      </c>
      <c r="U792" s="382">
        <v>356229.4339</v>
      </c>
    </row>
    <row r="793" spans="1:21" ht="21.95" customHeight="1" x14ac:dyDescent="0.25">
      <c r="A793" s="381" t="s">
        <v>627</v>
      </c>
      <c r="B793" s="381" t="s">
        <v>110</v>
      </c>
      <c r="C793" s="381" t="s">
        <v>160</v>
      </c>
      <c r="D793" s="381" t="s">
        <v>161</v>
      </c>
      <c r="E793" s="381" t="s">
        <v>145</v>
      </c>
      <c r="F793" s="381" t="s">
        <v>627</v>
      </c>
      <c r="G793" s="381" t="s">
        <v>4</v>
      </c>
      <c r="H793" s="382">
        <v>65053.178999999996</v>
      </c>
      <c r="I793" s="382">
        <v>104085.08809999999</v>
      </c>
      <c r="J793" s="382">
        <v>91074.450700000001</v>
      </c>
      <c r="K793" s="382">
        <v>145719.12330000001</v>
      </c>
      <c r="L793" s="382">
        <v>117095.72229999999</v>
      </c>
      <c r="M793" s="382">
        <v>187353.15849999999</v>
      </c>
      <c r="N793" s="382">
        <v>156127.6298</v>
      </c>
      <c r="O793" s="382">
        <v>249804.2113</v>
      </c>
      <c r="P793" s="382">
        <v>195159.53719999999</v>
      </c>
      <c r="Q793" s="382">
        <v>312255.26419999998</v>
      </c>
      <c r="R793" s="382">
        <v>221180.8089</v>
      </c>
      <c r="S793" s="382">
        <v>353889.29940000002</v>
      </c>
      <c r="T793" s="382">
        <v>247202.08050000001</v>
      </c>
      <c r="U793" s="382">
        <v>395523.3346</v>
      </c>
    </row>
    <row r="794" spans="1:21" ht="22.5" customHeight="1" x14ac:dyDescent="0.25">
      <c r="A794" s="381" t="s">
        <v>627</v>
      </c>
      <c r="B794" s="381" t="s">
        <v>110</v>
      </c>
      <c r="C794" s="381" t="s">
        <v>160</v>
      </c>
      <c r="D794" s="381" t="s">
        <v>161</v>
      </c>
      <c r="E794" s="381" t="s">
        <v>163</v>
      </c>
      <c r="F794" s="381" t="s">
        <v>624</v>
      </c>
      <c r="G794" s="381" t="s">
        <v>11</v>
      </c>
      <c r="H794" s="382">
        <v>72371.179900000003</v>
      </c>
      <c r="I794" s="382">
        <v>126649.56479999999</v>
      </c>
      <c r="J794" s="382">
        <v>94782.402700000006</v>
      </c>
      <c r="K794" s="382">
        <v>165869.2046</v>
      </c>
      <c r="L794" s="382">
        <v>115070.29059999999</v>
      </c>
      <c r="M794" s="382">
        <v>201373.0086</v>
      </c>
      <c r="N794" s="382">
        <v>140763.73929999999</v>
      </c>
      <c r="O794" s="382">
        <v>246336.54380000001</v>
      </c>
      <c r="P794" s="382">
        <v>165656.24789999999</v>
      </c>
      <c r="Q794" s="382">
        <v>289898.4338</v>
      </c>
      <c r="R794" s="382">
        <v>180909.43479999999</v>
      </c>
      <c r="S794" s="382">
        <v>316591.511</v>
      </c>
      <c r="T794" s="382">
        <v>194496.96590000001</v>
      </c>
      <c r="U794" s="382">
        <v>340369.69020000001</v>
      </c>
    </row>
    <row r="795" spans="1:21" ht="21.95" customHeight="1" x14ac:dyDescent="0.25">
      <c r="A795" s="381" t="s">
        <v>627</v>
      </c>
      <c r="B795" s="381" t="s">
        <v>110</v>
      </c>
      <c r="C795" s="381" t="s">
        <v>160</v>
      </c>
      <c r="D795" s="381" t="s">
        <v>161</v>
      </c>
      <c r="E795" s="381" t="s">
        <v>163</v>
      </c>
      <c r="F795" s="381" t="s">
        <v>625</v>
      </c>
      <c r="G795" s="381" t="s">
        <v>5</v>
      </c>
      <c r="H795" s="382">
        <v>66251.643200000006</v>
      </c>
      <c r="I795" s="382">
        <v>115940.3757</v>
      </c>
      <c r="J795" s="382">
        <v>86832.76</v>
      </c>
      <c r="K795" s="382">
        <v>151957.33009999999</v>
      </c>
      <c r="L795" s="382">
        <v>105632.00840000001</v>
      </c>
      <c r="M795" s="382">
        <v>184856.0147</v>
      </c>
      <c r="N795" s="382">
        <v>129760.08349999999</v>
      </c>
      <c r="O795" s="382">
        <v>227080.14600000001</v>
      </c>
      <c r="P795" s="382">
        <v>154003.87</v>
      </c>
      <c r="Q795" s="382">
        <v>269506.77250000002</v>
      </c>
      <c r="R795" s="382">
        <v>169574.97020000001</v>
      </c>
      <c r="S795" s="382">
        <v>296756.19780000002</v>
      </c>
      <c r="T795" s="382">
        <v>184165.79819999999</v>
      </c>
      <c r="U795" s="382">
        <v>322290.14689999999</v>
      </c>
    </row>
    <row r="796" spans="1:21" ht="21.95" customHeight="1" x14ac:dyDescent="0.25">
      <c r="A796" s="381" t="s">
        <v>627</v>
      </c>
      <c r="B796" s="381" t="s">
        <v>110</v>
      </c>
      <c r="C796" s="381" t="s">
        <v>160</v>
      </c>
      <c r="D796" s="381" t="s">
        <v>161</v>
      </c>
      <c r="E796" s="381" t="s">
        <v>163</v>
      </c>
      <c r="F796" s="381" t="s">
        <v>626</v>
      </c>
      <c r="G796" s="381" t="s">
        <v>6</v>
      </c>
      <c r="H796" s="382">
        <v>57244.994400000003</v>
      </c>
      <c r="I796" s="382">
        <v>100178.7403</v>
      </c>
      <c r="J796" s="382">
        <v>79065.732099999994</v>
      </c>
      <c r="K796" s="382">
        <v>138365.0312</v>
      </c>
      <c r="L796" s="382">
        <v>100270.89260000001</v>
      </c>
      <c r="M796" s="382">
        <v>175474.06200000001</v>
      </c>
      <c r="N796" s="382">
        <v>130921.86810000001</v>
      </c>
      <c r="O796" s="382">
        <v>229113.26930000001</v>
      </c>
      <c r="P796" s="382">
        <v>163136.4908</v>
      </c>
      <c r="Q796" s="382">
        <v>285488.85889999999</v>
      </c>
      <c r="R796" s="382">
        <v>183610.14180000001</v>
      </c>
      <c r="S796" s="382">
        <v>321317.74800000002</v>
      </c>
      <c r="T796" s="382">
        <v>203777.68799999999</v>
      </c>
      <c r="U796" s="382">
        <v>356610.95400000003</v>
      </c>
    </row>
    <row r="797" spans="1:21" ht="21.95" customHeight="1" x14ac:dyDescent="0.25">
      <c r="A797" s="381" t="s">
        <v>627</v>
      </c>
      <c r="B797" s="381" t="s">
        <v>110</v>
      </c>
      <c r="C797" s="381" t="s">
        <v>160</v>
      </c>
      <c r="D797" s="381" t="s">
        <v>161</v>
      </c>
      <c r="E797" s="381" t="s">
        <v>163</v>
      </c>
      <c r="F797" s="381" t="s">
        <v>627</v>
      </c>
      <c r="G797" s="381" t="s">
        <v>4</v>
      </c>
      <c r="H797" s="382">
        <v>64691.339099999997</v>
      </c>
      <c r="I797" s="382">
        <v>103506.1442</v>
      </c>
      <c r="J797" s="382">
        <v>90567.874800000005</v>
      </c>
      <c r="K797" s="382">
        <v>144908.60190000001</v>
      </c>
      <c r="L797" s="382">
        <v>116444.4105</v>
      </c>
      <c r="M797" s="382">
        <v>186311.05960000001</v>
      </c>
      <c r="N797" s="382">
        <v>155259.21400000001</v>
      </c>
      <c r="O797" s="382">
        <v>248414.74600000001</v>
      </c>
      <c r="P797" s="382">
        <v>194074.01749999999</v>
      </c>
      <c r="Q797" s="382">
        <v>310518.4326</v>
      </c>
      <c r="R797" s="382">
        <v>219950.55309999999</v>
      </c>
      <c r="S797" s="382">
        <v>351920.89030000003</v>
      </c>
      <c r="T797" s="382">
        <v>245827.0888</v>
      </c>
      <c r="U797" s="382">
        <v>393323.348</v>
      </c>
    </row>
    <row r="798" spans="1:21" ht="22.5" customHeight="1" x14ac:dyDescent="0.25">
      <c r="A798" s="381" t="s">
        <v>627</v>
      </c>
      <c r="B798" s="381" t="s">
        <v>110</v>
      </c>
      <c r="C798" s="381" t="s">
        <v>160</v>
      </c>
      <c r="D798" s="381" t="s">
        <v>161</v>
      </c>
      <c r="E798" s="381" t="s">
        <v>164</v>
      </c>
      <c r="F798" s="381" t="s">
        <v>624</v>
      </c>
      <c r="G798" s="381" t="s">
        <v>11</v>
      </c>
      <c r="H798" s="382">
        <v>75119.876099999994</v>
      </c>
      <c r="I798" s="382">
        <v>131459.78330000001</v>
      </c>
      <c r="J798" s="382">
        <v>98331.683000000005</v>
      </c>
      <c r="K798" s="382">
        <v>172080.44519999999</v>
      </c>
      <c r="L798" s="382">
        <v>119332.7773</v>
      </c>
      <c r="M798" s="382">
        <v>208832.3603</v>
      </c>
      <c r="N798" s="382">
        <v>145893.66269999999</v>
      </c>
      <c r="O798" s="382">
        <v>255313.90969999999</v>
      </c>
      <c r="P798" s="382">
        <v>171664.22210000001</v>
      </c>
      <c r="Q798" s="382">
        <v>300412.38860000001</v>
      </c>
      <c r="R798" s="382">
        <v>187461.66339999999</v>
      </c>
      <c r="S798" s="382">
        <v>328057.91100000002</v>
      </c>
      <c r="T798" s="382">
        <v>201530.73560000001</v>
      </c>
      <c r="U798" s="382">
        <v>352678.78730000003</v>
      </c>
    </row>
    <row r="799" spans="1:21" ht="21.95" customHeight="1" x14ac:dyDescent="0.25">
      <c r="A799" s="381" t="s">
        <v>627</v>
      </c>
      <c r="B799" s="381" t="s">
        <v>110</v>
      </c>
      <c r="C799" s="381" t="s">
        <v>160</v>
      </c>
      <c r="D799" s="381" t="s">
        <v>161</v>
      </c>
      <c r="E799" s="381" t="s">
        <v>164</v>
      </c>
      <c r="F799" s="381" t="s">
        <v>625</v>
      </c>
      <c r="G799" s="381" t="s">
        <v>5</v>
      </c>
      <c r="H799" s="382">
        <v>68859.660699999993</v>
      </c>
      <c r="I799" s="382">
        <v>120504.40609999999</v>
      </c>
      <c r="J799" s="382">
        <v>90199.290200000003</v>
      </c>
      <c r="K799" s="382">
        <v>157848.75769999999</v>
      </c>
      <c r="L799" s="382">
        <v>109677.5232</v>
      </c>
      <c r="M799" s="382">
        <v>191935.66570000001</v>
      </c>
      <c r="N799" s="382">
        <v>134637.04939999999</v>
      </c>
      <c r="O799" s="382">
        <v>235614.83660000001</v>
      </c>
      <c r="P799" s="382">
        <v>159743.9737</v>
      </c>
      <c r="Q799" s="382">
        <v>279551.95390000002</v>
      </c>
      <c r="R799" s="382">
        <v>175866.6366</v>
      </c>
      <c r="S799" s="382">
        <v>307766.614</v>
      </c>
      <c r="T799" s="382">
        <v>190962.07019999999</v>
      </c>
      <c r="U799" s="382">
        <v>334183.62270000001</v>
      </c>
    </row>
    <row r="800" spans="1:21" ht="21.95" customHeight="1" x14ac:dyDescent="0.25">
      <c r="A800" s="381" t="s">
        <v>627</v>
      </c>
      <c r="B800" s="381" t="s">
        <v>110</v>
      </c>
      <c r="C800" s="381" t="s">
        <v>160</v>
      </c>
      <c r="D800" s="381" t="s">
        <v>161</v>
      </c>
      <c r="E800" s="381" t="s">
        <v>164</v>
      </c>
      <c r="F800" s="381" t="s">
        <v>626</v>
      </c>
      <c r="G800" s="381" t="s">
        <v>6</v>
      </c>
      <c r="H800" s="382">
        <v>59599.512900000002</v>
      </c>
      <c r="I800" s="382">
        <v>104299.1476</v>
      </c>
      <c r="J800" s="382">
        <v>82337.293399999995</v>
      </c>
      <c r="K800" s="382">
        <v>144090.2635</v>
      </c>
      <c r="L800" s="382">
        <v>104445.3455</v>
      </c>
      <c r="M800" s="382">
        <v>182779.35459999999</v>
      </c>
      <c r="N800" s="382">
        <v>136424.06630000001</v>
      </c>
      <c r="O800" s="382">
        <v>238742.11600000001</v>
      </c>
      <c r="P800" s="382">
        <v>170002.38010000001</v>
      </c>
      <c r="Q800" s="382">
        <v>297504.16509999998</v>
      </c>
      <c r="R800" s="382">
        <v>191362.10630000001</v>
      </c>
      <c r="S800" s="382">
        <v>334883.68609999999</v>
      </c>
      <c r="T800" s="382">
        <v>212408.69099999999</v>
      </c>
      <c r="U800" s="382">
        <v>371715.20929999999</v>
      </c>
    </row>
    <row r="801" spans="1:21" ht="21.95" customHeight="1" x14ac:dyDescent="0.25">
      <c r="A801" s="381" t="s">
        <v>627</v>
      </c>
      <c r="B801" s="381" t="s">
        <v>110</v>
      </c>
      <c r="C801" s="381" t="s">
        <v>160</v>
      </c>
      <c r="D801" s="381" t="s">
        <v>161</v>
      </c>
      <c r="E801" s="381" t="s">
        <v>164</v>
      </c>
      <c r="F801" s="381" t="s">
        <v>627</v>
      </c>
      <c r="G801" s="381" t="s">
        <v>4</v>
      </c>
      <c r="H801" s="382">
        <v>67084.353400000007</v>
      </c>
      <c r="I801" s="382">
        <v>107334.967</v>
      </c>
      <c r="J801" s="382">
        <v>93918.094700000001</v>
      </c>
      <c r="K801" s="382">
        <v>150268.95379999999</v>
      </c>
      <c r="L801" s="382">
        <v>120751.836</v>
      </c>
      <c r="M801" s="382">
        <v>193202.9405</v>
      </c>
      <c r="N801" s="382">
        <v>161002.44810000001</v>
      </c>
      <c r="O801" s="382">
        <v>257603.92069999999</v>
      </c>
      <c r="P801" s="382">
        <v>201253.0601</v>
      </c>
      <c r="Q801" s="382">
        <v>322004.90090000001</v>
      </c>
      <c r="R801" s="382">
        <v>228086.8014</v>
      </c>
      <c r="S801" s="382">
        <v>364938.88770000002</v>
      </c>
      <c r="T801" s="382">
        <v>254920.54269999999</v>
      </c>
      <c r="U801" s="382">
        <v>407872.87449999998</v>
      </c>
    </row>
    <row r="802" spans="1:21" ht="22.5" customHeight="1" x14ac:dyDescent="0.25">
      <c r="A802" s="381" t="s">
        <v>627</v>
      </c>
      <c r="B802" s="381" t="s">
        <v>110</v>
      </c>
      <c r="C802" s="381" t="s">
        <v>160</v>
      </c>
      <c r="D802" s="381" t="s">
        <v>161</v>
      </c>
      <c r="E802" s="381" t="s">
        <v>165</v>
      </c>
      <c r="F802" s="381" t="s">
        <v>624</v>
      </c>
      <c r="G802" s="381" t="s">
        <v>11</v>
      </c>
      <c r="H802" s="382">
        <v>76980.790399999998</v>
      </c>
      <c r="I802" s="382">
        <v>134716.38320000001</v>
      </c>
      <c r="J802" s="382">
        <v>100720.86990000001</v>
      </c>
      <c r="K802" s="382">
        <v>176261.52239999999</v>
      </c>
      <c r="L802" s="382">
        <v>122189.25350000001</v>
      </c>
      <c r="M802" s="382">
        <v>213831.1937</v>
      </c>
      <c r="N802" s="382">
        <v>149307.9811</v>
      </c>
      <c r="O802" s="382">
        <v>261288.96679999999</v>
      </c>
      <c r="P802" s="382">
        <v>175654.7066</v>
      </c>
      <c r="Q802" s="382">
        <v>307395.7365</v>
      </c>
      <c r="R802" s="382">
        <v>191811.09830000001</v>
      </c>
      <c r="S802" s="382">
        <v>335669.42190000002</v>
      </c>
      <c r="T802" s="382">
        <v>206196.81210000001</v>
      </c>
      <c r="U802" s="382">
        <v>360844.42099999997</v>
      </c>
    </row>
    <row r="803" spans="1:21" ht="21.95" customHeight="1" x14ac:dyDescent="0.25">
      <c r="A803" s="381" t="s">
        <v>627</v>
      </c>
      <c r="B803" s="381" t="s">
        <v>110</v>
      </c>
      <c r="C803" s="381" t="s">
        <v>160</v>
      </c>
      <c r="D803" s="381" t="s">
        <v>161</v>
      </c>
      <c r="E803" s="381" t="s">
        <v>165</v>
      </c>
      <c r="F803" s="381" t="s">
        <v>625</v>
      </c>
      <c r="G803" s="381" t="s">
        <v>5</v>
      </c>
      <c r="H803" s="382">
        <v>70650.235400000005</v>
      </c>
      <c r="I803" s="382">
        <v>123637.912</v>
      </c>
      <c r="J803" s="382">
        <v>92497.101899999994</v>
      </c>
      <c r="K803" s="382">
        <v>161869.92850000001</v>
      </c>
      <c r="L803" s="382">
        <v>112425.51360000001</v>
      </c>
      <c r="M803" s="382">
        <v>196744.6488</v>
      </c>
      <c r="N803" s="382">
        <v>137924.88920000001</v>
      </c>
      <c r="O803" s="382">
        <v>241368.55600000001</v>
      </c>
      <c r="P803" s="382">
        <v>163600.52290000001</v>
      </c>
      <c r="Q803" s="382">
        <v>286300.91509999998</v>
      </c>
      <c r="R803" s="382">
        <v>180085.79029999999</v>
      </c>
      <c r="S803" s="382">
        <v>315150.13309999998</v>
      </c>
      <c r="T803" s="382">
        <v>195509.3976</v>
      </c>
      <c r="U803" s="382">
        <v>342141.44579999999</v>
      </c>
    </row>
    <row r="804" spans="1:21" ht="21.95" customHeight="1" x14ac:dyDescent="0.25">
      <c r="A804" s="381" t="s">
        <v>627</v>
      </c>
      <c r="B804" s="381" t="s">
        <v>110</v>
      </c>
      <c r="C804" s="381" t="s">
        <v>160</v>
      </c>
      <c r="D804" s="381" t="s">
        <v>161</v>
      </c>
      <c r="E804" s="381" t="s">
        <v>165</v>
      </c>
      <c r="F804" s="381" t="s">
        <v>626</v>
      </c>
      <c r="G804" s="381" t="s">
        <v>6</v>
      </c>
      <c r="H804" s="382">
        <v>61242.507899999997</v>
      </c>
      <c r="I804" s="382">
        <v>107174.3887</v>
      </c>
      <c r="J804" s="382">
        <v>84625.104000000007</v>
      </c>
      <c r="K804" s="382">
        <v>148093.93210000001</v>
      </c>
      <c r="L804" s="382">
        <v>107370.8962</v>
      </c>
      <c r="M804" s="382">
        <v>187899.06830000001</v>
      </c>
      <c r="N804" s="382">
        <v>140292.93090000001</v>
      </c>
      <c r="O804" s="382">
        <v>245512.62909999999</v>
      </c>
      <c r="P804" s="382">
        <v>174832.53159999999</v>
      </c>
      <c r="Q804" s="382">
        <v>305956.93030000001</v>
      </c>
      <c r="R804" s="382">
        <v>196821.58979999999</v>
      </c>
      <c r="S804" s="382">
        <v>344437.78220000002</v>
      </c>
      <c r="T804" s="382">
        <v>218493.98800000001</v>
      </c>
      <c r="U804" s="382">
        <v>382364.4791</v>
      </c>
    </row>
    <row r="805" spans="1:21" ht="21.95" customHeight="1" x14ac:dyDescent="0.25">
      <c r="A805" s="381" t="s">
        <v>627</v>
      </c>
      <c r="B805" s="381" t="s">
        <v>110</v>
      </c>
      <c r="C805" s="381" t="s">
        <v>160</v>
      </c>
      <c r="D805" s="381" t="s">
        <v>161</v>
      </c>
      <c r="E805" s="381" t="s">
        <v>165</v>
      </c>
      <c r="F805" s="381" t="s">
        <v>627</v>
      </c>
      <c r="G805" s="381" t="s">
        <v>4</v>
      </c>
      <c r="H805" s="382">
        <v>68687.093599999993</v>
      </c>
      <c r="I805" s="382">
        <v>109899.3515</v>
      </c>
      <c r="J805" s="382">
        <v>96161.930999999997</v>
      </c>
      <c r="K805" s="382">
        <v>153859.092</v>
      </c>
      <c r="L805" s="382">
        <v>123636.76850000001</v>
      </c>
      <c r="M805" s="382">
        <v>197818.83259999999</v>
      </c>
      <c r="N805" s="382">
        <v>164849.02470000001</v>
      </c>
      <c r="O805" s="382">
        <v>263758.44339999999</v>
      </c>
      <c r="P805" s="382">
        <v>206061.28090000001</v>
      </c>
      <c r="Q805" s="382">
        <v>329698.05420000001</v>
      </c>
      <c r="R805" s="382">
        <v>233536.1183</v>
      </c>
      <c r="S805" s="382">
        <v>373657.79489999998</v>
      </c>
      <c r="T805" s="382">
        <v>261010.9558</v>
      </c>
      <c r="U805" s="382">
        <v>417617.5355</v>
      </c>
    </row>
    <row r="806" spans="1:21" ht="22.5" customHeight="1" x14ac:dyDescent="0.25">
      <c r="A806" s="381" t="s">
        <v>627</v>
      </c>
      <c r="B806" s="381" t="s">
        <v>110</v>
      </c>
      <c r="C806" s="381" t="s">
        <v>160</v>
      </c>
      <c r="D806" s="381" t="s">
        <v>161</v>
      </c>
      <c r="E806" s="381" t="s">
        <v>166</v>
      </c>
      <c r="F806" s="381" t="s">
        <v>624</v>
      </c>
      <c r="G806" s="381" t="s">
        <v>11</v>
      </c>
      <c r="H806" s="382">
        <v>79157.565600000002</v>
      </c>
      <c r="I806" s="382">
        <v>138525.73989999999</v>
      </c>
      <c r="J806" s="382">
        <v>103586.5972</v>
      </c>
      <c r="K806" s="382">
        <v>181276.54500000001</v>
      </c>
      <c r="L806" s="382">
        <v>125682.04519999999</v>
      </c>
      <c r="M806" s="382">
        <v>219943.57920000001</v>
      </c>
      <c r="N806" s="382">
        <v>153605.43210000001</v>
      </c>
      <c r="O806" s="382">
        <v>268809.5061</v>
      </c>
      <c r="P806" s="382">
        <v>180720.6698</v>
      </c>
      <c r="Q806" s="382">
        <v>316261.17210000003</v>
      </c>
      <c r="R806" s="382">
        <v>197346.14980000001</v>
      </c>
      <c r="S806" s="382">
        <v>345355.76209999999</v>
      </c>
      <c r="T806" s="382">
        <v>212150.69089999999</v>
      </c>
      <c r="U806" s="382">
        <v>371263.70909999998</v>
      </c>
    </row>
    <row r="807" spans="1:21" ht="21.95" customHeight="1" x14ac:dyDescent="0.25">
      <c r="A807" s="381" t="s">
        <v>627</v>
      </c>
      <c r="B807" s="381" t="s">
        <v>110</v>
      </c>
      <c r="C807" s="381" t="s">
        <v>160</v>
      </c>
      <c r="D807" s="381" t="s">
        <v>161</v>
      </c>
      <c r="E807" s="381" t="s">
        <v>166</v>
      </c>
      <c r="F807" s="381" t="s">
        <v>625</v>
      </c>
      <c r="G807" s="381" t="s">
        <v>5</v>
      </c>
      <c r="H807" s="382">
        <v>72615.991899999994</v>
      </c>
      <c r="I807" s="382">
        <v>127077.986</v>
      </c>
      <c r="J807" s="382">
        <v>95088.703299999994</v>
      </c>
      <c r="K807" s="382">
        <v>166405.23079999999</v>
      </c>
      <c r="L807" s="382">
        <v>115592.84699999999</v>
      </c>
      <c r="M807" s="382">
        <v>202287.4822</v>
      </c>
      <c r="N807" s="382">
        <v>141842.90330000001</v>
      </c>
      <c r="O807" s="382">
        <v>248225.0808</v>
      </c>
      <c r="P807" s="382">
        <v>168264.6796</v>
      </c>
      <c r="Q807" s="382">
        <v>294463.18920000002</v>
      </c>
      <c r="R807" s="382">
        <v>185229.99780000001</v>
      </c>
      <c r="S807" s="382">
        <v>324152.49619999999</v>
      </c>
      <c r="T807" s="382">
        <v>201107.02900000001</v>
      </c>
      <c r="U807" s="382">
        <v>351937.30060000002</v>
      </c>
    </row>
    <row r="808" spans="1:21" ht="21.95" customHeight="1" x14ac:dyDescent="0.25">
      <c r="A808" s="381" t="s">
        <v>627</v>
      </c>
      <c r="B808" s="381" t="s">
        <v>110</v>
      </c>
      <c r="C808" s="381" t="s">
        <v>160</v>
      </c>
      <c r="D808" s="381" t="s">
        <v>161</v>
      </c>
      <c r="E808" s="381" t="s">
        <v>166</v>
      </c>
      <c r="F808" s="381" t="s">
        <v>626</v>
      </c>
      <c r="G808" s="381" t="s">
        <v>6</v>
      </c>
      <c r="H808" s="382">
        <v>62911.337500000001</v>
      </c>
      <c r="I808" s="382">
        <v>110094.8406</v>
      </c>
      <c r="J808" s="382">
        <v>86924.318599999999</v>
      </c>
      <c r="K808" s="382">
        <v>152117.5575</v>
      </c>
      <c r="L808" s="382">
        <v>110279.26880000001</v>
      </c>
      <c r="M808" s="382">
        <v>192988.7205</v>
      </c>
      <c r="N808" s="382">
        <v>144075.15229999999</v>
      </c>
      <c r="O808" s="382">
        <v>252131.51639999999</v>
      </c>
      <c r="P808" s="382">
        <v>179542.52050000001</v>
      </c>
      <c r="Q808" s="382">
        <v>314199.41080000001</v>
      </c>
      <c r="R808" s="382">
        <v>202115.51240000001</v>
      </c>
      <c r="S808" s="382">
        <v>353702.14659999998</v>
      </c>
      <c r="T808" s="382">
        <v>224361.28880000001</v>
      </c>
      <c r="U808" s="382">
        <v>392632.25530000002</v>
      </c>
    </row>
    <row r="809" spans="1:21" ht="21.95" customHeight="1" x14ac:dyDescent="0.25">
      <c r="A809" s="381" t="s">
        <v>627</v>
      </c>
      <c r="B809" s="381" t="s">
        <v>110</v>
      </c>
      <c r="C809" s="381" t="s">
        <v>160</v>
      </c>
      <c r="D809" s="381" t="s">
        <v>161</v>
      </c>
      <c r="E809" s="381" t="s">
        <v>166</v>
      </c>
      <c r="F809" s="381" t="s">
        <v>627</v>
      </c>
      <c r="G809" s="381" t="s">
        <v>4</v>
      </c>
      <c r="H809" s="382">
        <v>70651.678499999995</v>
      </c>
      <c r="I809" s="382">
        <v>113042.68730000001</v>
      </c>
      <c r="J809" s="382">
        <v>98912.349900000001</v>
      </c>
      <c r="K809" s="382">
        <v>158259.7622</v>
      </c>
      <c r="L809" s="382">
        <v>127173.02129999999</v>
      </c>
      <c r="M809" s="382">
        <v>203476.83720000001</v>
      </c>
      <c r="N809" s="382">
        <v>169564.02840000001</v>
      </c>
      <c r="O809" s="382">
        <v>271302.44949999999</v>
      </c>
      <c r="P809" s="382">
        <v>211955.0355</v>
      </c>
      <c r="Q809" s="382">
        <v>339128.06180000002</v>
      </c>
      <c r="R809" s="382">
        <v>240215.70689999999</v>
      </c>
      <c r="S809" s="382">
        <v>384345.13679999998</v>
      </c>
      <c r="T809" s="382">
        <v>268476.37829999998</v>
      </c>
      <c r="U809" s="382">
        <v>429562.21169999999</v>
      </c>
    </row>
    <row r="810" spans="1:21" ht="22.5" customHeight="1" x14ac:dyDescent="0.25">
      <c r="A810" s="381" t="s">
        <v>703</v>
      </c>
      <c r="B810" s="381" t="s">
        <v>167</v>
      </c>
      <c r="C810" s="381" t="s">
        <v>168</v>
      </c>
      <c r="D810" s="381" t="s">
        <v>169</v>
      </c>
      <c r="E810" s="381" t="s">
        <v>175</v>
      </c>
      <c r="F810" s="381" t="s">
        <v>624</v>
      </c>
      <c r="G810" s="381" t="s">
        <v>11</v>
      </c>
      <c r="H810" s="382">
        <v>95186.731499999994</v>
      </c>
      <c r="I810" s="382">
        <v>166576.7801</v>
      </c>
      <c r="J810" s="382">
        <v>124535.0289</v>
      </c>
      <c r="K810" s="382">
        <v>217936.30059999999</v>
      </c>
      <c r="L810" s="382">
        <v>151073.53589999999</v>
      </c>
      <c r="M810" s="382">
        <v>264378.68790000002</v>
      </c>
      <c r="N810" s="382">
        <v>184592.32750000001</v>
      </c>
      <c r="O810" s="382">
        <v>323036.57319999998</v>
      </c>
      <c r="P810" s="382">
        <v>217161.65210000001</v>
      </c>
      <c r="Q810" s="382">
        <v>380032.89110000001</v>
      </c>
      <c r="R810" s="382">
        <v>237134.65710000001</v>
      </c>
      <c r="S810" s="382">
        <v>414985.64980000001</v>
      </c>
      <c r="T810" s="382">
        <v>254918.28760000001</v>
      </c>
      <c r="U810" s="382">
        <v>446107.00329999998</v>
      </c>
    </row>
    <row r="811" spans="1:21" ht="21.95" customHeight="1" x14ac:dyDescent="0.25">
      <c r="A811" s="381" t="s">
        <v>703</v>
      </c>
      <c r="B811" s="381" t="s">
        <v>167</v>
      </c>
      <c r="C811" s="381" t="s">
        <v>168</v>
      </c>
      <c r="D811" s="381" t="s">
        <v>169</v>
      </c>
      <c r="E811" s="381" t="s">
        <v>175</v>
      </c>
      <c r="F811" s="381" t="s">
        <v>625</v>
      </c>
      <c r="G811" s="381" t="s">
        <v>5</v>
      </c>
      <c r="H811" s="382">
        <v>87370.433699999994</v>
      </c>
      <c r="I811" s="382">
        <v>152898.25899999999</v>
      </c>
      <c r="J811" s="382">
        <v>114381.19259999999</v>
      </c>
      <c r="K811" s="382">
        <v>200167.0871</v>
      </c>
      <c r="L811" s="382">
        <v>139018.30559999999</v>
      </c>
      <c r="M811" s="382">
        <v>243282.03469999999</v>
      </c>
      <c r="N811" s="382">
        <v>170537.6931</v>
      </c>
      <c r="O811" s="382">
        <v>298440.96299999999</v>
      </c>
      <c r="P811" s="382">
        <v>202278.42480000001</v>
      </c>
      <c r="Q811" s="382">
        <v>353987.24320000003</v>
      </c>
      <c r="R811" s="382">
        <v>222657.49059999999</v>
      </c>
      <c r="S811" s="382">
        <v>389650.60859999998</v>
      </c>
      <c r="T811" s="382">
        <v>241722.60200000001</v>
      </c>
      <c r="U811" s="382">
        <v>423014.55339999998</v>
      </c>
    </row>
    <row r="812" spans="1:21" ht="21.95" customHeight="1" x14ac:dyDescent="0.25">
      <c r="A812" s="381" t="s">
        <v>703</v>
      </c>
      <c r="B812" s="381" t="s">
        <v>167</v>
      </c>
      <c r="C812" s="381" t="s">
        <v>168</v>
      </c>
      <c r="D812" s="381" t="s">
        <v>169</v>
      </c>
      <c r="E812" s="381" t="s">
        <v>175</v>
      </c>
      <c r="F812" s="381" t="s">
        <v>626</v>
      </c>
      <c r="G812" s="381" t="s">
        <v>6</v>
      </c>
      <c r="H812" s="382">
        <v>75748.818199999994</v>
      </c>
      <c r="I812" s="382">
        <v>132560.43169999999</v>
      </c>
      <c r="J812" s="382">
        <v>104672.39380000001</v>
      </c>
      <c r="K812" s="382">
        <v>183176.68919999999</v>
      </c>
      <c r="L812" s="382">
        <v>132809.71160000001</v>
      </c>
      <c r="M812" s="382">
        <v>232416.99530000001</v>
      </c>
      <c r="N812" s="382">
        <v>173538.18729999999</v>
      </c>
      <c r="O812" s="382">
        <v>303691.82780000003</v>
      </c>
      <c r="P812" s="382">
        <v>216263.86180000001</v>
      </c>
      <c r="Q812" s="382">
        <v>378461.75829999999</v>
      </c>
      <c r="R812" s="382">
        <v>243466.84469999999</v>
      </c>
      <c r="S812" s="382">
        <v>426066.97830000002</v>
      </c>
      <c r="T812" s="382">
        <v>270278.84940000001</v>
      </c>
      <c r="U812" s="382">
        <v>472987.9865</v>
      </c>
    </row>
    <row r="813" spans="1:21" ht="21.95" customHeight="1" x14ac:dyDescent="0.25">
      <c r="A813" s="381" t="s">
        <v>703</v>
      </c>
      <c r="B813" s="381" t="s">
        <v>167</v>
      </c>
      <c r="C813" s="381" t="s">
        <v>168</v>
      </c>
      <c r="D813" s="381" t="s">
        <v>169</v>
      </c>
      <c r="E813" s="381" t="s">
        <v>175</v>
      </c>
      <c r="F813" s="381" t="s">
        <v>627</v>
      </c>
      <c r="G813" s="381" t="s">
        <v>4</v>
      </c>
      <c r="H813" s="382">
        <v>84923.602499999994</v>
      </c>
      <c r="I813" s="382">
        <v>135877.766</v>
      </c>
      <c r="J813" s="382">
        <v>118893.0434</v>
      </c>
      <c r="K813" s="382">
        <v>190228.87229999999</v>
      </c>
      <c r="L813" s="382">
        <v>152862.48439999999</v>
      </c>
      <c r="M813" s="382">
        <v>244579.97870000001</v>
      </c>
      <c r="N813" s="382">
        <v>203816.6459</v>
      </c>
      <c r="O813" s="382">
        <v>326106.63819999999</v>
      </c>
      <c r="P813" s="382">
        <v>254770.80729999999</v>
      </c>
      <c r="Q813" s="382">
        <v>407633.2978</v>
      </c>
      <c r="R813" s="382">
        <v>288740.24829999998</v>
      </c>
      <c r="S813" s="382">
        <v>461984.40419999999</v>
      </c>
      <c r="T813" s="382">
        <v>322709.68930000003</v>
      </c>
      <c r="U813" s="382">
        <v>516335.51049999997</v>
      </c>
    </row>
    <row r="814" spans="1:21" ht="22.5" customHeight="1" x14ac:dyDescent="0.25">
      <c r="A814" s="381" t="s">
        <v>703</v>
      </c>
      <c r="B814" s="381" t="s">
        <v>167</v>
      </c>
      <c r="C814" s="381" t="s">
        <v>168</v>
      </c>
      <c r="D814" s="381" t="s">
        <v>169</v>
      </c>
      <c r="E814" s="381" t="s">
        <v>704</v>
      </c>
      <c r="F814" s="381" t="s">
        <v>624</v>
      </c>
      <c r="G814" s="381" t="s">
        <v>11</v>
      </c>
      <c r="H814" s="382">
        <v>92511.111999999994</v>
      </c>
      <c r="I814" s="382">
        <v>161894.446</v>
      </c>
      <c r="J814" s="382">
        <v>121038.0597</v>
      </c>
      <c r="K814" s="382">
        <v>211816.60449999999</v>
      </c>
      <c r="L814" s="382">
        <v>146834.6776</v>
      </c>
      <c r="M814" s="382">
        <v>256960.68599999999</v>
      </c>
      <c r="N814" s="382">
        <v>179419.01010000001</v>
      </c>
      <c r="O814" s="382">
        <v>313983.26760000002</v>
      </c>
      <c r="P814" s="382">
        <v>211077.63990000001</v>
      </c>
      <c r="Q814" s="382">
        <v>369385.86979999999</v>
      </c>
      <c r="R814" s="382">
        <v>230491.71960000001</v>
      </c>
      <c r="S814" s="382">
        <v>403360.50929999998</v>
      </c>
      <c r="T814" s="382">
        <v>247777.92720000001</v>
      </c>
      <c r="U814" s="382">
        <v>433611.3725</v>
      </c>
    </row>
    <row r="815" spans="1:21" ht="21.95" customHeight="1" x14ac:dyDescent="0.25">
      <c r="A815" s="381" t="s">
        <v>703</v>
      </c>
      <c r="B815" s="381" t="s">
        <v>167</v>
      </c>
      <c r="C815" s="381" t="s">
        <v>168</v>
      </c>
      <c r="D815" s="381" t="s">
        <v>169</v>
      </c>
      <c r="E815" s="381" t="s">
        <v>704</v>
      </c>
      <c r="F815" s="381" t="s">
        <v>625</v>
      </c>
      <c r="G815" s="381" t="s">
        <v>5</v>
      </c>
      <c r="H815" s="382">
        <v>84907.985799999995</v>
      </c>
      <c r="I815" s="382">
        <v>148588.97519999999</v>
      </c>
      <c r="J815" s="382">
        <v>111161.14599999999</v>
      </c>
      <c r="K815" s="382">
        <v>194532.00539999999</v>
      </c>
      <c r="L815" s="382">
        <v>135108.226</v>
      </c>
      <c r="M815" s="382">
        <v>236439.39550000001</v>
      </c>
      <c r="N815" s="382">
        <v>165747.68350000001</v>
      </c>
      <c r="O815" s="382">
        <v>290058.4461</v>
      </c>
      <c r="P815" s="382">
        <v>196600.31830000001</v>
      </c>
      <c r="Q815" s="382">
        <v>344050.55709999998</v>
      </c>
      <c r="R815" s="382">
        <v>216409.38449999999</v>
      </c>
      <c r="S815" s="382">
        <v>378716.42290000001</v>
      </c>
      <c r="T815" s="382">
        <v>234942.12349999999</v>
      </c>
      <c r="U815" s="382">
        <v>411148.71610000002</v>
      </c>
    </row>
    <row r="816" spans="1:21" ht="21.95" customHeight="1" x14ac:dyDescent="0.25">
      <c r="A816" s="381" t="s">
        <v>703</v>
      </c>
      <c r="B816" s="381" t="s">
        <v>167</v>
      </c>
      <c r="C816" s="381" t="s">
        <v>168</v>
      </c>
      <c r="D816" s="381" t="s">
        <v>169</v>
      </c>
      <c r="E816" s="381" t="s">
        <v>704</v>
      </c>
      <c r="F816" s="381" t="s">
        <v>626</v>
      </c>
      <c r="G816" s="381" t="s">
        <v>6</v>
      </c>
      <c r="H816" s="382">
        <v>73606.731700000004</v>
      </c>
      <c r="I816" s="382">
        <v>128811.78049999999</v>
      </c>
      <c r="J816" s="382">
        <v>101710.9987</v>
      </c>
      <c r="K816" s="382">
        <v>177994.24780000001</v>
      </c>
      <c r="L816" s="382">
        <v>129050.4512</v>
      </c>
      <c r="M816" s="382">
        <v>225838.28959999999</v>
      </c>
      <c r="N816" s="382">
        <v>168622.42439999999</v>
      </c>
      <c r="O816" s="382">
        <v>295089.2427</v>
      </c>
      <c r="P816" s="382">
        <v>210137.1275</v>
      </c>
      <c r="Q816" s="382">
        <v>367739.9731</v>
      </c>
      <c r="R816" s="382">
        <v>236567.72700000001</v>
      </c>
      <c r="S816" s="382">
        <v>413993.52220000001</v>
      </c>
      <c r="T816" s="382">
        <v>262618.01120000001</v>
      </c>
      <c r="U816" s="382">
        <v>459581.5196</v>
      </c>
    </row>
    <row r="817" spans="1:21" ht="21.95" customHeight="1" x14ac:dyDescent="0.25">
      <c r="A817" s="381" t="s">
        <v>703</v>
      </c>
      <c r="B817" s="381" t="s">
        <v>167</v>
      </c>
      <c r="C817" s="381" t="s">
        <v>168</v>
      </c>
      <c r="D817" s="381" t="s">
        <v>169</v>
      </c>
      <c r="E817" s="381" t="s">
        <v>704</v>
      </c>
      <c r="F817" s="381" t="s">
        <v>627</v>
      </c>
      <c r="G817" s="381" t="s">
        <v>4</v>
      </c>
      <c r="H817" s="382">
        <v>82541.031700000007</v>
      </c>
      <c r="I817" s="382">
        <v>132065.65270000001</v>
      </c>
      <c r="J817" s="382">
        <v>115557.4443</v>
      </c>
      <c r="K817" s="382">
        <v>184891.9137</v>
      </c>
      <c r="L817" s="382">
        <v>148573.85699999999</v>
      </c>
      <c r="M817" s="382">
        <v>237718.17480000001</v>
      </c>
      <c r="N817" s="382">
        <v>198098.476</v>
      </c>
      <c r="O817" s="382">
        <v>316957.56630000001</v>
      </c>
      <c r="P817" s="382">
        <v>247623.0949</v>
      </c>
      <c r="Q817" s="382">
        <v>396196.95789999998</v>
      </c>
      <c r="R817" s="382">
        <v>280639.50760000001</v>
      </c>
      <c r="S817" s="382">
        <v>449023.21899999998</v>
      </c>
      <c r="T817" s="382">
        <v>313655.9203</v>
      </c>
      <c r="U817" s="382">
        <v>501849.48</v>
      </c>
    </row>
    <row r="818" spans="1:21" ht="22.5" customHeight="1" x14ac:dyDescent="0.25">
      <c r="A818" s="381" t="s">
        <v>703</v>
      </c>
      <c r="B818" s="381" t="s">
        <v>167</v>
      </c>
      <c r="C818" s="381" t="s">
        <v>168</v>
      </c>
      <c r="D818" s="381" t="s">
        <v>169</v>
      </c>
      <c r="E818" s="381" t="s">
        <v>705</v>
      </c>
      <c r="F818" s="381" t="s">
        <v>624</v>
      </c>
      <c r="G818" s="381" t="s">
        <v>11</v>
      </c>
      <c r="H818" s="382">
        <v>92997.679499999998</v>
      </c>
      <c r="I818" s="382">
        <v>162745.93909999999</v>
      </c>
      <c r="J818" s="382">
        <v>121652.60830000001</v>
      </c>
      <c r="K818" s="382">
        <v>212892.06460000001</v>
      </c>
      <c r="L818" s="382">
        <v>147559.91269999999</v>
      </c>
      <c r="M818" s="382">
        <v>258229.84729999999</v>
      </c>
      <c r="N818" s="382">
        <v>180268.36929999999</v>
      </c>
      <c r="O818" s="382">
        <v>315469.64620000002</v>
      </c>
      <c r="P818" s="382">
        <v>212064.14009999999</v>
      </c>
      <c r="Q818" s="382">
        <v>371112.2452</v>
      </c>
      <c r="R818" s="382">
        <v>231565.04329999999</v>
      </c>
      <c r="S818" s="382">
        <v>405238.82579999999</v>
      </c>
      <c r="T818" s="382">
        <v>248927.12210000001</v>
      </c>
      <c r="U818" s="382">
        <v>435622.46360000002</v>
      </c>
    </row>
    <row r="819" spans="1:21" ht="21.95" customHeight="1" x14ac:dyDescent="0.25">
      <c r="A819" s="381" t="s">
        <v>703</v>
      </c>
      <c r="B819" s="381" t="s">
        <v>167</v>
      </c>
      <c r="C819" s="381" t="s">
        <v>168</v>
      </c>
      <c r="D819" s="381" t="s">
        <v>169</v>
      </c>
      <c r="E819" s="381" t="s">
        <v>705</v>
      </c>
      <c r="F819" s="381" t="s">
        <v>625</v>
      </c>
      <c r="G819" s="381" t="s">
        <v>5</v>
      </c>
      <c r="H819" s="382">
        <v>85394.5533</v>
      </c>
      <c r="I819" s="382">
        <v>149440.46830000001</v>
      </c>
      <c r="J819" s="382">
        <v>111775.6946</v>
      </c>
      <c r="K819" s="382">
        <v>195607.46549999999</v>
      </c>
      <c r="L819" s="382">
        <v>135833.46109999999</v>
      </c>
      <c r="M819" s="382">
        <v>237708.55679999999</v>
      </c>
      <c r="N819" s="382">
        <v>166597.04269999999</v>
      </c>
      <c r="O819" s="382">
        <v>291544.8247</v>
      </c>
      <c r="P819" s="382">
        <v>197586.8186</v>
      </c>
      <c r="Q819" s="382">
        <v>345776.9326</v>
      </c>
      <c r="R819" s="382">
        <v>217482.7083</v>
      </c>
      <c r="S819" s="382">
        <v>380594.73950000003</v>
      </c>
      <c r="T819" s="382">
        <v>236091.31839999999</v>
      </c>
      <c r="U819" s="382">
        <v>413159.80719999998</v>
      </c>
    </row>
    <row r="820" spans="1:21" ht="21.95" customHeight="1" x14ac:dyDescent="0.25">
      <c r="A820" s="381" t="s">
        <v>703</v>
      </c>
      <c r="B820" s="381" t="s">
        <v>167</v>
      </c>
      <c r="C820" s="381" t="s">
        <v>168</v>
      </c>
      <c r="D820" s="381" t="s">
        <v>169</v>
      </c>
      <c r="E820" s="381" t="s">
        <v>705</v>
      </c>
      <c r="F820" s="381" t="s">
        <v>626</v>
      </c>
      <c r="G820" s="381" t="s">
        <v>6</v>
      </c>
      <c r="H820" s="382">
        <v>74072.468800000002</v>
      </c>
      <c r="I820" s="382">
        <v>129626.82030000001</v>
      </c>
      <c r="J820" s="382">
        <v>102363.0307</v>
      </c>
      <c r="K820" s="382">
        <v>179135.30360000001</v>
      </c>
      <c r="L820" s="382">
        <v>129888.7778</v>
      </c>
      <c r="M820" s="382">
        <v>227305.36129999999</v>
      </c>
      <c r="N820" s="382">
        <v>169740.19330000001</v>
      </c>
      <c r="O820" s="382">
        <v>297045.3383</v>
      </c>
      <c r="P820" s="382">
        <v>211534.33859999999</v>
      </c>
      <c r="Q820" s="382">
        <v>370185.09259999997</v>
      </c>
      <c r="R820" s="382">
        <v>238151.2329</v>
      </c>
      <c r="S820" s="382">
        <v>416764.65759999998</v>
      </c>
      <c r="T820" s="382">
        <v>264387.81199999998</v>
      </c>
      <c r="U820" s="382">
        <v>462678.67090000003</v>
      </c>
    </row>
    <row r="821" spans="1:21" ht="21.95" customHeight="1" x14ac:dyDescent="0.25">
      <c r="A821" s="381" t="s">
        <v>703</v>
      </c>
      <c r="B821" s="381" t="s">
        <v>167</v>
      </c>
      <c r="C821" s="381" t="s">
        <v>168</v>
      </c>
      <c r="D821" s="381" t="s">
        <v>169</v>
      </c>
      <c r="E821" s="381" t="s">
        <v>705</v>
      </c>
      <c r="F821" s="381" t="s">
        <v>627</v>
      </c>
      <c r="G821" s="381" t="s">
        <v>4</v>
      </c>
      <c r="H821" s="382">
        <v>82947.266099999993</v>
      </c>
      <c r="I821" s="382">
        <v>132715.62770000001</v>
      </c>
      <c r="J821" s="382">
        <v>116126.1724</v>
      </c>
      <c r="K821" s="382">
        <v>185801.8787</v>
      </c>
      <c r="L821" s="382">
        <v>149305.07889999999</v>
      </c>
      <c r="M821" s="382">
        <v>238888.1298</v>
      </c>
      <c r="N821" s="382">
        <v>199073.43849999999</v>
      </c>
      <c r="O821" s="382">
        <v>318517.50630000001</v>
      </c>
      <c r="P821" s="382">
        <v>248841.79810000001</v>
      </c>
      <c r="Q821" s="382">
        <v>398146.88290000003</v>
      </c>
      <c r="R821" s="382">
        <v>282020.7046</v>
      </c>
      <c r="S821" s="382">
        <v>451233.13400000002</v>
      </c>
      <c r="T821" s="382">
        <v>315199.61099999998</v>
      </c>
      <c r="U821" s="382">
        <v>504319.38500000001</v>
      </c>
    </row>
    <row r="822" spans="1:21" ht="22.5" customHeight="1" x14ac:dyDescent="0.25">
      <c r="A822" s="381" t="s">
        <v>703</v>
      </c>
      <c r="B822" s="381" t="s">
        <v>167</v>
      </c>
      <c r="C822" s="381" t="s">
        <v>168</v>
      </c>
      <c r="D822" s="381" t="s">
        <v>169</v>
      </c>
      <c r="E822" s="381" t="s">
        <v>706</v>
      </c>
      <c r="F822" s="381" t="s">
        <v>624</v>
      </c>
      <c r="G822" s="381" t="s">
        <v>11</v>
      </c>
      <c r="H822" s="382">
        <v>95186.731499999994</v>
      </c>
      <c r="I822" s="382">
        <v>166576.7801</v>
      </c>
      <c r="J822" s="382">
        <v>124535.0289</v>
      </c>
      <c r="K822" s="382">
        <v>217936.30059999999</v>
      </c>
      <c r="L822" s="382">
        <v>151073.53589999999</v>
      </c>
      <c r="M822" s="382">
        <v>264378.68790000002</v>
      </c>
      <c r="N822" s="382">
        <v>184592.32750000001</v>
      </c>
      <c r="O822" s="382">
        <v>323036.57319999998</v>
      </c>
      <c r="P822" s="382">
        <v>217161.65210000001</v>
      </c>
      <c r="Q822" s="382">
        <v>380032.89110000001</v>
      </c>
      <c r="R822" s="382">
        <v>237134.65710000001</v>
      </c>
      <c r="S822" s="382">
        <v>414985.64980000001</v>
      </c>
      <c r="T822" s="382">
        <v>254918.28760000001</v>
      </c>
      <c r="U822" s="382">
        <v>446107.00329999998</v>
      </c>
    </row>
    <row r="823" spans="1:21" ht="21.95" customHeight="1" x14ac:dyDescent="0.25">
      <c r="A823" s="381" t="s">
        <v>703</v>
      </c>
      <c r="B823" s="381" t="s">
        <v>167</v>
      </c>
      <c r="C823" s="381" t="s">
        <v>168</v>
      </c>
      <c r="D823" s="381" t="s">
        <v>169</v>
      </c>
      <c r="E823" s="381" t="s">
        <v>706</v>
      </c>
      <c r="F823" s="381" t="s">
        <v>625</v>
      </c>
      <c r="G823" s="381" t="s">
        <v>5</v>
      </c>
      <c r="H823" s="382">
        <v>87370.433699999994</v>
      </c>
      <c r="I823" s="382">
        <v>152898.25899999999</v>
      </c>
      <c r="J823" s="382">
        <v>114381.19259999999</v>
      </c>
      <c r="K823" s="382">
        <v>200167.0871</v>
      </c>
      <c r="L823" s="382">
        <v>139018.30559999999</v>
      </c>
      <c r="M823" s="382">
        <v>243282.03469999999</v>
      </c>
      <c r="N823" s="382">
        <v>170537.6931</v>
      </c>
      <c r="O823" s="382">
        <v>298440.96299999999</v>
      </c>
      <c r="P823" s="382">
        <v>202278.42480000001</v>
      </c>
      <c r="Q823" s="382">
        <v>353987.24320000003</v>
      </c>
      <c r="R823" s="382">
        <v>222657.49059999999</v>
      </c>
      <c r="S823" s="382">
        <v>389650.60859999998</v>
      </c>
      <c r="T823" s="382">
        <v>241722.60200000001</v>
      </c>
      <c r="U823" s="382">
        <v>423014.55339999998</v>
      </c>
    </row>
    <row r="824" spans="1:21" ht="21.95" customHeight="1" x14ac:dyDescent="0.25">
      <c r="A824" s="381" t="s">
        <v>703</v>
      </c>
      <c r="B824" s="381" t="s">
        <v>167</v>
      </c>
      <c r="C824" s="381" t="s">
        <v>168</v>
      </c>
      <c r="D824" s="381" t="s">
        <v>169</v>
      </c>
      <c r="E824" s="381" t="s">
        <v>706</v>
      </c>
      <c r="F824" s="381" t="s">
        <v>626</v>
      </c>
      <c r="G824" s="381" t="s">
        <v>6</v>
      </c>
      <c r="H824" s="382">
        <v>75748.818199999994</v>
      </c>
      <c r="I824" s="382">
        <v>132560.43169999999</v>
      </c>
      <c r="J824" s="382">
        <v>104672.39380000001</v>
      </c>
      <c r="K824" s="382">
        <v>183176.68919999999</v>
      </c>
      <c r="L824" s="382">
        <v>132809.71160000001</v>
      </c>
      <c r="M824" s="382">
        <v>232416.99530000001</v>
      </c>
      <c r="N824" s="382">
        <v>173538.18729999999</v>
      </c>
      <c r="O824" s="382">
        <v>303691.82780000003</v>
      </c>
      <c r="P824" s="382">
        <v>216263.86180000001</v>
      </c>
      <c r="Q824" s="382">
        <v>378461.75829999999</v>
      </c>
      <c r="R824" s="382">
        <v>243466.84469999999</v>
      </c>
      <c r="S824" s="382">
        <v>426066.97830000002</v>
      </c>
      <c r="T824" s="382">
        <v>270278.84940000001</v>
      </c>
      <c r="U824" s="382">
        <v>472987.9865</v>
      </c>
    </row>
    <row r="825" spans="1:21" ht="21.95" customHeight="1" x14ac:dyDescent="0.25">
      <c r="A825" s="381" t="s">
        <v>703</v>
      </c>
      <c r="B825" s="381" t="s">
        <v>167</v>
      </c>
      <c r="C825" s="381" t="s">
        <v>168</v>
      </c>
      <c r="D825" s="381" t="s">
        <v>169</v>
      </c>
      <c r="E825" s="381" t="s">
        <v>706</v>
      </c>
      <c r="F825" s="381" t="s">
        <v>627</v>
      </c>
      <c r="G825" s="381" t="s">
        <v>4</v>
      </c>
      <c r="H825" s="382">
        <v>84923.602499999994</v>
      </c>
      <c r="I825" s="382">
        <v>135877.766</v>
      </c>
      <c r="J825" s="382">
        <v>118893.0434</v>
      </c>
      <c r="K825" s="382">
        <v>190228.87229999999</v>
      </c>
      <c r="L825" s="382">
        <v>152862.48439999999</v>
      </c>
      <c r="M825" s="382">
        <v>244579.97870000001</v>
      </c>
      <c r="N825" s="382">
        <v>203816.6459</v>
      </c>
      <c r="O825" s="382">
        <v>326106.63819999999</v>
      </c>
      <c r="P825" s="382">
        <v>254770.80729999999</v>
      </c>
      <c r="Q825" s="382">
        <v>407633.2978</v>
      </c>
      <c r="R825" s="382">
        <v>288740.24829999998</v>
      </c>
      <c r="S825" s="382">
        <v>461984.40419999999</v>
      </c>
      <c r="T825" s="382">
        <v>322709.68930000003</v>
      </c>
      <c r="U825" s="382">
        <v>516335.51049999997</v>
      </c>
    </row>
    <row r="826" spans="1:21" ht="22.5" customHeight="1" x14ac:dyDescent="0.25">
      <c r="A826" s="381" t="s">
        <v>703</v>
      </c>
      <c r="B826" s="381" t="s">
        <v>167</v>
      </c>
      <c r="C826" s="381" t="s">
        <v>168</v>
      </c>
      <c r="D826" s="381" t="s">
        <v>169</v>
      </c>
      <c r="E826" s="381" t="s">
        <v>170</v>
      </c>
      <c r="F826" s="381" t="s">
        <v>624</v>
      </c>
      <c r="G826" s="381" t="s">
        <v>11</v>
      </c>
      <c r="H826" s="382">
        <v>111402.98850000001</v>
      </c>
      <c r="I826" s="382">
        <v>194955.22990000001</v>
      </c>
      <c r="J826" s="382">
        <v>145643.74710000001</v>
      </c>
      <c r="K826" s="382">
        <v>254876.55729999999</v>
      </c>
      <c r="L826" s="382">
        <v>176581.7458</v>
      </c>
      <c r="M826" s="382">
        <v>309018.0551</v>
      </c>
      <c r="N826" s="382">
        <v>215580.8216</v>
      </c>
      <c r="O826" s="382">
        <v>377266.43780000001</v>
      </c>
      <c r="P826" s="382">
        <v>253555.75440000001</v>
      </c>
      <c r="Q826" s="382">
        <v>443722.57020000002</v>
      </c>
      <c r="R826" s="382">
        <v>276856.99109999998</v>
      </c>
      <c r="S826" s="382">
        <v>484499.73440000002</v>
      </c>
      <c r="T826" s="382">
        <v>297597.03149999998</v>
      </c>
      <c r="U826" s="382">
        <v>520794.8051</v>
      </c>
    </row>
    <row r="827" spans="1:21" ht="21.95" customHeight="1" x14ac:dyDescent="0.25">
      <c r="A827" s="381" t="s">
        <v>703</v>
      </c>
      <c r="B827" s="381" t="s">
        <v>167</v>
      </c>
      <c r="C827" s="381" t="s">
        <v>168</v>
      </c>
      <c r="D827" s="381" t="s">
        <v>169</v>
      </c>
      <c r="E827" s="381" t="s">
        <v>170</v>
      </c>
      <c r="F827" s="381" t="s">
        <v>625</v>
      </c>
      <c r="G827" s="381" t="s">
        <v>5</v>
      </c>
      <c r="H827" s="382">
        <v>102449.77499999999</v>
      </c>
      <c r="I827" s="382">
        <v>179287.10620000001</v>
      </c>
      <c r="J827" s="382">
        <v>134012.98939999999</v>
      </c>
      <c r="K827" s="382">
        <v>234522.73149999999</v>
      </c>
      <c r="L827" s="382">
        <v>162773.02780000001</v>
      </c>
      <c r="M827" s="382">
        <v>284852.79859999998</v>
      </c>
      <c r="N827" s="382">
        <v>199481.87710000001</v>
      </c>
      <c r="O827" s="382">
        <v>349093.28509999998</v>
      </c>
      <c r="P827" s="382">
        <v>236507.69450000001</v>
      </c>
      <c r="Q827" s="382">
        <v>413888.46539999999</v>
      </c>
      <c r="R827" s="382">
        <v>260274.05549999999</v>
      </c>
      <c r="S827" s="382">
        <v>455479.59710000001</v>
      </c>
      <c r="T827" s="382">
        <v>282481.97389999998</v>
      </c>
      <c r="U827" s="382">
        <v>494343.45419999998</v>
      </c>
    </row>
    <row r="828" spans="1:21" ht="21.95" customHeight="1" x14ac:dyDescent="0.25">
      <c r="A828" s="381" t="s">
        <v>703</v>
      </c>
      <c r="B828" s="381" t="s">
        <v>167</v>
      </c>
      <c r="C828" s="381" t="s">
        <v>168</v>
      </c>
      <c r="D828" s="381" t="s">
        <v>169</v>
      </c>
      <c r="E828" s="381" t="s">
        <v>170</v>
      </c>
      <c r="F828" s="381" t="s">
        <v>626</v>
      </c>
      <c r="G828" s="381" t="s">
        <v>6</v>
      </c>
      <c r="H828" s="382">
        <v>89036.241399999999</v>
      </c>
      <c r="I828" s="382">
        <v>155813.42240000001</v>
      </c>
      <c r="J828" s="382">
        <v>123074.64810000001</v>
      </c>
      <c r="K828" s="382">
        <v>215380.6341</v>
      </c>
      <c r="L828" s="382">
        <v>156212.4319</v>
      </c>
      <c r="M828" s="382">
        <v>273371.75589999999</v>
      </c>
      <c r="N828" s="382">
        <v>204226.69769999999</v>
      </c>
      <c r="O828" s="382">
        <v>357396.72100000002</v>
      </c>
      <c r="P828" s="382">
        <v>254528.66399999999</v>
      </c>
      <c r="Q828" s="382">
        <v>445425.16190000001</v>
      </c>
      <c r="R828" s="382">
        <v>286596.20980000001</v>
      </c>
      <c r="S828" s="382">
        <v>501543.36719999998</v>
      </c>
      <c r="T828" s="382">
        <v>318215.90789999999</v>
      </c>
      <c r="U828" s="382">
        <v>556877.83880000003</v>
      </c>
    </row>
    <row r="829" spans="1:21" ht="21.95" customHeight="1" x14ac:dyDescent="0.25">
      <c r="A829" s="381" t="s">
        <v>703</v>
      </c>
      <c r="B829" s="381" t="s">
        <v>167</v>
      </c>
      <c r="C829" s="381" t="s">
        <v>168</v>
      </c>
      <c r="D829" s="381" t="s">
        <v>169</v>
      </c>
      <c r="E829" s="381" t="s">
        <v>170</v>
      </c>
      <c r="F829" s="381" t="s">
        <v>627</v>
      </c>
      <c r="G829" s="381" t="s">
        <v>4</v>
      </c>
      <c r="H829" s="382">
        <v>99255.598400000003</v>
      </c>
      <c r="I829" s="382">
        <v>158808.95980000001</v>
      </c>
      <c r="J829" s="382">
        <v>138957.8377</v>
      </c>
      <c r="K829" s="382">
        <v>222332.54370000001</v>
      </c>
      <c r="L829" s="382">
        <v>178660.07709999999</v>
      </c>
      <c r="M829" s="382">
        <v>285856.1275</v>
      </c>
      <c r="N829" s="382">
        <v>238213.43599999999</v>
      </c>
      <c r="O829" s="382">
        <v>381141.50339999999</v>
      </c>
      <c r="P829" s="382">
        <v>297766.79509999999</v>
      </c>
      <c r="Q829" s="382">
        <v>476426.87920000002</v>
      </c>
      <c r="R829" s="382">
        <v>337469.0344</v>
      </c>
      <c r="S829" s="382">
        <v>539950.46310000005</v>
      </c>
      <c r="T829" s="382">
        <v>377171.27380000002</v>
      </c>
      <c r="U829" s="382">
        <v>603474.04700000002</v>
      </c>
    </row>
    <row r="830" spans="1:21" ht="22.5" customHeight="1" x14ac:dyDescent="0.25">
      <c r="A830" s="381" t="s">
        <v>703</v>
      </c>
      <c r="B830" s="381" t="s">
        <v>167</v>
      </c>
      <c r="C830" s="381" t="s">
        <v>168</v>
      </c>
      <c r="D830" s="381" t="s">
        <v>169</v>
      </c>
      <c r="E830" s="381" t="s">
        <v>707</v>
      </c>
      <c r="F830" s="381" t="s">
        <v>624</v>
      </c>
      <c r="G830" s="381" t="s">
        <v>11</v>
      </c>
      <c r="H830" s="382">
        <v>95186.731499999994</v>
      </c>
      <c r="I830" s="382">
        <v>166576.7801</v>
      </c>
      <c r="J830" s="382">
        <v>124535.0289</v>
      </c>
      <c r="K830" s="382">
        <v>217936.30059999999</v>
      </c>
      <c r="L830" s="382">
        <v>151073.53589999999</v>
      </c>
      <c r="M830" s="382">
        <v>264378.68790000002</v>
      </c>
      <c r="N830" s="382">
        <v>184592.32750000001</v>
      </c>
      <c r="O830" s="382">
        <v>323036.57319999998</v>
      </c>
      <c r="P830" s="382">
        <v>217161.65210000001</v>
      </c>
      <c r="Q830" s="382">
        <v>380032.89110000001</v>
      </c>
      <c r="R830" s="382">
        <v>237134.65710000001</v>
      </c>
      <c r="S830" s="382">
        <v>414985.64980000001</v>
      </c>
      <c r="T830" s="382">
        <v>254918.28760000001</v>
      </c>
      <c r="U830" s="382">
        <v>446107.00329999998</v>
      </c>
    </row>
    <row r="831" spans="1:21" ht="21.95" customHeight="1" x14ac:dyDescent="0.25">
      <c r="A831" s="381" t="s">
        <v>703</v>
      </c>
      <c r="B831" s="381" t="s">
        <v>167</v>
      </c>
      <c r="C831" s="381" t="s">
        <v>168</v>
      </c>
      <c r="D831" s="381" t="s">
        <v>169</v>
      </c>
      <c r="E831" s="381" t="s">
        <v>707</v>
      </c>
      <c r="F831" s="381" t="s">
        <v>625</v>
      </c>
      <c r="G831" s="381" t="s">
        <v>5</v>
      </c>
      <c r="H831" s="382">
        <v>87370.433699999994</v>
      </c>
      <c r="I831" s="382">
        <v>152898.25899999999</v>
      </c>
      <c r="J831" s="382">
        <v>114381.19259999999</v>
      </c>
      <c r="K831" s="382">
        <v>200167.0871</v>
      </c>
      <c r="L831" s="382">
        <v>139018.30559999999</v>
      </c>
      <c r="M831" s="382">
        <v>243282.03469999999</v>
      </c>
      <c r="N831" s="382">
        <v>170537.6931</v>
      </c>
      <c r="O831" s="382">
        <v>298440.96299999999</v>
      </c>
      <c r="P831" s="382">
        <v>202278.42480000001</v>
      </c>
      <c r="Q831" s="382">
        <v>353987.24320000003</v>
      </c>
      <c r="R831" s="382">
        <v>222657.49059999999</v>
      </c>
      <c r="S831" s="382">
        <v>389650.60859999998</v>
      </c>
      <c r="T831" s="382">
        <v>241722.60200000001</v>
      </c>
      <c r="U831" s="382">
        <v>423014.55339999998</v>
      </c>
    </row>
    <row r="832" spans="1:21" ht="21.95" customHeight="1" x14ac:dyDescent="0.25">
      <c r="A832" s="381" t="s">
        <v>703</v>
      </c>
      <c r="B832" s="381" t="s">
        <v>167</v>
      </c>
      <c r="C832" s="381" t="s">
        <v>168</v>
      </c>
      <c r="D832" s="381" t="s">
        <v>169</v>
      </c>
      <c r="E832" s="381" t="s">
        <v>707</v>
      </c>
      <c r="F832" s="381" t="s">
        <v>626</v>
      </c>
      <c r="G832" s="381" t="s">
        <v>6</v>
      </c>
      <c r="H832" s="382">
        <v>75748.818199999994</v>
      </c>
      <c r="I832" s="382">
        <v>132560.43169999999</v>
      </c>
      <c r="J832" s="382">
        <v>104672.39380000001</v>
      </c>
      <c r="K832" s="382">
        <v>183176.68919999999</v>
      </c>
      <c r="L832" s="382">
        <v>132809.71160000001</v>
      </c>
      <c r="M832" s="382">
        <v>232416.99530000001</v>
      </c>
      <c r="N832" s="382">
        <v>173538.18729999999</v>
      </c>
      <c r="O832" s="382">
        <v>303691.82780000003</v>
      </c>
      <c r="P832" s="382">
        <v>216263.86180000001</v>
      </c>
      <c r="Q832" s="382">
        <v>378461.75829999999</v>
      </c>
      <c r="R832" s="382">
        <v>243466.84469999999</v>
      </c>
      <c r="S832" s="382">
        <v>426066.97830000002</v>
      </c>
      <c r="T832" s="382">
        <v>270278.84940000001</v>
      </c>
      <c r="U832" s="382">
        <v>472987.9865</v>
      </c>
    </row>
    <row r="833" spans="1:21" ht="21.95" customHeight="1" x14ac:dyDescent="0.25">
      <c r="A833" s="381" t="s">
        <v>703</v>
      </c>
      <c r="B833" s="381" t="s">
        <v>167</v>
      </c>
      <c r="C833" s="381" t="s">
        <v>168</v>
      </c>
      <c r="D833" s="381" t="s">
        <v>169</v>
      </c>
      <c r="E833" s="381" t="s">
        <v>707</v>
      </c>
      <c r="F833" s="381" t="s">
        <v>627</v>
      </c>
      <c r="G833" s="381" t="s">
        <v>4</v>
      </c>
      <c r="H833" s="382">
        <v>84923.602499999994</v>
      </c>
      <c r="I833" s="382">
        <v>135877.766</v>
      </c>
      <c r="J833" s="382">
        <v>118893.0434</v>
      </c>
      <c r="K833" s="382">
        <v>190228.87229999999</v>
      </c>
      <c r="L833" s="382">
        <v>152862.48439999999</v>
      </c>
      <c r="M833" s="382">
        <v>244579.97870000001</v>
      </c>
      <c r="N833" s="382">
        <v>203816.6459</v>
      </c>
      <c r="O833" s="382">
        <v>326106.63819999999</v>
      </c>
      <c r="P833" s="382">
        <v>254770.80729999999</v>
      </c>
      <c r="Q833" s="382">
        <v>407633.2978</v>
      </c>
      <c r="R833" s="382">
        <v>288740.24829999998</v>
      </c>
      <c r="S833" s="382">
        <v>461984.40419999999</v>
      </c>
      <c r="T833" s="382">
        <v>322709.68930000003</v>
      </c>
      <c r="U833" s="382">
        <v>516335.51049999997</v>
      </c>
    </row>
    <row r="834" spans="1:21" ht="22.5" customHeight="1" x14ac:dyDescent="0.25">
      <c r="A834" s="381" t="s">
        <v>703</v>
      </c>
      <c r="B834" s="381" t="s">
        <v>167</v>
      </c>
      <c r="C834" s="381" t="s">
        <v>168</v>
      </c>
      <c r="D834" s="381" t="s">
        <v>169</v>
      </c>
      <c r="E834" s="381" t="s">
        <v>171</v>
      </c>
      <c r="F834" s="381" t="s">
        <v>624</v>
      </c>
      <c r="G834" s="381" t="s">
        <v>11</v>
      </c>
      <c r="H834" s="382">
        <v>94618.901899999997</v>
      </c>
      <c r="I834" s="382">
        <v>165583.0785</v>
      </c>
      <c r="J834" s="382">
        <v>123857.0393</v>
      </c>
      <c r="K834" s="382">
        <v>216749.81880000001</v>
      </c>
      <c r="L834" s="382">
        <v>150310.78349999999</v>
      </c>
      <c r="M834" s="382">
        <v>263043.87119999999</v>
      </c>
      <c r="N834" s="382">
        <v>183768.68919999999</v>
      </c>
      <c r="O834" s="382">
        <v>321595.20600000001</v>
      </c>
      <c r="P834" s="382">
        <v>216230.15520000001</v>
      </c>
      <c r="Q834" s="382">
        <v>378402.77159999998</v>
      </c>
      <c r="R834" s="382">
        <v>236128.99840000001</v>
      </c>
      <c r="S834" s="382">
        <v>413225.74719999998</v>
      </c>
      <c r="T834" s="382">
        <v>253850.82310000001</v>
      </c>
      <c r="U834" s="382">
        <v>444238.94030000002</v>
      </c>
    </row>
    <row r="835" spans="1:21" ht="21.95" customHeight="1" x14ac:dyDescent="0.25">
      <c r="A835" s="381" t="s">
        <v>703</v>
      </c>
      <c r="B835" s="381" t="s">
        <v>167</v>
      </c>
      <c r="C835" s="381" t="s">
        <v>168</v>
      </c>
      <c r="D835" s="381" t="s">
        <v>169</v>
      </c>
      <c r="E835" s="381" t="s">
        <v>171</v>
      </c>
      <c r="F835" s="381" t="s">
        <v>625</v>
      </c>
      <c r="G835" s="381" t="s">
        <v>5</v>
      </c>
      <c r="H835" s="382">
        <v>86731.547000000006</v>
      </c>
      <c r="I835" s="382">
        <v>151780.20740000001</v>
      </c>
      <c r="J835" s="382">
        <v>113610.89539999999</v>
      </c>
      <c r="K835" s="382">
        <v>198819.06709999999</v>
      </c>
      <c r="L835" s="382">
        <v>138145.96030000001</v>
      </c>
      <c r="M835" s="382">
        <v>241755.43049999999</v>
      </c>
      <c r="N835" s="382">
        <v>169586.28539999999</v>
      </c>
      <c r="O835" s="382">
        <v>296775.99949999998</v>
      </c>
      <c r="P835" s="382">
        <v>201211.62590000001</v>
      </c>
      <c r="Q835" s="382">
        <v>352120.34539999999</v>
      </c>
      <c r="R835" s="382">
        <v>221520.22150000001</v>
      </c>
      <c r="S835" s="382">
        <v>387660.38760000002</v>
      </c>
      <c r="T835" s="382">
        <v>240535.17670000001</v>
      </c>
      <c r="U835" s="382">
        <v>420936.55920000002</v>
      </c>
    </row>
    <row r="836" spans="1:21" ht="21.95" customHeight="1" x14ac:dyDescent="0.25">
      <c r="A836" s="381" t="s">
        <v>703</v>
      </c>
      <c r="B836" s="381" t="s">
        <v>167</v>
      </c>
      <c r="C836" s="381" t="s">
        <v>168</v>
      </c>
      <c r="D836" s="381" t="s">
        <v>169</v>
      </c>
      <c r="E836" s="381" t="s">
        <v>171</v>
      </c>
      <c r="F836" s="381" t="s">
        <v>626</v>
      </c>
      <c r="G836" s="381" t="s">
        <v>6</v>
      </c>
      <c r="H836" s="382">
        <v>75065.635800000004</v>
      </c>
      <c r="I836" s="382">
        <v>131364.86259999999</v>
      </c>
      <c r="J836" s="382">
        <v>103703.43</v>
      </c>
      <c r="K836" s="382">
        <v>181481.0024</v>
      </c>
      <c r="L836" s="382">
        <v>131547.81830000001</v>
      </c>
      <c r="M836" s="382">
        <v>230208.68210000001</v>
      </c>
      <c r="N836" s="382">
        <v>171823.4682</v>
      </c>
      <c r="O836" s="382">
        <v>300691.06939999998</v>
      </c>
      <c r="P836" s="382">
        <v>214114.47330000001</v>
      </c>
      <c r="Q836" s="382">
        <v>374700.32809999998</v>
      </c>
      <c r="R836" s="382">
        <v>241016.03279999999</v>
      </c>
      <c r="S836" s="382">
        <v>421778.05739999999</v>
      </c>
      <c r="T836" s="382">
        <v>267523.05979999999</v>
      </c>
      <c r="U836" s="382">
        <v>468165.35460000002</v>
      </c>
    </row>
    <row r="837" spans="1:21" ht="21.95" customHeight="1" x14ac:dyDescent="0.25">
      <c r="A837" s="381" t="s">
        <v>703</v>
      </c>
      <c r="B837" s="381" t="s">
        <v>167</v>
      </c>
      <c r="C837" s="381" t="s">
        <v>168</v>
      </c>
      <c r="D837" s="381" t="s">
        <v>169</v>
      </c>
      <c r="E837" s="381" t="s">
        <v>171</v>
      </c>
      <c r="F837" s="381" t="s">
        <v>627</v>
      </c>
      <c r="G837" s="381" t="s">
        <v>4</v>
      </c>
      <c r="H837" s="382">
        <v>84499.089600000007</v>
      </c>
      <c r="I837" s="382">
        <v>135198.5454</v>
      </c>
      <c r="J837" s="382">
        <v>118298.7254</v>
      </c>
      <c r="K837" s="382">
        <v>189277.96350000001</v>
      </c>
      <c r="L837" s="382">
        <v>152098.36120000001</v>
      </c>
      <c r="M837" s="382">
        <v>243357.38159999999</v>
      </c>
      <c r="N837" s="382">
        <v>202797.815</v>
      </c>
      <c r="O837" s="382">
        <v>324476.50880000001</v>
      </c>
      <c r="P837" s="382">
        <v>253497.26869999999</v>
      </c>
      <c r="Q837" s="382">
        <v>405595.636</v>
      </c>
      <c r="R837" s="382">
        <v>287296.9045</v>
      </c>
      <c r="S837" s="382">
        <v>459675.05410000001</v>
      </c>
      <c r="T837" s="382">
        <v>321096.5404</v>
      </c>
      <c r="U837" s="382">
        <v>513754.47220000002</v>
      </c>
    </row>
    <row r="838" spans="1:21" ht="22.5" customHeight="1" x14ac:dyDescent="0.25">
      <c r="A838" s="381" t="s">
        <v>703</v>
      </c>
      <c r="B838" s="381" t="s">
        <v>167</v>
      </c>
      <c r="C838" s="381" t="s">
        <v>168</v>
      </c>
      <c r="D838" s="381" t="s">
        <v>169</v>
      </c>
      <c r="E838" s="381" t="s">
        <v>708</v>
      </c>
      <c r="F838" s="381" t="s">
        <v>624</v>
      </c>
      <c r="G838" s="381" t="s">
        <v>11</v>
      </c>
      <c r="H838" s="382">
        <v>94781.425799999997</v>
      </c>
      <c r="I838" s="382">
        <v>165867.4952</v>
      </c>
      <c r="J838" s="382">
        <v>123983.92110000001</v>
      </c>
      <c r="K838" s="382">
        <v>216971.86199999999</v>
      </c>
      <c r="L838" s="382">
        <v>150385.81830000001</v>
      </c>
      <c r="M838" s="382">
        <v>263175.18190000003</v>
      </c>
      <c r="N838" s="382">
        <v>183717.2476</v>
      </c>
      <c r="O838" s="382">
        <v>321505.18329999998</v>
      </c>
      <c r="P838" s="382">
        <v>216120.1483</v>
      </c>
      <c r="Q838" s="382">
        <v>378210.25949999999</v>
      </c>
      <c r="R838" s="382">
        <v>235993.66829999999</v>
      </c>
      <c r="S838" s="382">
        <v>412988.91950000002</v>
      </c>
      <c r="T838" s="382">
        <v>253687.36240000001</v>
      </c>
      <c r="U838" s="382">
        <v>443952.88410000002</v>
      </c>
    </row>
    <row r="839" spans="1:21" ht="21.95" customHeight="1" x14ac:dyDescent="0.25">
      <c r="A839" s="381" t="s">
        <v>703</v>
      </c>
      <c r="B839" s="381" t="s">
        <v>167</v>
      </c>
      <c r="C839" s="381" t="s">
        <v>168</v>
      </c>
      <c r="D839" s="381" t="s">
        <v>169</v>
      </c>
      <c r="E839" s="381" t="s">
        <v>708</v>
      </c>
      <c r="F839" s="381" t="s">
        <v>625</v>
      </c>
      <c r="G839" s="381" t="s">
        <v>5</v>
      </c>
      <c r="H839" s="382">
        <v>87036.185200000007</v>
      </c>
      <c r="I839" s="382">
        <v>152313.32430000001</v>
      </c>
      <c r="J839" s="382">
        <v>113922.39230000001</v>
      </c>
      <c r="K839" s="382">
        <v>199364.18659999999</v>
      </c>
      <c r="L839" s="382">
        <v>138440.1808</v>
      </c>
      <c r="M839" s="382">
        <v>242270.31640000001</v>
      </c>
      <c r="N839" s="382">
        <v>169790.38250000001</v>
      </c>
      <c r="O839" s="382">
        <v>297133.1692</v>
      </c>
      <c r="P839" s="382">
        <v>201372.22289999999</v>
      </c>
      <c r="Q839" s="382">
        <v>352401.39</v>
      </c>
      <c r="R839" s="382">
        <v>221648.11240000001</v>
      </c>
      <c r="S839" s="382">
        <v>387884.19650000002</v>
      </c>
      <c r="T839" s="382">
        <v>240611.63740000001</v>
      </c>
      <c r="U839" s="382">
        <v>421070.3653</v>
      </c>
    </row>
    <row r="840" spans="1:21" ht="21.95" customHeight="1" x14ac:dyDescent="0.25">
      <c r="A840" s="381" t="s">
        <v>703</v>
      </c>
      <c r="B840" s="381" t="s">
        <v>167</v>
      </c>
      <c r="C840" s="381" t="s">
        <v>168</v>
      </c>
      <c r="D840" s="381" t="s">
        <v>169</v>
      </c>
      <c r="E840" s="381" t="s">
        <v>708</v>
      </c>
      <c r="F840" s="381" t="s">
        <v>626</v>
      </c>
      <c r="G840" s="381" t="s">
        <v>6</v>
      </c>
      <c r="H840" s="382">
        <v>75500.526400000002</v>
      </c>
      <c r="I840" s="382">
        <v>132125.92120000001</v>
      </c>
      <c r="J840" s="382">
        <v>104337.29399999999</v>
      </c>
      <c r="K840" s="382">
        <v>182590.26449999999</v>
      </c>
      <c r="L840" s="382">
        <v>132394.95139999999</v>
      </c>
      <c r="M840" s="382">
        <v>231691.16510000001</v>
      </c>
      <c r="N840" s="382">
        <v>173017.36859999999</v>
      </c>
      <c r="O840" s="382">
        <v>302780.39500000002</v>
      </c>
      <c r="P840" s="382">
        <v>215618.82819999999</v>
      </c>
      <c r="Q840" s="382">
        <v>377332.94939999998</v>
      </c>
      <c r="R840" s="382">
        <v>242750.64480000001</v>
      </c>
      <c r="S840" s="382">
        <v>424813.62839999999</v>
      </c>
      <c r="T840" s="382">
        <v>269495.03749999998</v>
      </c>
      <c r="U840" s="382">
        <v>471616.31550000003</v>
      </c>
    </row>
    <row r="841" spans="1:21" ht="21.95" customHeight="1" x14ac:dyDescent="0.25">
      <c r="A841" s="381" t="s">
        <v>703</v>
      </c>
      <c r="B841" s="381" t="s">
        <v>167</v>
      </c>
      <c r="C841" s="381" t="s">
        <v>168</v>
      </c>
      <c r="D841" s="381" t="s">
        <v>169</v>
      </c>
      <c r="E841" s="381" t="s">
        <v>708</v>
      </c>
      <c r="F841" s="381" t="s">
        <v>627</v>
      </c>
      <c r="G841" s="381" t="s">
        <v>4</v>
      </c>
      <c r="H841" s="382">
        <v>84535.646599999993</v>
      </c>
      <c r="I841" s="382">
        <v>135257.03649999999</v>
      </c>
      <c r="J841" s="382">
        <v>118349.90519999999</v>
      </c>
      <c r="K841" s="382">
        <v>189359.8511</v>
      </c>
      <c r="L841" s="382">
        <v>152164.16380000001</v>
      </c>
      <c r="M841" s="382">
        <v>243462.66570000001</v>
      </c>
      <c r="N841" s="382">
        <v>202885.55179999999</v>
      </c>
      <c r="O841" s="382">
        <v>324616.88750000001</v>
      </c>
      <c r="P841" s="382">
        <v>253606.93960000001</v>
      </c>
      <c r="Q841" s="382">
        <v>405771.10950000002</v>
      </c>
      <c r="R841" s="382">
        <v>287421.19829999999</v>
      </c>
      <c r="S841" s="382">
        <v>459873.9241</v>
      </c>
      <c r="T841" s="382">
        <v>321235.45689999999</v>
      </c>
      <c r="U841" s="382">
        <v>513976.73869999999</v>
      </c>
    </row>
    <row r="842" spans="1:21" ht="22.5" customHeight="1" x14ac:dyDescent="0.25">
      <c r="A842" s="381" t="s">
        <v>703</v>
      </c>
      <c r="B842" s="381" t="s">
        <v>167</v>
      </c>
      <c r="C842" s="381" t="s">
        <v>168</v>
      </c>
      <c r="D842" s="381" t="s">
        <v>169</v>
      </c>
      <c r="E842" s="381" t="s">
        <v>709</v>
      </c>
      <c r="F842" s="381" t="s">
        <v>624</v>
      </c>
      <c r="G842" s="381" t="s">
        <v>11</v>
      </c>
      <c r="H842" s="382">
        <v>111078.94469999999</v>
      </c>
      <c r="I842" s="382">
        <v>194388.15330000001</v>
      </c>
      <c r="J842" s="382">
        <v>145156.0802</v>
      </c>
      <c r="K842" s="382">
        <v>254023.1404</v>
      </c>
      <c r="L842" s="382">
        <v>175931.54550000001</v>
      </c>
      <c r="M842" s="382">
        <v>307880.2046</v>
      </c>
      <c r="N842" s="382">
        <v>214680.0209</v>
      </c>
      <c r="O842" s="382">
        <v>375690.03649999999</v>
      </c>
      <c r="P842" s="382">
        <v>252459.24720000001</v>
      </c>
      <c r="Q842" s="382">
        <v>441803.6826</v>
      </c>
      <c r="R842" s="382">
        <v>275648.33730000001</v>
      </c>
      <c r="S842" s="382">
        <v>482384.59029999998</v>
      </c>
      <c r="T842" s="382">
        <v>296284.37599999999</v>
      </c>
      <c r="U842" s="382">
        <v>518497.65789999999</v>
      </c>
    </row>
    <row r="843" spans="1:21" ht="21.95" customHeight="1" x14ac:dyDescent="0.25">
      <c r="A843" s="381" t="s">
        <v>703</v>
      </c>
      <c r="B843" s="381" t="s">
        <v>167</v>
      </c>
      <c r="C843" s="381" t="s">
        <v>168</v>
      </c>
      <c r="D843" s="381" t="s">
        <v>169</v>
      </c>
      <c r="E843" s="381" t="s">
        <v>709</v>
      </c>
      <c r="F843" s="381" t="s">
        <v>625</v>
      </c>
      <c r="G843" s="381" t="s">
        <v>5</v>
      </c>
      <c r="H843" s="382">
        <v>102267.8456</v>
      </c>
      <c r="I843" s="382">
        <v>178968.7298</v>
      </c>
      <c r="J843" s="382">
        <v>133709.93770000001</v>
      </c>
      <c r="K843" s="382">
        <v>233992.39079999999</v>
      </c>
      <c r="L843" s="382">
        <v>162342.01319999999</v>
      </c>
      <c r="M843" s="382">
        <v>284098.52309999999</v>
      </c>
      <c r="N843" s="382">
        <v>198836.61489999999</v>
      </c>
      <c r="O843" s="382">
        <v>347964.07610000001</v>
      </c>
      <c r="P843" s="382">
        <v>235681.79120000001</v>
      </c>
      <c r="Q843" s="382">
        <v>412443.13449999999</v>
      </c>
      <c r="R843" s="382">
        <v>259328.6226</v>
      </c>
      <c r="S843" s="382">
        <v>453825.0895</v>
      </c>
      <c r="T843" s="382">
        <v>281409.23959999997</v>
      </c>
      <c r="U843" s="382">
        <v>492466.1692</v>
      </c>
    </row>
    <row r="844" spans="1:21" ht="21.95" customHeight="1" x14ac:dyDescent="0.25">
      <c r="A844" s="381" t="s">
        <v>703</v>
      </c>
      <c r="B844" s="381" t="s">
        <v>167</v>
      </c>
      <c r="C844" s="381" t="s">
        <v>168</v>
      </c>
      <c r="D844" s="381" t="s">
        <v>169</v>
      </c>
      <c r="E844" s="381" t="s">
        <v>709</v>
      </c>
      <c r="F844" s="381" t="s">
        <v>626</v>
      </c>
      <c r="G844" s="381" t="s">
        <v>6</v>
      </c>
      <c r="H844" s="382">
        <v>89005.395000000004</v>
      </c>
      <c r="I844" s="382">
        <v>155759.44099999999</v>
      </c>
      <c r="J844" s="382">
        <v>123056.48020000001</v>
      </c>
      <c r="K844" s="382">
        <v>215348.84039999999</v>
      </c>
      <c r="L844" s="382">
        <v>156221.2384</v>
      </c>
      <c r="M844" s="382">
        <v>273387.16720000003</v>
      </c>
      <c r="N844" s="382">
        <v>204302.82920000001</v>
      </c>
      <c r="O844" s="382">
        <v>357529.95110000001</v>
      </c>
      <c r="P844" s="382">
        <v>254635.80780000001</v>
      </c>
      <c r="Q844" s="382">
        <v>445612.66369999998</v>
      </c>
      <c r="R844" s="382">
        <v>286747.31589999999</v>
      </c>
      <c r="S844" s="382">
        <v>501807.8027</v>
      </c>
      <c r="T844" s="382">
        <v>318418.08470000001</v>
      </c>
      <c r="U844" s="382">
        <v>557231.6483</v>
      </c>
    </row>
    <row r="845" spans="1:21" ht="21.95" customHeight="1" x14ac:dyDescent="0.25">
      <c r="A845" s="381" t="s">
        <v>703</v>
      </c>
      <c r="B845" s="381" t="s">
        <v>167</v>
      </c>
      <c r="C845" s="381" t="s">
        <v>168</v>
      </c>
      <c r="D845" s="381" t="s">
        <v>169</v>
      </c>
      <c r="E845" s="381" t="s">
        <v>709</v>
      </c>
      <c r="F845" s="381" t="s">
        <v>627</v>
      </c>
      <c r="G845" s="381" t="s">
        <v>4</v>
      </c>
      <c r="H845" s="382">
        <v>98885.920899999997</v>
      </c>
      <c r="I845" s="382">
        <v>158217.47589999999</v>
      </c>
      <c r="J845" s="382">
        <v>138440.28940000001</v>
      </c>
      <c r="K845" s="382">
        <v>221504.4662</v>
      </c>
      <c r="L845" s="382">
        <v>177994.65779999999</v>
      </c>
      <c r="M845" s="382">
        <v>284791.45669999998</v>
      </c>
      <c r="N845" s="382">
        <v>237326.21030000001</v>
      </c>
      <c r="O845" s="382">
        <v>379721.94219999999</v>
      </c>
      <c r="P845" s="382">
        <v>296657.76289999997</v>
      </c>
      <c r="Q845" s="382">
        <v>474652.4277</v>
      </c>
      <c r="R845" s="382">
        <v>336212.13130000001</v>
      </c>
      <c r="S845" s="382">
        <v>537939.41799999995</v>
      </c>
      <c r="T845" s="382">
        <v>375766.49969999999</v>
      </c>
      <c r="U845" s="382">
        <v>601226.40839999996</v>
      </c>
    </row>
    <row r="846" spans="1:21" ht="22.5" customHeight="1" x14ac:dyDescent="0.25">
      <c r="A846" s="381" t="s">
        <v>703</v>
      </c>
      <c r="B846" s="381" t="s">
        <v>167</v>
      </c>
      <c r="C846" s="381" t="s">
        <v>168</v>
      </c>
      <c r="D846" s="381" t="s">
        <v>169</v>
      </c>
      <c r="E846" s="381" t="s">
        <v>710</v>
      </c>
      <c r="F846" s="381" t="s">
        <v>624</v>
      </c>
      <c r="G846" s="381" t="s">
        <v>11</v>
      </c>
      <c r="H846" s="382">
        <v>108402.3155</v>
      </c>
      <c r="I846" s="382">
        <v>189704.05220000001</v>
      </c>
      <c r="J846" s="382">
        <v>141893.0068</v>
      </c>
      <c r="K846" s="382">
        <v>248312.76190000001</v>
      </c>
      <c r="L846" s="382">
        <v>172192.8095</v>
      </c>
      <c r="M846" s="382">
        <v>301337.41649999999</v>
      </c>
      <c r="N846" s="382">
        <v>210510.37710000001</v>
      </c>
      <c r="O846" s="382">
        <v>368393.16</v>
      </c>
      <c r="P846" s="382">
        <v>247691.74419999999</v>
      </c>
      <c r="Q846" s="382">
        <v>433460.55249999999</v>
      </c>
      <c r="R846" s="382">
        <v>270484.701</v>
      </c>
      <c r="S846" s="382">
        <v>473348.2268</v>
      </c>
      <c r="T846" s="382">
        <v>290783.57870000001</v>
      </c>
      <c r="U846" s="382">
        <v>508871.26280000003</v>
      </c>
    </row>
    <row r="847" spans="1:21" ht="21.95" customHeight="1" x14ac:dyDescent="0.25">
      <c r="A847" s="381" t="s">
        <v>703</v>
      </c>
      <c r="B847" s="381" t="s">
        <v>167</v>
      </c>
      <c r="C847" s="381" t="s">
        <v>168</v>
      </c>
      <c r="D847" s="381" t="s">
        <v>169</v>
      </c>
      <c r="E847" s="381" t="s">
        <v>710</v>
      </c>
      <c r="F847" s="381" t="s">
        <v>625</v>
      </c>
      <c r="G847" s="381" t="s">
        <v>5</v>
      </c>
      <c r="H847" s="382">
        <v>99378.044800000003</v>
      </c>
      <c r="I847" s="382">
        <v>173911.5785</v>
      </c>
      <c r="J847" s="382">
        <v>130169.9417</v>
      </c>
      <c r="K847" s="382">
        <v>227797.39799999999</v>
      </c>
      <c r="L847" s="382">
        <v>158274.49849999999</v>
      </c>
      <c r="M847" s="382">
        <v>276980.37239999999</v>
      </c>
      <c r="N847" s="382">
        <v>194283.66339999999</v>
      </c>
      <c r="O847" s="382">
        <v>339996.41090000002</v>
      </c>
      <c r="P847" s="382">
        <v>230508.3824</v>
      </c>
      <c r="Q847" s="382">
        <v>403389.6692</v>
      </c>
      <c r="R847" s="382">
        <v>253770.15489999999</v>
      </c>
      <c r="S847" s="382">
        <v>444097.77110000001</v>
      </c>
      <c r="T847" s="382">
        <v>275548.56040000002</v>
      </c>
      <c r="U847" s="382">
        <v>482209.98070000001</v>
      </c>
    </row>
    <row r="848" spans="1:21" ht="21.95" customHeight="1" x14ac:dyDescent="0.25">
      <c r="A848" s="381" t="s">
        <v>703</v>
      </c>
      <c r="B848" s="381" t="s">
        <v>167</v>
      </c>
      <c r="C848" s="381" t="s">
        <v>168</v>
      </c>
      <c r="D848" s="381" t="s">
        <v>169</v>
      </c>
      <c r="E848" s="381" t="s">
        <v>710</v>
      </c>
      <c r="F848" s="381" t="s">
        <v>626</v>
      </c>
      <c r="G848" s="381" t="s">
        <v>6</v>
      </c>
      <c r="H848" s="382">
        <v>86024.368300000002</v>
      </c>
      <c r="I848" s="382">
        <v>150542.64439999999</v>
      </c>
      <c r="J848" s="382">
        <v>118845.51700000001</v>
      </c>
      <c r="K848" s="382">
        <v>207979.65479999999</v>
      </c>
      <c r="L848" s="382">
        <v>150758.8953</v>
      </c>
      <c r="M848" s="382">
        <v>263828.06670000002</v>
      </c>
      <c r="N848" s="382">
        <v>196923.1208</v>
      </c>
      <c r="O848" s="382">
        <v>344615.46130000002</v>
      </c>
      <c r="P848" s="382">
        <v>245393.20300000001</v>
      </c>
      <c r="Q848" s="382">
        <v>429438.10519999999</v>
      </c>
      <c r="R848" s="382">
        <v>276227.8492</v>
      </c>
      <c r="S848" s="382">
        <v>483398.73609999998</v>
      </c>
      <c r="T848" s="382">
        <v>306611.09330000001</v>
      </c>
      <c r="U848" s="382">
        <v>536569.41319999995</v>
      </c>
    </row>
    <row r="849" spans="1:21" ht="21.95" customHeight="1" x14ac:dyDescent="0.25">
      <c r="A849" s="381" t="s">
        <v>703</v>
      </c>
      <c r="B849" s="381" t="s">
        <v>167</v>
      </c>
      <c r="C849" s="381" t="s">
        <v>168</v>
      </c>
      <c r="D849" s="381" t="s">
        <v>169</v>
      </c>
      <c r="E849" s="381" t="s">
        <v>710</v>
      </c>
      <c r="F849" s="381" t="s">
        <v>627</v>
      </c>
      <c r="G849" s="381" t="s">
        <v>4</v>
      </c>
      <c r="H849" s="382">
        <v>96799.908800000005</v>
      </c>
      <c r="I849" s="382">
        <v>154879.85639999999</v>
      </c>
      <c r="J849" s="382">
        <v>135519.87229999999</v>
      </c>
      <c r="K849" s="382">
        <v>216831.79889999999</v>
      </c>
      <c r="L849" s="382">
        <v>174239.8358</v>
      </c>
      <c r="M849" s="382">
        <v>278783.7415</v>
      </c>
      <c r="N849" s="382">
        <v>232319.78099999999</v>
      </c>
      <c r="O849" s="382">
        <v>371711.65529999998</v>
      </c>
      <c r="P849" s="382">
        <v>290399.72639999999</v>
      </c>
      <c r="Q849" s="382">
        <v>464639.56910000002</v>
      </c>
      <c r="R849" s="382">
        <v>329119.6899</v>
      </c>
      <c r="S849" s="382">
        <v>526591.51170000003</v>
      </c>
      <c r="T849" s="382">
        <v>367839.65340000001</v>
      </c>
      <c r="U849" s="382">
        <v>588543.45420000004</v>
      </c>
    </row>
    <row r="850" spans="1:21" ht="22.5" customHeight="1" x14ac:dyDescent="0.25">
      <c r="A850" s="381" t="s">
        <v>703</v>
      </c>
      <c r="B850" s="381" t="s">
        <v>167</v>
      </c>
      <c r="C850" s="381" t="s">
        <v>168</v>
      </c>
      <c r="D850" s="381" t="s">
        <v>169</v>
      </c>
      <c r="E850" s="381" t="s">
        <v>711</v>
      </c>
      <c r="F850" s="381" t="s">
        <v>624</v>
      </c>
      <c r="G850" s="381" t="s">
        <v>11</v>
      </c>
      <c r="H850" s="382">
        <v>97538.312999999995</v>
      </c>
      <c r="I850" s="382">
        <v>170692.0477</v>
      </c>
      <c r="J850" s="382">
        <v>127544.33869999999</v>
      </c>
      <c r="K850" s="382">
        <v>223202.5926</v>
      </c>
      <c r="L850" s="382">
        <v>154662.20250000001</v>
      </c>
      <c r="M850" s="382">
        <v>270658.85440000001</v>
      </c>
      <c r="N850" s="382">
        <v>188864.85449999999</v>
      </c>
      <c r="O850" s="382">
        <v>330513.4952</v>
      </c>
      <c r="P850" s="382">
        <v>222149.16880000001</v>
      </c>
      <c r="Q850" s="382">
        <v>388761.0454</v>
      </c>
      <c r="R850" s="382">
        <v>242568.95360000001</v>
      </c>
      <c r="S850" s="382">
        <v>424495.66869999998</v>
      </c>
      <c r="T850" s="382">
        <v>260746.0062</v>
      </c>
      <c r="U850" s="382">
        <v>456305.51079999999</v>
      </c>
    </row>
    <row r="851" spans="1:21" ht="21.95" customHeight="1" x14ac:dyDescent="0.25">
      <c r="A851" s="381" t="s">
        <v>703</v>
      </c>
      <c r="B851" s="381" t="s">
        <v>167</v>
      </c>
      <c r="C851" s="381" t="s">
        <v>168</v>
      </c>
      <c r="D851" s="381" t="s">
        <v>169</v>
      </c>
      <c r="E851" s="381" t="s">
        <v>711</v>
      </c>
      <c r="F851" s="381" t="s">
        <v>625</v>
      </c>
      <c r="G851" s="381" t="s">
        <v>5</v>
      </c>
      <c r="H851" s="382">
        <v>89650.958100000003</v>
      </c>
      <c r="I851" s="382">
        <v>156889.17670000001</v>
      </c>
      <c r="J851" s="382">
        <v>117298.1948</v>
      </c>
      <c r="K851" s="382">
        <v>205271.84090000001</v>
      </c>
      <c r="L851" s="382">
        <v>142497.3792</v>
      </c>
      <c r="M851" s="382">
        <v>249370.4137</v>
      </c>
      <c r="N851" s="382">
        <v>174682.45069999999</v>
      </c>
      <c r="O851" s="382">
        <v>305694.28869999998</v>
      </c>
      <c r="P851" s="382">
        <v>207130.63949999999</v>
      </c>
      <c r="Q851" s="382">
        <v>362478.61910000001</v>
      </c>
      <c r="R851" s="382">
        <v>227960.17660000001</v>
      </c>
      <c r="S851" s="382">
        <v>398930.30900000001</v>
      </c>
      <c r="T851" s="382">
        <v>247430.35980000001</v>
      </c>
      <c r="U851" s="382">
        <v>433003.12969999999</v>
      </c>
    </row>
    <row r="852" spans="1:21" ht="21.95" customHeight="1" x14ac:dyDescent="0.25">
      <c r="A852" s="381" t="s">
        <v>703</v>
      </c>
      <c r="B852" s="381" t="s">
        <v>167</v>
      </c>
      <c r="C852" s="381" t="s">
        <v>168</v>
      </c>
      <c r="D852" s="381" t="s">
        <v>169</v>
      </c>
      <c r="E852" s="381" t="s">
        <v>711</v>
      </c>
      <c r="F852" s="381" t="s">
        <v>626</v>
      </c>
      <c r="G852" s="381" t="s">
        <v>6</v>
      </c>
      <c r="H852" s="382">
        <v>77860.063599999994</v>
      </c>
      <c r="I852" s="382">
        <v>136255.11129999999</v>
      </c>
      <c r="J852" s="382">
        <v>107615.6289</v>
      </c>
      <c r="K852" s="382">
        <v>188327.35060000001</v>
      </c>
      <c r="L852" s="382">
        <v>136577.78839999999</v>
      </c>
      <c r="M852" s="382">
        <v>239011.12969999999</v>
      </c>
      <c r="N852" s="382">
        <v>178530.0949</v>
      </c>
      <c r="O852" s="382">
        <v>312427.66629999998</v>
      </c>
      <c r="P852" s="382">
        <v>222497.7568</v>
      </c>
      <c r="Q852" s="382">
        <v>389371.07419999997</v>
      </c>
      <c r="R852" s="382">
        <v>250517.08739999999</v>
      </c>
      <c r="S852" s="382">
        <v>438404.90299999999</v>
      </c>
      <c r="T852" s="382">
        <v>278141.88559999998</v>
      </c>
      <c r="U852" s="382">
        <v>486748.29979999998</v>
      </c>
    </row>
    <row r="853" spans="1:21" ht="21.95" customHeight="1" x14ac:dyDescent="0.25">
      <c r="A853" s="381" t="s">
        <v>703</v>
      </c>
      <c r="B853" s="381" t="s">
        <v>167</v>
      </c>
      <c r="C853" s="381" t="s">
        <v>168</v>
      </c>
      <c r="D853" s="381" t="s">
        <v>169</v>
      </c>
      <c r="E853" s="381" t="s">
        <v>711</v>
      </c>
      <c r="F853" s="381" t="s">
        <v>627</v>
      </c>
      <c r="G853" s="381" t="s">
        <v>4</v>
      </c>
      <c r="H853" s="382">
        <v>86936.500700000004</v>
      </c>
      <c r="I853" s="382">
        <v>139098.4031</v>
      </c>
      <c r="J853" s="382">
        <v>121711.1009</v>
      </c>
      <c r="K853" s="382">
        <v>194737.76439999999</v>
      </c>
      <c r="L853" s="382">
        <v>156485.70120000001</v>
      </c>
      <c r="M853" s="382">
        <v>250377.1257</v>
      </c>
      <c r="N853" s="382">
        <v>208647.60159999999</v>
      </c>
      <c r="O853" s="382">
        <v>333836.16749999998</v>
      </c>
      <c r="P853" s="382">
        <v>260809.50200000001</v>
      </c>
      <c r="Q853" s="382">
        <v>417295.20939999999</v>
      </c>
      <c r="R853" s="382">
        <v>295584.10220000002</v>
      </c>
      <c r="S853" s="382">
        <v>472934.57069999998</v>
      </c>
      <c r="T853" s="382">
        <v>330358.70250000001</v>
      </c>
      <c r="U853" s="382">
        <v>528573.93189999997</v>
      </c>
    </row>
    <row r="854" spans="1:21" ht="22.5" customHeight="1" x14ac:dyDescent="0.25">
      <c r="A854" s="381" t="s">
        <v>703</v>
      </c>
      <c r="B854" s="381" t="s">
        <v>167</v>
      </c>
      <c r="C854" s="381" t="s">
        <v>168</v>
      </c>
      <c r="D854" s="381" t="s">
        <v>169</v>
      </c>
      <c r="E854" s="381" t="s">
        <v>712</v>
      </c>
      <c r="F854" s="381" t="s">
        <v>624</v>
      </c>
      <c r="G854" s="381" t="s">
        <v>11</v>
      </c>
      <c r="H854" s="382">
        <v>96321.386400000003</v>
      </c>
      <c r="I854" s="382">
        <v>168562.42619999999</v>
      </c>
      <c r="J854" s="382">
        <v>126124.9111</v>
      </c>
      <c r="K854" s="382">
        <v>220718.59460000001</v>
      </c>
      <c r="L854" s="382">
        <v>153099.17170000001</v>
      </c>
      <c r="M854" s="382">
        <v>267923.55050000001</v>
      </c>
      <c r="N854" s="382">
        <v>187243.28829999999</v>
      </c>
      <c r="O854" s="382">
        <v>327675.75449999998</v>
      </c>
      <c r="P854" s="382">
        <v>220341.16680000001</v>
      </c>
      <c r="Q854" s="382">
        <v>385597.04190000001</v>
      </c>
      <c r="R854" s="382">
        <v>240625.28839999999</v>
      </c>
      <c r="S854" s="382">
        <v>421094.2548</v>
      </c>
      <c r="T854" s="382">
        <v>258692.79370000001</v>
      </c>
      <c r="U854" s="382">
        <v>452712.38890000002</v>
      </c>
    </row>
    <row r="855" spans="1:21" ht="21.95" customHeight="1" x14ac:dyDescent="0.25">
      <c r="A855" s="381" t="s">
        <v>703</v>
      </c>
      <c r="B855" s="381" t="s">
        <v>167</v>
      </c>
      <c r="C855" s="381" t="s">
        <v>168</v>
      </c>
      <c r="D855" s="381" t="s">
        <v>169</v>
      </c>
      <c r="E855" s="381" t="s">
        <v>712</v>
      </c>
      <c r="F855" s="381" t="s">
        <v>625</v>
      </c>
      <c r="G855" s="381" t="s">
        <v>5</v>
      </c>
      <c r="H855" s="382">
        <v>88220.859899999996</v>
      </c>
      <c r="I855" s="382">
        <v>154386.5048</v>
      </c>
      <c r="J855" s="382">
        <v>115601.84480000001</v>
      </c>
      <c r="K855" s="382">
        <v>202303.22839999999</v>
      </c>
      <c r="L855" s="382">
        <v>140605.56969999999</v>
      </c>
      <c r="M855" s="382">
        <v>246059.74710000001</v>
      </c>
      <c r="N855" s="382">
        <v>172677.57670000001</v>
      </c>
      <c r="O855" s="382">
        <v>302185.75929999998</v>
      </c>
      <c r="P855" s="382">
        <v>204916.7317</v>
      </c>
      <c r="Q855" s="382">
        <v>358604.2806</v>
      </c>
      <c r="R855" s="382">
        <v>225621.68</v>
      </c>
      <c r="S855" s="382">
        <v>394837.94010000001</v>
      </c>
      <c r="T855" s="382">
        <v>245017.2654</v>
      </c>
      <c r="U855" s="382">
        <v>428780.2144</v>
      </c>
    </row>
    <row r="856" spans="1:21" ht="21.95" customHeight="1" x14ac:dyDescent="0.25">
      <c r="A856" s="381" t="s">
        <v>703</v>
      </c>
      <c r="B856" s="381" t="s">
        <v>167</v>
      </c>
      <c r="C856" s="381" t="s">
        <v>168</v>
      </c>
      <c r="D856" s="381" t="s">
        <v>169</v>
      </c>
      <c r="E856" s="381" t="s">
        <v>712</v>
      </c>
      <c r="F856" s="381" t="s">
        <v>626</v>
      </c>
      <c r="G856" s="381" t="s">
        <v>6</v>
      </c>
      <c r="H856" s="382">
        <v>76276.248099999997</v>
      </c>
      <c r="I856" s="382">
        <v>133483.43419999999</v>
      </c>
      <c r="J856" s="382">
        <v>105360.7614</v>
      </c>
      <c r="K856" s="382">
        <v>184381.33240000001</v>
      </c>
      <c r="L856" s="382">
        <v>133630.4253</v>
      </c>
      <c r="M856" s="382">
        <v>233853.24429999999</v>
      </c>
      <c r="N856" s="382">
        <v>174503.69330000001</v>
      </c>
      <c r="O856" s="382">
        <v>305381.4632</v>
      </c>
      <c r="P856" s="382">
        <v>217446.78520000001</v>
      </c>
      <c r="Q856" s="382">
        <v>380531.87420000002</v>
      </c>
      <c r="R856" s="382">
        <v>244748.13870000001</v>
      </c>
      <c r="S856" s="382">
        <v>428309.2427</v>
      </c>
      <c r="T856" s="382">
        <v>271644.2965</v>
      </c>
      <c r="U856" s="382">
        <v>475377.51880000002</v>
      </c>
    </row>
    <row r="857" spans="1:21" ht="21.95" customHeight="1" x14ac:dyDescent="0.25">
      <c r="A857" s="381" t="s">
        <v>703</v>
      </c>
      <c r="B857" s="381" t="s">
        <v>167</v>
      </c>
      <c r="C857" s="381" t="s">
        <v>168</v>
      </c>
      <c r="D857" s="381" t="s">
        <v>169</v>
      </c>
      <c r="E857" s="381" t="s">
        <v>712</v>
      </c>
      <c r="F857" s="381" t="s">
        <v>627</v>
      </c>
      <c r="G857" s="381" t="s">
        <v>4</v>
      </c>
      <c r="H857" s="382">
        <v>86069.191600000006</v>
      </c>
      <c r="I857" s="382">
        <v>137710.70860000001</v>
      </c>
      <c r="J857" s="382">
        <v>120496.8682</v>
      </c>
      <c r="K857" s="382">
        <v>192794.9921</v>
      </c>
      <c r="L857" s="382">
        <v>154924.54490000001</v>
      </c>
      <c r="M857" s="382">
        <v>247879.27549999999</v>
      </c>
      <c r="N857" s="382">
        <v>206566.05979999999</v>
      </c>
      <c r="O857" s="382">
        <v>330505.70069999999</v>
      </c>
      <c r="P857" s="382">
        <v>258207.5747</v>
      </c>
      <c r="Q857" s="382">
        <v>413132.12579999998</v>
      </c>
      <c r="R857" s="382">
        <v>292635.25140000001</v>
      </c>
      <c r="S857" s="382">
        <v>468216.4093</v>
      </c>
      <c r="T857" s="382">
        <v>327062.92800000001</v>
      </c>
      <c r="U857" s="382">
        <v>523300.69270000001</v>
      </c>
    </row>
    <row r="858" spans="1:21" ht="22.5" customHeight="1" x14ac:dyDescent="0.25">
      <c r="A858" s="381" t="s">
        <v>703</v>
      </c>
      <c r="B858" s="381" t="s">
        <v>167</v>
      </c>
      <c r="C858" s="381" t="s">
        <v>168</v>
      </c>
      <c r="D858" s="381" t="s">
        <v>169</v>
      </c>
      <c r="E858" s="381" t="s">
        <v>713</v>
      </c>
      <c r="F858" s="381" t="s">
        <v>624</v>
      </c>
      <c r="G858" s="381" t="s">
        <v>11</v>
      </c>
      <c r="H858" s="382">
        <v>91456.714999999997</v>
      </c>
      <c r="I858" s="382">
        <v>160049.2513</v>
      </c>
      <c r="J858" s="382">
        <v>119745.5215</v>
      </c>
      <c r="K858" s="382">
        <v>209554.66260000001</v>
      </c>
      <c r="L858" s="382">
        <v>145346.69020000001</v>
      </c>
      <c r="M858" s="382">
        <v>254356.70790000001</v>
      </c>
      <c r="N858" s="382">
        <v>177746.01250000001</v>
      </c>
      <c r="O858" s="382">
        <v>311055.52189999999</v>
      </c>
      <c r="P858" s="382">
        <v>209159.6427</v>
      </c>
      <c r="Q858" s="382">
        <v>366029.37469999999</v>
      </c>
      <c r="R858" s="382">
        <v>228412.7372</v>
      </c>
      <c r="S858" s="382">
        <v>399722.29009999998</v>
      </c>
      <c r="T858" s="382">
        <v>245561.2677</v>
      </c>
      <c r="U858" s="382">
        <v>429732.21850000002</v>
      </c>
    </row>
    <row r="859" spans="1:21" ht="21.95" customHeight="1" x14ac:dyDescent="0.25">
      <c r="A859" s="381" t="s">
        <v>703</v>
      </c>
      <c r="B859" s="381" t="s">
        <v>167</v>
      </c>
      <c r="C859" s="381" t="s">
        <v>168</v>
      </c>
      <c r="D859" s="381" t="s">
        <v>169</v>
      </c>
      <c r="E859" s="381" t="s">
        <v>713</v>
      </c>
      <c r="F859" s="381" t="s">
        <v>625</v>
      </c>
      <c r="G859" s="381" t="s">
        <v>5</v>
      </c>
      <c r="H859" s="382">
        <v>83782.531700000007</v>
      </c>
      <c r="I859" s="382">
        <v>146619.43040000001</v>
      </c>
      <c r="J859" s="382">
        <v>109776.3002</v>
      </c>
      <c r="K859" s="382">
        <v>192108.52540000001</v>
      </c>
      <c r="L859" s="382">
        <v>133510.64559999999</v>
      </c>
      <c r="M859" s="382">
        <v>233643.6298</v>
      </c>
      <c r="N859" s="382">
        <v>163946.9166</v>
      </c>
      <c r="O859" s="382">
        <v>286907.1041</v>
      </c>
      <c r="P859" s="382">
        <v>194547.01930000001</v>
      </c>
      <c r="Q859" s="382">
        <v>340457.28360000002</v>
      </c>
      <c r="R859" s="382">
        <v>214198.7917</v>
      </c>
      <c r="S859" s="382">
        <v>374847.88540000003</v>
      </c>
      <c r="T859" s="382">
        <v>232605.50339999999</v>
      </c>
      <c r="U859" s="382">
        <v>407059.63089999999</v>
      </c>
    </row>
    <row r="860" spans="1:21" ht="21.95" customHeight="1" x14ac:dyDescent="0.25">
      <c r="A860" s="381" t="s">
        <v>703</v>
      </c>
      <c r="B860" s="381" t="s">
        <v>167</v>
      </c>
      <c r="C860" s="381" t="s">
        <v>168</v>
      </c>
      <c r="D860" s="381" t="s">
        <v>169</v>
      </c>
      <c r="E860" s="381" t="s">
        <v>713</v>
      </c>
      <c r="F860" s="381" t="s">
        <v>626</v>
      </c>
      <c r="G860" s="381" t="s">
        <v>6</v>
      </c>
      <c r="H860" s="382">
        <v>72457.812300000005</v>
      </c>
      <c r="I860" s="382">
        <v>126801.1715</v>
      </c>
      <c r="J860" s="382">
        <v>100090.003</v>
      </c>
      <c r="K860" s="382">
        <v>175157.50520000001</v>
      </c>
      <c r="L860" s="382">
        <v>126950.23119999999</v>
      </c>
      <c r="M860" s="382">
        <v>222162.90470000001</v>
      </c>
      <c r="N860" s="382">
        <v>165789.93640000001</v>
      </c>
      <c r="O860" s="382">
        <v>290132.38870000001</v>
      </c>
      <c r="P860" s="382">
        <v>206590.52770000001</v>
      </c>
      <c r="Q860" s="382">
        <v>361533.42349999998</v>
      </c>
      <c r="R860" s="382">
        <v>232533.40900000001</v>
      </c>
      <c r="S860" s="382">
        <v>406933.46580000001</v>
      </c>
      <c r="T860" s="382">
        <v>258092.42079999999</v>
      </c>
      <c r="U860" s="382">
        <v>451661.7365</v>
      </c>
    </row>
    <row r="861" spans="1:21" ht="21.95" customHeight="1" x14ac:dyDescent="0.25">
      <c r="A861" s="381" t="s">
        <v>703</v>
      </c>
      <c r="B861" s="381" t="s">
        <v>167</v>
      </c>
      <c r="C861" s="381" t="s">
        <v>168</v>
      </c>
      <c r="D861" s="381" t="s">
        <v>169</v>
      </c>
      <c r="E861" s="381" t="s">
        <v>713</v>
      </c>
      <c r="F861" s="381" t="s">
        <v>627</v>
      </c>
      <c r="G861" s="381" t="s">
        <v>4</v>
      </c>
      <c r="H861" s="382">
        <v>81710.284400000004</v>
      </c>
      <c r="I861" s="382">
        <v>130736.4571</v>
      </c>
      <c r="J861" s="382">
        <v>114394.3982</v>
      </c>
      <c r="K861" s="382">
        <v>183031.0399</v>
      </c>
      <c r="L861" s="382">
        <v>147078.51190000001</v>
      </c>
      <c r="M861" s="382">
        <v>235325.62270000001</v>
      </c>
      <c r="N861" s="382">
        <v>196104.6826</v>
      </c>
      <c r="O861" s="382">
        <v>313767.49680000002</v>
      </c>
      <c r="P861" s="382">
        <v>245130.85320000001</v>
      </c>
      <c r="Q861" s="382">
        <v>392209.37109999999</v>
      </c>
      <c r="R861" s="382">
        <v>277814.967</v>
      </c>
      <c r="S861" s="382">
        <v>444503.95390000002</v>
      </c>
      <c r="T861" s="382">
        <v>310499.0808</v>
      </c>
      <c r="U861" s="382">
        <v>496798.5367</v>
      </c>
    </row>
    <row r="862" spans="1:21" ht="22.5" customHeight="1" x14ac:dyDescent="0.25">
      <c r="A862" s="381" t="s">
        <v>703</v>
      </c>
      <c r="B862" s="381" t="s">
        <v>167</v>
      </c>
      <c r="C862" s="381" t="s">
        <v>168</v>
      </c>
      <c r="D862" s="381" t="s">
        <v>169</v>
      </c>
      <c r="E862" s="381" t="s">
        <v>714</v>
      </c>
      <c r="F862" s="381" t="s">
        <v>624</v>
      </c>
      <c r="G862" s="381" t="s">
        <v>11</v>
      </c>
      <c r="H862" s="382">
        <v>101997.67879999999</v>
      </c>
      <c r="I862" s="382">
        <v>178495.93780000001</v>
      </c>
      <c r="J862" s="382">
        <v>133372.62059999999</v>
      </c>
      <c r="K862" s="382">
        <v>233402.08600000001</v>
      </c>
      <c r="L862" s="382">
        <v>161726.9663</v>
      </c>
      <c r="M862" s="382">
        <v>283022.1911</v>
      </c>
      <c r="N862" s="382">
        <v>197487.0502</v>
      </c>
      <c r="O862" s="382">
        <v>345602.33789999998</v>
      </c>
      <c r="P862" s="382">
        <v>232289.18919999999</v>
      </c>
      <c r="Q862" s="382">
        <v>406506.08100000001</v>
      </c>
      <c r="R862" s="382">
        <v>253640.516</v>
      </c>
      <c r="S862" s="382">
        <v>443870.90299999999</v>
      </c>
      <c r="T862" s="382">
        <v>272646.60680000001</v>
      </c>
      <c r="U862" s="382">
        <v>477131.56199999998</v>
      </c>
    </row>
    <row r="863" spans="1:21" ht="21.95" customHeight="1" x14ac:dyDescent="0.25">
      <c r="A863" s="381" t="s">
        <v>703</v>
      </c>
      <c r="B863" s="381" t="s">
        <v>167</v>
      </c>
      <c r="C863" s="381" t="s">
        <v>168</v>
      </c>
      <c r="D863" s="381" t="s">
        <v>169</v>
      </c>
      <c r="E863" s="381" t="s">
        <v>714</v>
      </c>
      <c r="F863" s="381" t="s">
        <v>625</v>
      </c>
      <c r="G863" s="381" t="s">
        <v>5</v>
      </c>
      <c r="H863" s="382">
        <v>93755.037899999996</v>
      </c>
      <c r="I863" s="382">
        <v>164071.31640000001</v>
      </c>
      <c r="J863" s="382">
        <v>122664.93919999999</v>
      </c>
      <c r="K863" s="382">
        <v>214663.64360000001</v>
      </c>
      <c r="L863" s="382">
        <v>149014.17860000001</v>
      </c>
      <c r="M863" s="382">
        <v>260774.8124</v>
      </c>
      <c r="N863" s="382">
        <v>182665.80009999999</v>
      </c>
      <c r="O863" s="382">
        <v>319665.15019999997</v>
      </c>
      <c r="P863" s="382">
        <v>216594.15030000001</v>
      </c>
      <c r="Q863" s="382">
        <v>379039.76289999997</v>
      </c>
      <c r="R863" s="382">
        <v>238373.68669999999</v>
      </c>
      <c r="S863" s="382">
        <v>417153.95179999998</v>
      </c>
      <c r="T863" s="382">
        <v>258731.15719999999</v>
      </c>
      <c r="U863" s="382">
        <v>452779.52510000003</v>
      </c>
    </row>
    <row r="864" spans="1:21" ht="21.95" customHeight="1" x14ac:dyDescent="0.25">
      <c r="A864" s="381" t="s">
        <v>703</v>
      </c>
      <c r="B864" s="381" t="s">
        <v>167</v>
      </c>
      <c r="C864" s="381" t="s">
        <v>168</v>
      </c>
      <c r="D864" s="381" t="s">
        <v>169</v>
      </c>
      <c r="E864" s="381" t="s">
        <v>714</v>
      </c>
      <c r="F864" s="381" t="s">
        <v>626</v>
      </c>
      <c r="G864" s="381" t="s">
        <v>6</v>
      </c>
      <c r="H864" s="382">
        <v>81430.207699999999</v>
      </c>
      <c r="I864" s="382">
        <v>142502.86350000001</v>
      </c>
      <c r="J864" s="382">
        <v>112551.28750000001</v>
      </c>
      <c r="K864" s="382">
        <v>196964.753</v>
      </c>
      <c r="L864" s="382">
        <v>142843.2224</v>
      </c>
      <c r="M864" s="382">
        <v>249975.63920000001</v>
      </c>
      <c r="N864" s="382">
        <v>186723.0331</v>
      </c>
      <c r="O864" s="382">
        <v>326765.30790000001</v>
      </c>
      <c r="P864" s="382">
        <v>232708.98069999999</v>
      </c>
      <c r="Q864" s="382">
        <v>407240.71610000002</v>
      </c>
      <c r="R864" s="382">
        <v>262015.6171</v>
      </c>
      <c r="S864" s="382">
        <v>458527.32990000001</v>
      </c>
      <c r="T864" s="382">
        <v>290909.94929999998</v>
      </c>
      <c r="U864" s="382">
        <v>509092.41119999997</v>
      </c>
    </row>
    <row r="865" spans="1:21" ht="21.95" customHeight="1" x14ac:dyDescent="0.25">
      <c r="A865" s="381" t="s">
        <v>703</v>
      </c>
      <c r="B865" s="381" t="s">
        <v>167</v>
      </c>
      <c r="C865" s="381" t="s">
        <v>168</v>
      </c>
      <c r="D865" s="381" t="s">
        <v>169</v>
      </c>
      <c r="E865" s="381" t="s">
        <v>714</v>
      </c>
      <c r="F865" s="381" t="s">
        <v>627</v>
      </c>
      <c r="G865" s="381" t="s">
        <v>4</v>
      </c>
      <c r="H865" s="382">
        <v>90907.452000000005</v>
      </c>
      <c r="I865" s="382">
        <v>145451.9253</v>
      </c>
      <c r="J865" s="382">
        <v>127270.4328</v>
      </c>
      <c r="K865" s="382">
        <v>203632.6954</v>
      </c>
      <c r="L865" s="382">
        <v>163633.4135</v>
      </c>
      <c r="M865" s="382">
        <v>261813.46549999999</v>
      </c>
      <c r="N865" s="382">
        <v>218177.8847</v>
      </c>
      <c r="O865" s="382">
        <v>349084.62070000003</v>
      </c>
      <c r="P865" s="382">
        <v>272722.35580000002</v>
      </c>
      <c r="Q865" s="382">
        <v>436355.7758</v>
      </c>
      <c r="R865" s="382">
        <v>309085.33659999998</v>
      </c>
      <c r="S865" s="382">
        <v>494536.54599999997</v>
      </c>
      <c r="T865" s="382">
        <v>345448.3174</v>
      </c>
      <c r="U865" s="382">
        <v>552717.31610000005</v>
      </c>
    </row>
    <row r="866" spans="1:21" ht="22.5" customHeight="1" x14ac:dyDescent="0.25">
      <c r="A866" s="381" t="s">
        <v>703</v>
      </c>
      <c r="B866" s="381" t="s">
        <v>167</v>
      </c>
      <c r="C866" s="381" t="s">
        <v>168</v>
      </c>
      <c r="D866" s="381" t="s">
        <v>169</v>
      </c>
      <c r="E866" s="381" t="s">
        <v>172</v>
      </c>
      <c r="F866" s="381" t="s">
        <v>624</v>
      </c>
      <c r="G866" s="381" t="s">
        <v>11</v>
      </c>
      <c r="H866" s="382">
        <v>95673.298899999994</v>
      </c>
      <c r="I866" s="382">
        <v>167428.2732</v>
      </c>
      <c r="J866" s="382">
        <v>125149.5776</v>
      </c>
      <c r="K866" s="382">
        <v>219011.76070000001</v>
      </c>
      <c r="L866" s="382">
        <v>151798.77100000001</v>
      </c>
      <c r="M866" s="382">
        <v>265647.8493</v>
      </c>
      <c r="N866" s="382">
        <v>185441.68669999999</v>
      </c>
      <c r="O866" s="382">
        <v>324522.95179999998</v>
      </c>
      <c r="P866" s="382">
        <v>218148.15239999999</v>
      </c>
      <c r="Q866" s="382">
        <v>381759.26669999998</v>
      </c>
      <c r="R866" s="382">
        <v>238207.98079999999</v>
      </c>
      <c r="S866" s="382">
        <v>416863.96639999998</v>
      </c>
      <c r="T866" s="382">
        <v>256067.48250000001</v>
      </c>
      <c r="U866" s="382">
        <v>448118.0944</v>
      </c>
    </row>
    <row r="867" spans="1:21" ht="21.95" customHeight="1" x14ac:dyDescent="0.25">
      <c r="A867" s="381" t="s">
        <v>703</v>
      </c>
      <c r="B867" s="381" t="s">
        <v>167</v>
      </c>
      <c r="C867" s="381" t="s">
        <v>168</v>
      </c>
      <c r="D867" s="381" t="s">
        <v>169</v>
      </c>
      <c r="E867" s="381" t="s">
        <v>172</v>
      </c>
      <c r="F867" s="381" t="s">
        <v>625</v>
      </c>
      <c r="G867" s="381" t="s">
        <v>5</v>
      </c>
      <c r="H867" s="382">
        <v>87857.001199999999</v>
      </c>
      <c r="I867" s="382">
        <v>153749.75219999999</v>
      </c>
      <c r="J867" s="382">
        <v>114995.74129999999</v>
      </c>
      <c r="K867" s="382">
        <v>201242.5472</v>
      </c>
      <c r="L867" s="382">
        <v>139743.54070000001</v>
      </c>
      <c r="M867" s="382">
        <v>244551.1961</v>
      </c>
      <c r="N867" s="382">
        <v>171387.05230000001</v>
      </c>
      <c r="O867" s="382">
        <v>299927.34159999999</v>
      </c>
      <c r="P867" s="382">
        <v>203264.92499999999</v>
      </c>
      <c r="Q867" s="382">
        <v>355713.6188</v>
      </c>
      <c r="R867" s="382">
        <v>223730.8144</v>
      </c>
      <c r="S867" s="382">
        <v>391528.92509999999</v>
      </c>
      <c r="T867" s="382">
        <v>242871.79689999999</v>
      </c>
      <c r="U867" s="382">
        <v>425025.64449999999</v>
      </c>
    </row>
    <row r="868" spans="1:21" ht="21.95" customHeight="1" x14ac:dyDescent="0.25">
      <c r="A868" s="381" t="s">
        <v>703</v>
      </c>
      <c r="B868" s="381" t="s">
        <v>167</v>
      </c>
      <c r="C868" s="381" t="s">
        <v>168</v>
      </c>
      <c r="D868" s="381" t="s">
        <v>169</v>
      </c>
      <c r="E868" s="381" t="s">
        <v>172</v>
      </c>
      <c r="F868" s="381" t="s">
        <v>626</v>
      </c>
      <c r="G868" s="381" t="s">
        <v>6</v>
      </c>
      <c r="H868" s="382">
        <v>76214.555200000003</v>
      </c>
      <c r="I868" s="382">
        <v>133375.47150000001</v>
      </c>
      <c r="J868" s="382">
        <v>105324.42570000001</v>
      </c>
      <c r="K868" s="382">
        <v>184317.745</v>
      </c>
      <c r="L868" s="382">
        <v>133648.03829999999</v>
      </c>
      <c r="M868" s="382">
        <v>233884.06700000001</v>
      </c>
      <c r="N868" s="382">
        <v>174655.95619999999</v>
      </c>
      <c r="O868" s="382">
        <v>305647.92340000003</v>
      </c>
      <c r="P868" s="382">
        <v>217661.073</v>
      </c>
      <c r="Q868" s="382">
        <v>380906.87770000001</v>
      </c>
      <c r="R868" s="382">
        <v>245050.35070000001</v>
      </c>
      <c r="S868" s="382">
        <v>428838.11379999999</v>
      </c>
      <c r="T868" s="382">
        <v>272048.65019999997</v>
      </c>
      <c r="U868" s="382">
        <v>476085.13780000003</v>
      </c>
    </row>
    <row r="869" spans="1:21" ht="21.95" customHeight="1" x14ac:dyDescent="0.25">
      <c r="A869" s="381" t="s">
        <v>703</v>
      </c>
      <c r="B869" s="381" t="s">
        <v>167</v>
      </c>
      <c r="C869" s="381" t="s">
        <v>168</v>
      </c>
      <c r="D869" s="381" t="s">
        <v>169</v>
      </c>
      <c r="E869" s="381" t="s">
        <v>172</v>
      </c>
      <c r="F869" s="381" t="s">
        <v>627</v>
      </c>
      <c r="G869" s="381" t="s">
        <v>4</v>
      </c>
      <c r="H869" s="382">
        <v>85329.836800000005</v>
      </c>
      <c r="I869" s="382">
        <v>136527.74100000001</v>
      </c>
      <c r="J869" s="382">
        <v>119461.7715</v>
      </c>
      <c r="K869" s="382">
        <v>191138.83730000001</v>
      </c>
      <c r="L869" s="382">
        <v>153593.70619999999</v>
      </c>
      <c r="M869" s="382">
        <v>245749.93369999999</v>
      </c>
      <c r="N869" s="382">
        <v>204791.60829999999</v>
      </c>
      <c r="O869" s="382">
        <v>327666.57829999999</v>
      </c>
      <c r="P869" s="382">
        <v>255989.5104</v>
      </c>
      <c r="Q869" s="382">
        <v>409583.22279999999</v>
      </c>
      <c r="R869" s="382">
        <v>290121.44510000001</v>
      </c>
      <c r="S869" s="382">
        <v>464194.31920000003</v>
      </c>
      <c r="T869" s="382">
        <v>324253.3799</v>
      </c>
      <c r="U869" s="382">
        <v>518805.4155</v>
      </c>
    </row>
    <row r="870" spans="1:21" ht="22.5" customHeight="1" x14ac:dyDescent="0.25">
      <c r="A870" s="381" t="s">
        <v>703</v>
      </c>
      <c r="B870" s="381" t="s">
        <v>167</v>
      </c>
      <c r="C870" s="381" t="s">
        <v>173</v>
      </c>
      <c r="D870" s="381" t="s">
        <v>174</v>
      </c>
      <c r="E870" s="381" t="s">
        <v>156</v>
      </c>
      <c r="F870" s="381" t="s">
        <v>624</v>
      </c>
      <c r="G870" s="381" t="s">
        <v>11</v>
      </c>
      <c r="H870" s="382">
        <v>82376.453500000003</v>
      </c>
      <c r="I870" s="382">
        <v>144158.7936</v>
      </c>
      <c r="J870" s="382">
        <v>107728.1591</v>
      </c>
      <c r="K870" s="382">
        <v>188524.27840000001</v>
      </c>
      <c r="L870" s="382">
        <v>130641.9803</v>
      </c>
      <c r="M870" s="382">
        <v>228623.4657</v>
      </c>
      <c r="N870" s="382">
        <v>159549.3579</v>
      </c>
      <c r="O870" s="382">
        <v>279211.3762</v>
      </c>
      <c r="P870" s="382">
        <v>187673.06330000001</v>
      </c>
      <c r="Q870" s="382">
        <v>328427.86080000002</v>
      </c>
      <c r="R870" s="382">
        <v>204925.60149999999</v>
      </c>
      <c r="S870" s="382">
        <v>358619.8026</v>
      </c>
      <c r="T870" s="382">
        <v>220283.92120000001</v>
      </c>
      <c r="U870" s="382">
        <v>385496.86210000003</v>
      </c>
    </row>
    <row r="871" spans="1:21" ht="21.95" customHeight="1" x14ac:dyDescent="0.25">
      <c r="A871" s="381" t="s">
        <v>703</v>
      </c>
      <c r="B871" s="381" t="s">
        <v>167</v>
      </c>
      <c r="C871" s="381" t="s">
        <v>173</v>
      </c>
      <c r="D871" s="381" t="s">
        <v>174</v>
      </c>
      <c r="E871" s="381" t="s">
        <v>156</v>
      </c>
      <c r="F871" s="381" t="s">
        <v>625</v>
      </c>
      <c r="G871" s="381" t="s">
        <v>5</v>
      </c>
      <c r="H871" s="382">
        <v>75697.071899999995</v>
      </c>
      <c r="I871" s="382">
        <v>132469.87590000001</v>
      </c>
      <c r="J871" s="382">
        <v>99051.244600000005</v>
      </c>
      <c r="K871" s="382">
        <v>173339.67809999999</v>
      </c>
      <c r="L871" s="382">
        <v>120340.2383</v>
      </c>
      <c r="M871" s="382">
        <v>210595.41699999999</v>
      </c>
      <c r="N871" s="382">
        <v>147539.03409999999</v>
      </c>
      <c r="O871" s="382">
        <v>258193.30970000001</v>
      </c>
      <c r="P871" s="382">
        <v>174954.66940000001</v>
      </c>
      <c r="Q871" s="382">
        <v>306170.67139999999</v>
      </c>
      <c r="R871" s="382">
        <v>192554.20499999999</v>
      </c>
      <c r="S871" s="382">
        <v>336969.85879999999</v>
      </c>
      <c r="T871" s="382">
        <v>209007.60829999999</v>
      </c>
      <c r="U871" s="382">
        <v>365763.31449999998</v>
      </c>
    </row>
    <row r="872" spans="1:21" ht="21.95" customHeight="1" x14ac:dyDescent="0.25">
      <c r="A872" s="381" t="s">
        <v>703</v>
      </c>
      <c r="B872" s="381" t="s">
        <v>167</v>
      </c>
      <c r="C872" s="381" t="s">
        <v>173</v>
      </c>
      <c r="D872" s="381" t="s">
        <v>174</v>
      </c>
      <c r="E872" s="381" t="s">
        <v>156</v>
      </c>
      <c r="F872" s="381" t="s">
        <v>626</v>
      </c>
      <c r="G872" s="381" t="s">
        <v>6</v>
      </c>
      <c r="H872" s="382">
        <v>65721.561100000006</v>
      </c>
      <c r="I872" s="382">
        <v>115012.73179999999</v>
      </c>
      <c r="J872" s="382">
        <v>90834.372399999993</v>
      </c>
      <c r="K872" s="382">
        <v>158960.15169999999</v>
      </c>
      <c r="L872" s="382">
        <v>115275.29059999999</v>
      </c>
      <c r="M872" s="382">
        <v>201731.75839999999</v>
      </c>
      <c r="N872" s="382">
        <v>150674.07610000001</v>
      </c>
      <c r="O872" s="382">
        <v>263679.63319999998</v>
      </c>
      <c r="P872" s="382">
        <v>187779.5589</v>
      </c>
      <c r="Q872" s="382">
        <v>328614.228</v>
      </c>
      <c r="R872" s="382">
        <v>211422.04550000001</v>
      </c>
      <c r="S872" s="382">
        <v>369988.57949999999</v>
      </c>
      <c r="T872" s="382">
        <v>234730.42329999999</v>
      </c>
      <c r="U872" s="382">
        <v>410778.24089999998</v>
      </c>
    </row>
    <row r="873" spans="1:21" ht="21.95" customHeight="1" x14ac:dyDescent="0.25">
      <c r="A873" s="381" t="s">
        <v>703</v>
      </c>
      <c r="B873" s="381" t="s">
        <v>167</v>
      </c>
      <c r="C873" s="381" t="s">
        <v>173</v>
      </c>
      <c r="D873" s="381" t="s">
        <v>174</v>
      </c>
      <c r="E873" s="381" t="s">
        <v>156</v>
      </c>
      <c r="F873" s="381" t="s">
        <v>627</v>
      </c>
      <c r="G873" s="381" t="s">
        <v>4</v>
      </c>
      <c r="H873" s="382">
        <v>73435.251999999993</v>
      </c>
      <c r="I873" s="382">
        <v>117496.4051</v>
      </c>
      <c r="J873" s="382">
        <v>102809.3529</v>
      </c>
      <c r="K873" s="382">
        <v>164494.96720000001</v>
      </c>
      <c r="L873" s="382">
        <v>132183.45370000001</v>
      </c>
      <c r="M873" s="382">
        <v>211493.52919999999</v>
      </c>
      <c r="N873" s="382">
        <v>176244.60500000001</v>
      </c>
      <c r="O873" s="382">
        <v>281991.37219999998</v>
      </c>
      <c r="P873" s="382">
        <v>220305.75630000001</v>
      </c>
      <c r="Q873" s="382">
        <v>352489.21529999998</v>
      </c>
      <c r="R873" s="382">
        <v>249679.85709999999</v>
      </c>
      <c r="S873" s="382">
        <v>399487.77730000002</v>
      </c>
      <c r="T873" s="382">
        <v>279053.95789999998</v>
      </c>
      <c r="U873" s="382">
        <v>446486.33929999999</v>
      </c>
    </row>
    <row r="874" spans="1:21" ht="22.5" customHeight="1" x14ac:dyDescent="0.25">
      <c r="A874" s="381" t="s">
        <v>703</v>
      </c>
      <c r="B874" s="381" t="s">
        <v>167</v>
      </c>
      <c r="C874" s="381" t="s">
        <v>173</v>
      </c>
      <c r="D874" s="381" t="s">
        <v>174</v>
      </c>
      <c r="E874" s="381" t="s">
        <v>175</v>
      </c>
      <c r="F874" s="381" t="s">
        <v>624</v>
      </c>
      <c r="G874" s="381" t="s">
        <v>11</v>
      </c>
      <c r="H874" s="382">
        <v>85781.424700000003</v>
      </c>
      <c r="I874" s="382">
        <v>150117.49309999999</v>
      </c>
      <c r="J874" s="382">
        <v>112263.90609999999</v>
      </c>
      <c r="K874" s="382">
        <v>196461.83559999999</v>
      </c>
      <c r="L874" s="382">
        <v>136218.76079999999</v>
      </c>
      <c r="M874" s="382">
        <v>238382.8314</v>
      </c>
      <c r="N874" s="382">
        <v>166498.5612</v>
      </c>
      <c r="O874" s="382">
        <v>291372.48229999997</v>
      </c>
      <c r="P874" s="382">
        <v>195895.09270000001</v>
      </c>
      <c r="Q874" s="382">
        <v>342816.41220000002</v>
      </c>
      <c r="R874" s="382">
        <v>213918.18840000001</v>
      </c>
      <c r="S874" s="382">
        <v>374356.8297</v>
      </c>
      <c r="T874" s="382">
        <v>229967.86979999999</v>
      </c>
      <c r="U874" s="382">
        <v>402443.7721</v>
      </c>
    </row>
    <row r="875" spans="1:21" ht="21.95" customHeight="1" x14ac:dyDescent="0.25">
      <c r="A875" s="381" t="s">
        <v>703</v>
      </c>
      <c r="B875" s="381" t="s">
        <v>167</v>
      </c>
      <c r="C875" s="381" t="s">
        <v>173</v>
      </c>
      <c r="D875" s="381" t="s">
        <v>174</v>
      </c>
      <c r="E875" s="381" t="s">
        <v>175</v>
      </c>
      <c r="F875" s="381" t="s">
        <v>625</v>
      </c>
      <c r="G875" s="381" t="s">
        <v>5</v>
      </c>
      <c r="H875" s="382">
        <v>78675.699600000007</v>
      </c>
      <c r="I875" s="382">
        <v>137682.4742</v>
      </c>
      <c r="J875" s="382">
        <v>103033.14599999999</v>
      </c>
      <c r="K875" s="382">
        <v>180308.00539999999</v>
      </c>
      <c r="L875" s="382">
        <v>125259.4607</v>
      </c>
      <c r="M875" s="382">
        <v>219204.05619999999</v>
      </c>
      <c r="N875" s="382">
        <v>153721.62109999999</v>
      </c>
      <c r="O875" s="382">
        <v>269012.837</v>
      </c>
      <c r="P875" s="382">
        <v>182364.88630000001</v>
      </c>
      <c r="Q875" s="382">
        <v>319138.55109999998</v>
      </c>
      <c r="R875" s="382">
        <v>200757.12830000001</v>
      </c>
      <c r="S875" s="382">
        <v>351324.97440000001</v>
      </c>
      <c r="T875" s="382">
        <v>217971.79209999999</v>
      </c>
      <c r="U875" s="382">
        <v>381450.63620000001</v>
      </c>
    </row>
    <row r="876" spans="1:21" ht="21.95" customHeight="1" x14ac:dyDescent="0.25">
      <c r="A876" s="381" t="s">
        <v>703</v>
      </c>
      <c r="B876" s="381" t="s">
        <v>167</v>
      </c>
      <c r="C876" s="381" t="s">
        <v>173</v>
      </c>
      <c r="D876" s="381" t="s">
        <v>174</v>
      </c>
      <c r="E876" s="381" t="s">
        <v>175</v>
      </c>
      <c r="F876" s="381" t="s">
        <v>626</v>
      </c>
      <c r="G876" s="381" t="s">
        <v>6</v>
      </c>
      <c r="H876" s="382">
        <v>68142.787200000006</v>
      </c>
      <c r="I876" s="382">
        <v>119249.87760000001</v>
      </c>
      <c r="J876" s="382">
        <v>94149.037100000001</v>
      </c>
      <c r="K876" s="382">
        <v>164760.8149</v>
      </c>
      <c r="L876" s="382">
        <v>119440.507</v>
      </c>
      <c r="M876" s="382">
        <v>209020.8872</v>
      </c>
      <c r="N876" s="382">
        <v>156034.52929999999</v>
      </c>
      <c r="O876" s="382">
        <v>273060.42629999999</v>
      </c>
      <c r="P876" s="382">
        <v>194444.1868</v>
      </c>
      <c r="Q876" s="382">
        <v>340277.32699999999</v>
      </c>
      <c r="R876" s="382">
        <v>218886.26149999999</v>
      </c>
      <c r="S876" s="382">
        <v>383050.95760000002</v>
      </c>
      <c r="T876" s="382">
        <v>242972.9014</v>
      </c>
      <c r="U876" s="382">
        <v>425202.5773</v>
      </c>
    </row>
    <row r="877" spans="1:21" ht="21.95" customHeight="1" x14ac:dyDescent="0.25">
      <c r="A877" s="381" t="s">
        <v>703</v>
      </c>
      <c r="B877" s="381" t="s">
        <v>167</v>
      </c>
      <c r="C877" s="381" t="s">
        <v>173</v>
      </c>
      <c r="D877" s="381" t="s">
        <v>174</v>
      </c>
      <c r="E877" s="381" t="s">
        <v>175</v>
      </c>
      <c r="F877" s="381" t="s">
        <v>627</v>
      </c>
      <c r="G877" s="381" t="s">
        <v>4</v>
      </c>
      <c r="H877" s="382">
        <v>76575.458400000003</v>
      </c>
      <c r="I877" s="382">
        <v>122520.73540000001</v>
      </c>
      <c r="J877" s="382">
        <v>107205.6418</v>
      </c>
      <c r="K877" s="382">
        <v>171529.0295</v>
      </c>
      <c r="L877" s="382">
        <v>137835.82519999999</v>
      </c>
      <c r="M877" s="382">
        <v>220537.32370000001</v>
      </c>
      <c r="N877" s="382">
        <v>183781.10019999999</v>
      </c>
      <c r="O877" s="382">
        <v>294049.7648</v>
      </c>
      <c r="P877" s="382">
        <v>229726.37530000001</v>
      </c>
      <c r="Q877" s="382">
        <v>367562.2059</v>
      </c>
      <c r="R877" s="382">
        <v>260356.55869999999</v>
      </c>
      <c r="S877" s="382">
        <v>416570.5001</v>
      </c>
      <c r="T877" s="382">
        <v>290986.74209999997</v>
      </c>
      <c r="U877" s="382">
        <v>465578.79430000001</v>
      </c>
    </row>
    <row r="878" spans="1:21" ht="22.5" customHeight="1" x14ac:dyDescent="0.25">
      <c r="A878" s="381" t="s">
        <v>703</v>
      </c>
      <c r="B878" s="381" t="s">
        <v>167</v>
      </c>
      <c r="C878" s="381" t="s">
        <v>173</v>
      </c>
      <c r="D878" s="381" t="s">
        <v>174</v>
      </c>
      <c r="E878" s="381" t="s">
        <v>131</v>
      </c>
      <c r="F878" s="381" t="s">
        <v>624</v>
      </c>
      <c r="G878" s="381" t="s">
        <v>11</v>
      </c>
      <c r="H878" s="382">
        <v>84078.940199999997</v>
      </c>
      <c r="I878" s="382">
        <v>147138.14550000001</v>
      </c>
      <c r="J878" s="382">
        <v>109996.03419999999</v>
      </c>
      <c r="K878" s="382">
        <v>192493.05989999999</v>
      </c>
      <c r="L878" s="382">
        <v>133430.3726</v>
      </c>
      <c r="M878" s="382">
        <v>233503.15220000001</v>
      </c>
      <c r="N878" s="382">
        <v>163023.96220000001</v>
      </c>
      <c r="O878" s="382">
        <v>285291.9338</v>
      </c>
      <c r="P878" s="382">
        <v>191784.08110000001</v>
      </c>
      <c r="Q878" s="382">
        <v>335622.14199999999</v>
      </c>
      <c r="R878" s="382">
        <v>209421.89840000001</v>
      </c>
      <c r="S878" s="382">
        <v>366488.32209999999</v>
      </c>
      <c r="T878" s="382">
        <v>225125.89920000001</v>
      </c>
      <c r="U878" s="382">
        <v>393970.3235</v>
      </c>
    </row>
    <row r="879" spans="1:21" ht="21.95" customHeight="1" x14ac:dyDescent="0.25">
      <c r="A879" s="381" t="s">
        <v>703</v>
      </c>
      <c r="B879" s="381" t="s">
        <v>167</v>
      </c>
      <c r="C879" s="381" t="s">
        <v>173</v>
      </c>
      <c r="D879" s="381" t="s">
        <v>174</v>
      </c>
      <c r="E879" s="381" t="s">
        <v>131</v>
      </c>
      <c r="F879" s="381" t="s">
        <v>625</v>
      </c>
      <c r="G879" s="381" t="s">
        <v>5</v>
      </c>
      <c r="H879" s="382">
        <v>77186.386700000003</v>
      </c>
      <c r="I879" s="382">
        <v>135076.17679999999</v>
      </c>
      <c r="J879" s="382">
        <v>101042.1967</v>
      </c>
      <c r="K879" s="382">
        <v>176823.84419999999</v>
      </c>
      <c r="L879" s="382">
        <v>122799.8512</v>
      </c>
      <c r="M879" s="382">
        <v>214899.73970000001</v>
      </c>
      <c r="N879" s="382">
        <v>150630.32990000001</v>
      </c>
      <c r="O879" s="382">
        <v>263603.0772</v>
      </c>
      <c r="P879" s="382">
        <v>178659.78049999999</v>
      </c>
      <c r="Q879" s="382">
        <v>312654.61589999998</v>
      </c>
      <c r="R879" s="382">
        <v>196655.66959999999</v>
      </c>
      <c r="S879" s="382">
        <v>344147.42180000001</v>
      </c>
      <c r="T879" s="382">
        <v>213489.70360000001</v>
      </c>
      <c r="U879" s="382">
        <v>373606.98119999998</v>
      </c>
    </row>
    <row r="880" spans="1:21" ht="21.95" customHeight="1" x14ac:dyDescent="0.25">
      <c r="A880" s="381" t="s">
        <v>703</v>
      </c>
      <c r="B880" s="381" t="s">
        <v>167</v>
      </c>
      <c r="C880" s="381" t="s">
        <v>173</v>
      </c>
      <c r="D880" s="381" t="s">
        <v>174</v>
      </c>
      <c r="E880" s="381" t="s">
        <v>131</v>
      </c>
      <c r="F880" s="381" t="s">
        <v>626</v>
      </c>
      <c r="G880" s="381" t="s">
        <v>6</v>
      </c>
      <c r="H880" s="382">
        <v>66932.174899999998</v>
      </c>
      <c r="I880" s="382">
        <v>117131.306</v>
      </c>
      <c r="J880" s="382">
        <v>92491.705700000006</v>
      </c>
      <c r="K880" s="382">
        <v>161860.48509999999</v>
      </c>
      <c r="L880" s="382">
        <v>117357.9</v>
      </c>
      <c r="M880" s="382">
        <v>205376.32500000001</v>
      </c>
      <c r="N880" s="382">
        <v>153354.30429999999</v>
      </c>
      <c r="O880" s="382">
        <v>268370.03240000003</v>
      </c>
      <c r="P880" s="382">
        <v>191111.87479999999</v>
      </c>
      <c r="Q880" s="382">
        <v>334445.78080000001</v>
      </c>
      <c r="R880" s="382">
        <v>215154.1556</v>
      </c>
      <c r="S880" s="382">
        <v>376519.77230000001</v>
      </c>
      <c r="T880" s="382">
        <v>238851.66469999999</v>
      </c>
      <c r="U880" s="382">
        <v>417990.41320000001</v>
      </c>
    </row>
    <row r="881" spans="1:21" ht="21.95" customHeight="1" x14ac:dyDescent="0.25">
      <c r="A881" s="381" t="s">
        <v>703</v>
      </c>
      <c r="B881" s="381" t="s">
        <v>167</v>
      </c>
      <c r="C881" s="381" t="s">
        <v>173</v>
      </c>
      <c r="D881" s="381" t="s">
        <v>174</v>
      </c>
      <c r="E881" s="381" t="s">
        <v>131</v>
      </c>
      <c r="F881" s="381" t="s">
        <v>627</v>
      </c>
      <c r="G881" s="381" t="s">
        <v>4</v>
      </c>
      <c r="H881" s="382">
        <v>75005.356400000004</v>
      </c>
      <c r="I881" s="382">
        <v>120008.5721</v>
      </c>
      <c r="J881" s="382">
        <v>105007.499</v>
      </c>
      <c r="K881" s="382">
        <v>168012.00090000001</v>
      </c>
      <c r="L881" s="382">
        <v>135009.6416</v>
      </c>
      <c r="M881" s="382">
        <v>216015.42970000001</v>
      </c>
      <c r="N881" s="382">
        <v>180012.8554</v>
      </c>
      <c r="O881" s="382">
        <v>288020.57290000003</v>
      </c>
      <c r="P881" s="382">
        <v>225016.0692</v>
      </c>
      <c r="Q881" s="382">
        <v>360025.71610000002</v>
      </c>
      <c r="R881" s="382">
        <v>255018.21179999999</v>
      </c>
      <c r="S881" s="382">
        <v>408029.14500000002</v>
      </c>
      <c r="T881" s="382">
        <v>285020.35440000001</v>
      </c>
      <c r="U881" s="382">
        <v>456032.57380000001</v>
      </c>
    </row>
    <row r="882" spans="1:21" ht="22.5" customHeight="1" x14ac:dyDescent="0.25">
      <c r="A882" s="381" t="s">
        <v>703</v>
      </c>
      <c r="B882" s="381" t="s">
        <v>167</v>
      </c>
      <c r="C882" s="381" t="s">
        <v>173</v>
      </c>
      <c r="D882" s="381" t="s">
        <v>174</v>
      </c>
      <c r="E882" s="381" t="s">
        <v>176</v>
      </c>
      <c r="F882" s="381" t="s">
        <v>624</v>
      </c>
      <c r="G882" s="381" t="s">
        <v>11</v>
      </c>
      <c r="H882" s="382">
        <v>84808.289600000004</v>
      </c>
      <c r="I882" s="382">
        <v>148414.5068</v>
      </c>
      <c r="J882" s="382">
        <v>111034.8088</v>
      </c>
      <c r="K882" s="382">
        <v>194310.91529999999</v>
      </c>
      <c r="L882" s="382">
        <v>134768.29070000001</v>
      </c>
      <c r="M882" s="382">
        <v>235844.50870000001</v>
      </c>
      <c r="N882" s="382">
        <v>164799.84289999999</v>
      </c>
      <c r="O882" s="382">
        <v>288399.72509999998</v>
      </c>
      <c r="P882" s="382">
        <v>193922.09210000001</v>
      </c>
      <c r="Q882" s="382">
        <v>339363.66119999997</v>
      </c>
      <c r="R882" s="382">
        <v>211771.54089999999</v>
      </c>
      <c r="S882" s="382">
        <v>370600.19660000002</v>
      </c>
      <c r="T882" s="382">
        <v>227669.48</v>
      </c>
      <c r="U882" s="382">
        <v>398421.58990000002</v>
      </c>
    </row>
    <row r="883" spans="1:21" ht="21.95" customHeight="1" x14ac:dyDescent="0.25">
      <c r="A883" s="381" t="s">
        <v>703</v>
      </c>
      <c r="B883" s="381" t="s">
        <v>167</v>
      </c>
      <c r="C883" s="381" t="s">
        <v>173</v>
      </c>
      <c r="D883" s="381" t="s">
        <v>174</v>
      </c>
      <c r="E883" s="381" t="s">
        <v>176</v>
      </c>
      <c r="F883" s="381" t="s">
        <v>625</v>
      </c>
      <c r="G883" s="381" t="s">
        <v>5</v>
      </c>
      <c r="H883" s="382">
        <v>77702.564499999993</v>
      </c>
      <c r="I883" s="382">
        <v>135979.48790000001</v>
      </c>
      <c r="J883" s="382">
        <v>101804.0487</v>
      </c>
      <c r="K883" s="382">
        <v>178157.0851</v>
      </c>
      <c r="L883" s="382">
        <v>123808.9906</v>
      </c>
      <c r="M883" s="382">
        <v>216665.7335</v>
      </c>
      <c r="N883" s="382">
        <v>152022.90280000001</v>
      </c>
      <c r="O883" s="382">
        <v>266040.07980000001</v>
      </c>
      <c r="P883" s="382">
        <v>180391.88570000001</v>
      </c>
      <c r="Q883" s="382">
        <v>315685.80009999999</v>
      </c>
      <c r="R883" s="382">
        <v>198610.48079999999</v>
      </c>
      <c r="S883" s="382">
        <v>347568.34139999998</v>
      </c>
      <c r="T883" s="382">
        <v>215673.40229999999</v>
      </c>
      <c r="U883" s="382">
        <v>377428.45409999997</v>
      </c>
    </row>
    <row r="884" spans="1:21" ht="21.95" customHeight="1" x14ac:dyDescent="0.25">
      <c r="A884" s="381" t="s">
        <v>703</v>
      </c>
      <c r="B884" s="381" t="s">
        <v>167</v>
      </c>
      <c r="C884" s="381" t="s">
        <v>173</v>
      </c>
      <c r="D884" s="381" t="s">
        <v>174</v>
      </c>
      <c r="E884" s="381" t="s">
        <v>176</v>
      </c>
      <c r="F884" s="381" t="s">
        <v>626</v>
      </c>
      <c r="G884" s="381" t="s">
        <v>6</v>
      </c>
      <c r="H884" s="382">
        <v>67211.313200000004</v>
      </c>
      <c r="I884" s="382">
        <v>117619.79790000001</v>
      </c>
      <c r="J884" s="382">
        <v>92844.973400000003</v>
      </c>
      <c r="K884" s="382">
        <v>162478.7034</v>
      </c>
      <c r="L884" s="382">
        <v>117763.85370000001</v>
      </c>
      <c r="M884" s="382">
        <v>206086.7438</v>
      </c>
      <c r="N884" s="382">
        <v>153798.9915</v>
      </c>
      <c r="O884" s="382">
        <v>269148.23509999999</v>
      </c>
      <c r="P884" s="382">
        <v>191649.76449999999</v>
      </c>
      <c r="Q884" s="382">
        <v>335387.08799999999</v>
      </c>
      <c r="R884" s="382">
        <v>215719.24960000001</v>
      </c>
      <c r="S884" s="382">
        <v>377508.68670000002</v>
      </c>
      <c r="T884" s="382">
        <v>239433.29980000001</v>
      </c>
      <c r="U884" s="382">
        <v>419008.2746</v>
      </c>
    </row>
    <row r="885" spans="1:21" ht="21.95" customHeight="1" x14ac:dyDescent="0.25">
      <c r="A885" s="381" t="s">
        <v>703</v>
      </c>
      <c r="B885" s="381" t="s">
        <v>167</v>
      </c>
      <c r="C885" s="381" t="s">
        <v>173</v>
      </c>
      <c r="D885" s="381" t="s">
        <v>174</v>
      </c>
      <c r="E885" s="381" t="s">
        <v>176</v>
      </c>
      <c r="F885" s="381" t="s">
        <v>627</v>
      </c>
      <c r="G885" s="381" t="s">
        <v>4</v>
      </c>
      <c r="H885" s="382">
        <v>75762.989700000006</v>
      </c>
      <c r="I885" s="382">
        <v>121220.78539999999</v>
      </c>
      <c r="J885" s="382">
        <v>106068.18550000001</v>
      </c>
      <c r="K885" s="382">
        <v>169709.09950000001</v>
      </c>
      <c r="L885" s="382">
        <v>136373.38140000001</v>
      </c>
      <c r="M885" s="382">
        <v>218197.4136</v>
      </c>
      <c r="N885" s="382">
        <v>181831.1753</v>
      </c>
      <c r="O885" s="382">
        <v>290929.8848</v>
      </c>
      <c r="P885" s="382">
        <v>227288.96909999999</v>
      </c>
      <c r="Q885" s="382">
        <v>363662.35590000002</v>
      </c>
      <c r="R885" s="382">
        <v>257594.16500000001</v>
      </c>
      <c r="S885" s="382">
        <v>412150.67009999999</v>
      </c>
      <c r="T885" s="382">
        <v>287899.36080000002</v>
      </c>
      <c r="U885" s="382">
        <v>460638.98420000001</v>
      </c>
    </row>
    <row r="886" spans="1:21" ht="22.5" customHeight="1" x14ac:dyDescent="0.25">
      <c r="A886" s="381" t="s">
        <v>703</v>
      </c>
      <c r="B886" s="381" t="s">
        <v>167</v>
      </c>
      <c r="C886" s="381" t="s">
        <v>173</v>
      </c>
      <c r="D886" s="381" t="s">
        <v>174</v>
      </c>
      <c r="E886" s="381" t="s">
        <v>177</v>
      </c>
      <c r="F886" s="381" t="s">
        <v>624</v>
      </c>
      <c r="G886" s="381" t="s">
        <v>11</v>
      </c>
      <c r="H886" s="382">
        <v>82132.667199999996</v>
      </c>
      <c r="I886" s="382">
        <v>143732.16759999999</v>
      </c>
      <c r="J886" s="382">
        <v>107537.83590000001</v>
      </c>
      <c r="K886" s="382">
        <v>188191.21290000001</v>
      </c>
      <c r="L886" s="382">
        <v>130529.4281</v>
      </c>
      <c r="M886" s="382">
        <v>228426.49909999999</v>
      </c>
      <c r="N886" s="382">
        <v>159626.5203</v>
      </c>
      <c r="O886" s="382">
        <v>279346.4106</v>
      </c>
      <c r="P886" s="382">
        <v>187838.07399999999</v>
      </c>
      <c r="Q886" s="382">
        <v>328716.62959999999</v>
      </c>
      <c r="R886" s="382">
        <v>205128.59710000001</v>
      </c>
      <c r="S886" s="382">
        <v>358975.04479999997</v>
      </c>
      <c r="T886" s="382">
        <v>220529.1127</v>
      </c>
      <c r="U886" s="382">
        <v>385925.9473</v>
      </c>
    </row>
    <row r="887" spans="1:21" ht="21.95" customHeight="1" x14ac:dyDescent="0.25">
      <c r="A887" s="381" t="s">
        <v>703</v>
      </c>
      <c r="B887" s="381" t="s">
        <v>167</v>
      </c>
      <c r="C887" s="381" t="s">
        <v>173</v>
      </c>
      <c r="D887" s="381" t="s">
        <v>174</v>
      </c>
      <c r="E887" s="381" t="s">
        <v>177</v>
      </c>
      <c r="F887" s="381" t="s">
        <v>625</v>
      </c>
      <c r="G887" s="381" t="s">
        <v>5</v>
      </c>
      <c r="H887" s="382">
        <v>75240.113700000002</v>
      </c>
      <c r="I887" s="382">
        <v>131670.19899999999</v>
      </c>
      <c r="J887" s="382">
        <v>98583.998300000007</v>
      </c>
      <c r="K887" s="382">
        <v>172521.99720000001</v>
      </c>
      <c r="L887" s="382">
        <v>119898.90670000001</v>
      </c>
      <c r="M887" s="382">
        <v>209823.08670000001</v>
      </c>
      <c r="N887" s="382">
        <v>147232.88810000001</v>
      </c>
      <c r="O887" s="382">
        <v>257657.55410000001</v>
      </c>
      <c r="P887" s="382">
        <v>174713.77350000001</v>
      </c>
      <c r="Q887" s="382">
        <v>305749.10350000003</v>
      </c>
      <c r="R887" s="382">
        <v>192362.36840000001</v>
      </c>
      <c r="S887" s="382">
        <v>336634.1446</v>
      </c>
      <c r="T887" s="382">
        <v>208892.91709999999</v>
      </c>
      <c r="U887" s="382">
        <v>365562.60489999998</v>
      </c>
    </row>
    <row r="888" spans="1:21" ht="21.95" customHeight="1" x14ac:dyDescent="0.25">
      <c r="A888" s="381" t="s">
        <v>703</v>
      </c>
      <c r="B888" s="381" t="s">
        <v>167</v>
      </c>
      <c r="C888" s="381" t="s">
        <v>173</v>
      </c>
      <c r="D888" s="381" t="s">
        <v>174</v>
      </c>
      <c r="E888" s="381" t="s">
        <v>177</v>
      </c>
      <c r="F888" s="381" t="s">
        <v>626</v>
      </c>
      <c r="G888" s="381" t="s">
        <v>6</v>
      </c>
      <c r="H888" s="382">
        <v>65069.223899999997</v>
      </c>
      <c r="I888" s="382">
        <v>113871.1418</v>
      </c>
      <c r="J888" s="382">
        <v>89883.574399999998</v>
      </c>
      <c r="K888" s="382">
        <v>157296.25520000001</v>
      </c>
      <c r="L888" s="382">
        <v>114004.5883</v>
      </c>
      <c r="M888" s="382">
        <v>199508.0295</v>
      </c>
      <c r="N888" s="382">
        <v>148883.22200000001</v>
      </c>
      <c r="O888" s="382">
        <v>260545.6384</v>
      </c>
      <c r="P888" s="382">
        <v>185523.02189999999</v>
      </c>
      <c r="Q888" s="382">
        <v>324665.28830000001</v>
      </c>
      <c r="R888" s="382">
        <v>208820.12229999999</v>
      </c>
      <c r="S888" s="382">
        <v>365435.21409999998</v>
      </c>
      <c r="T888" s="382">
        <v>231772.451</v>
      </c>
      <c r="U888" s="382">
        <v>405601.7893</v>
      </c>
    </row>
    <row r="889" spans="1:21" ht="21.95" customHeight="1" x14ac:dyDescent="0.25">
      <c r="A889" s="381" t="s">
        <v>703</v>
      </c>
      <c r="B889" s="381" t="s">
        <v>167</v>
      </c>
      <c r="C889" s="381" t="s">
        <v>173</v>
      </c>
      <c r="D889" s="381" t="s">
        <v>174</v>
      </c>
      <c r="E889" s="381" t="s">
        <v>177</v>
      </c>
      <c r="F889" s="381" t="s">
        <v>627</v>
      </c>
      <c r="G889" s="381" t="s">
        <v>4</v>
      </c>
      <c r="H889" s="382">
        <v>73380.416500000007</v>
      </c>
      <c r="I889" s="382">
        <v>117408.6681</v>
      </c>
      <c r="J889" s="382">
        <v>102732.5831</v>
      </c>
      <c r="K889" s="382">
        <v>164372.1354</v>
      </c>
      <c r="L889" s="382">
        <v>132084.74969999999</v>
      </c>
      <c r="M889" s="382">
        <v>211335.60269999999</v>
      </c>
      <c r="N889" s="382">
        <v>176112.99960000001</v>
      </c>
      <c r="O889" s="382">
        <v>281780.80359999998</v>
      </c>
      <c r="P889" s="382">
        <v>220141.24950000001</v>
      </c>
      <c r="Q889" s="382">
        <v>352226.00449999998</v>
      </c>
      <c r="R889" s="382">
        <v>249493.4161</v>
      </c>
      <c r="S889" s="382">
        <v>399189.4718</v>
      </c>
      <c r="T889" s="382">
        <v>278845.58270000003</v>
      </c>
      <c r="U889" s="382">
        <v>446152.93890000001</v>
      </c>
    </row>
    <row r="890" spans="1:21" ht="22.5" customHeight="1" x14ac:dyDescent="0.25">
      <c r="A890" s="381" t="s">
        <v>703</v>
      </c>
      <c r="B890" s="381" t="s">
        <v>167</v>
      </c>
      <c r="C890" s="381" t="s">
        <v>173</v>
      </c>
      <c r="D890" s="381" t="s">
        <v>174</v>
      </c>
      <c r="E890" s="381" t="s">
        <v>178</v>
      </c>
      <c r="F890" s="381" t="s">
        <v>624</v>
      </c>
      <c r="G890" s="381" t="s">
        <v>11</v>
      </c>
      <c r="H890" s="382">
        <v>101428.8443</v>
      </c>
      <c r="I890" s="382">
        <v>177500.47760000001</v>
      </c>
      <c r="J890" s="382">
        <v>132928.53330000001</v>
      </c>
      <c r="K890" s="382">
        <v>232624.9333</v>
      </c>
      <c r="L890" s="382">
        <v>161464.3444</v>
      </c>
      <c r="M890" s="382">
        <v>282562.60269999999</v>
      </c>
      <c r="N890" s="382">
        <v>197667.09599999999</v>
      </c>
      <c r="O890" s="382">
        <v>345917.41800000001</v>
      </c>
      <c r="P890" s="382">
        <v>232674.21410000001</v>
      </c>
      <c r="Q890" s="382">
        <v>407179.87459999998</v>
      </c>
      <c r="R890" s="382">
        <v>254114.1722</v>
      </c>
      <c r="S890" s="382">
        <v>444699.80129999999</v>
      </c>
      <c r="T890" s="382">
        <v>273218.72019999998</v>
      </c>
      <c r="U890" s="382">
        <v>478132.76020000002</v>
      </c>
    </row>
    <row r="891" spans="1:21" ht="21.95" customHeight="1" x14ac:dyDescent="0.25">
      <c r="A891" s="381" t="s">
        <v>703</v>
      </c>
      <c r="B891" s="381" t="s">
        <v>167</v>
      </c>
      <c r="C891" s="381" t="s">
        <v>173</v>
      </c>
      <c r="D891" s="381" t="s">
        <v>174</v>
      </c>
      <c r="E891" s="381" t="s">
        <v>178</v>
      </c>
      <c r="F891" s="381" t="s">
        <v>625</v>
      </c>
      <c r="G891" s="381" t="s">
        <v>5</v>
      </c>
      <c r="H891" s="382">
        <v>92688.8024</v>
      </c>
      <c r="I891" s="382">
        <v>162205.40419999999</v>
      </c>
      <c r="J891" s="382">
        <v>121574.69809999999</v>
      </c>
      <c r="K891" s="382">
        <v>212755.7219</v>
      </c>
      <c r="L891" s="382">
        <v>147984.4051</v>
      </c>
      <c r="M891" s="382">
        <v>258972.70879999999</v>
      </c>
      <c r="N891" s="382">
        <v>181951.45939999999</v>
      </c>
      <c r="O891" s="382">
        <v>318415.054</v>
      </c>
      <c r="P891" s="382">
        <v>216032.05989999999</v>
      </c>
      <c r="Q891" s="382">
        <v>378056.10489999998</v>
      </c>
      <c r="R891" s="382">
        <v>237926.06789999999</v>
      </c>
      <c r="S891" s="382">
        <v>416370.6189</v>
      </c>
      <c r="T891" s="382">
        <v>258463.54440000001</v>
      </c>
      <c r="U891" s="382">
        <v>452311.20280000003</v>
      </c>
    </row>
    <row r="892" spans="1:21" ht="21.95" customHeight="1" x14ac:dyDescent="0.25">
      <c r="A892" s="381" t="s">
        <v>703</v>
      </c>
      <c r="B892" s="381" t="s">
        <v>167</v>
      </c>
      <c r="C892" s="381" t="s">
        <v>173</v>
      </c>
      <c r="D892" s="381" t="s">
        <v>174</v>
      </c>
      <c r="E892" s="381" t="s">
        <v>178</v>
      </c>
      <c r="F892" s="381" t="s">
        <v>626</v>
      </c>
      <c r="G892" s="381" t="s">
        <v>6</v>
      </c>
      <c r="H892" s="382">
        <v>79908.088099999994</v>
      </c>
      <c r="I892" s="382">
        <v>139839.15419999999</v>
      </c>
      <c r="J892" s="382">
        <v>110332.7594</v>
      </c>
      <c r="K892" s="382">
        <v>193082.329</v>
      </c>
      <c r="L892" s="382">
        <v>139878.2513</v>
      </c>
      <c r="M892" s="382">
        <v>244786.93969999999</v>
      </c>
      <c r="N892" s="382">
        <v>182544.37460000001</v>
      </c>
      <c r="O892" s="382">
        <v>319452.65549999999</v>
      </c>
      <c r="P892" s="382">
        <v>227443.7292</v>
      </c>
      <c r="Q892" s="382">
        <v>398026.52600000001</v>
      </c>
      <c r="R892" s="382">
        <v>255944.46479999999</v>
      </c>
      <c r="S892" s="382">
        <v>447902.81349999999</v>
      </c>
      <c r="T892" s="382">
        <v>284008.01579999999</v>
      </c>
      <c r="U892" s="382">
        <v>497014.02759999997</v>
      </c>
    </row>
    <row r="893" spans="1:21" ht="21.95" customHeight="1" x14ac:dyDescent="0.25">
      <c r="A893" s="381" t="s">
        <v>703</v>
      </c>
      <c r="B893" s="381" t="s">
        <v>167</v>
      </c>
      <c r="C893" s="381" t="s">
        <v>173</v>
      </c>
      <c r="D893" s="381" t="s">
        <v>174</v>
      </c>
      <c r="E893" s="381" t="s">
        <v>178</v>
      </c>
      <c r="F893" s="381" t="s">
        <v>627</v>
      </c>
      <c r="G893" s="381" t="s">
        <v>4</v>
      </c>
      <c r="H893" s="382">
        <v>90779.502299999993</v>
      </c>
      <c r="I893" s="382">
        <v>145247.2059</v>
      </c>
      <c r="J893" s="382">
        <v>127091.30319999999</v>
      </c>
      <c r="K893" s="382">
        <v>203346.08809999999</v>
      </c>
      <c r="L893" s="382">
        <v>163403.1041</v>
      </c>
      <c r="M893" s="382">
        <v>261444.9706</v>
      </c>
      <c r="N893" s="382">
        <v>217870.80549999999</v>
      </c>
      <c r="O893" s="382">
        <v>348593.29399999999</v>
      </c>
      <c r="P893" s="382">
        <v>272338.50689999998</v>
      </c>
      <c r="Q893" s="382">
        <v>435741.61749999999</v>
      </c>
      <c r="R893" s="382">
        <v>308650.30780000001</v>
      </c>
      <c r="S893" s="382">
        <v>493840.4999</v>
      </c>
      <c r="T893" s="382">
        <v>344962.10869999998</v>
      </c>
      <c r="U893" s="382">
        <v>551939.38210000005</v>
      </c>
    </row>
    <row r="894" spans="1:21" ht="22.5" customHeight="1" x14ac:dyDescent="0.25">
      <c r="A894" s="381" t="s">
        <v>703</v>
      </c>
      <c r="B894" s="381" t="s">
        <v>167</v>
      </c>
      <c r="C894" s="381" t="s">
        <v>173</v>
      </c>
      <c r="D894" s="381" t="s">
        <v>174</v>
      </c>
      <c r="E894" s="381" t="s">
        <v>179</v>
      </c>
      <c r="F894" s="381" t="s">
        <v>624</v>
      </c>
      <c r="G894" s="381" t="s">
        <v>11</v>
      </c>
      <c r="H894" s="382">
        <v>84889.551399999997</v>
      </c>
      <c r="I894" s="382">
        <v>148556.71520000001</v>
      </c>
      <c r="J894" s="382">
        <v>111098.2497</v>
      </c>
      <c r="K894" s="382">
        <v>194421.93700000001</v>
      </c>
      <c r="L894" s="382">
        <v>134805.80799999999</v>
      </c>
      <c r="M894" s="382">
        <v>235910.16409999999</v>
      </c>
      <c r="N894" s="382">
        <v>164774.12210000001</v>
      </c>
      <c r="O894" s="382">
        <v>288354.71360000002</v>
      </c>
      <c r="P894" s="382">
        <v>193867.08859999999</v>
      </c>
      <c r="Q894" s="382">
        <v>339267.40509999997</v>
      </c>
      <c r="R894" s="382">
        <v>211703.87590000001</v>
      </c>
      <c r="S894" s="382">
        <v>370481.78279999999</v>
      </c>
      <c r="T894" s="382">
        <v>227587.74969999999</v>
      </c>
      <c r="U894" s="382">
        <v>398278.56180000002</v>
      </c>
    </row>
    <row r="895" spans="1:21" ht="21.95" customHeight="1" x14ac:dyDescent="0.25">
      <c r="A895" s="381" t="s">
        <v>703</v>
      </c>
      <c r="B895" s="381" t="s">
        <v>167</v>
      </c>
      <c r="C895" s="381" t="s">
        <v>173</v>
      </c>
      <c r="D895" s="381" t="s">
        <v>174</v>
      </c>
      <c r="E895" s="381" t="s">
        <v>179</v>
      </c>
      <c r="F895" s="381" t="s">
        <v>625</v>
      </c>
      <c r="G895" s="381" t="s">
        <v>5</v>
      </c>
      <c r="H895" s="382">
        <v>77854.883600000001</v>
      </c>
      <c r="I895" s="382">
        <v>136246.04629999999</v>
      </c>
      <c r="J895" s="382">
        <v>101959.7971</v>
      </c>
      <c r="K895" s="382">
        <v>178429.64490000001</v>
      </c>
      <c r="L895" s="382">
        <v>123956.1008</v>
      </c>
      <c r="M895" s="382">
        <v>216923.1764</v>
      </c>
      <c r="N895" s="382">
        <v>152124.95129999999</v>
      </c>
      <c r="O895" s="382">
        <v>266218.66470000002</v>
      </c>
      <c r="P895" s="382">
        <v>180472.18419999999</v>
      </c>
      <c r="Q895" s="382">
        <v>315826.3223</v>
      </c>
      <c r="R895" s="382">
        <v>198674.42619999999</v>
      </c>
      <c r="S895" s="382">
        <v>347680.24589999998</v>
      </c>
      <c r="T895" s="382">
        <v>215711.63269999999</v>
      </c>
      <c r="U895" s="382">
        <v>377495.35720000003</v>
      </c>
    </row>
    <row r="896" spans="1:21" ht="21.95" customHeight="1" x14ac:dyDescent="0.25">
      <c r="A896" s="381" t="s">
        <v>703</v>
      </c>
      <c r="B896" s="381" t="s">
        <v>167</v>
      </c>
      <c r="C896" s="381" t="s">
        <v>173</v>
      </c>
      <c r="D896" s="381" t="s">
        <v>174</v>
      </c>
      <c r="E896" s="381" t="s">
        <v>179</v>
      </c>
      <c r="F896" s="381" t="s">
        <v>626</v>
      </c>
      <c r="G896" s="381" t="s">
        <v>6</v>
      </c>
      <c r="H896" s="382">
        <v>67428.758400000006</v>
      </c>
      <c r="I896" s="382">
        <v>118000.3273</v>
      </c>
      <c r="J896" s="382">
        <v>93161.905499999993</v>
      </c>
      <c r="K896" s="382">
        <v>163033.3345</v>
      </c>
      <c r="L896" s="382">
        <v>118187.42019999999</v>
      </c>
      <c r="M896" s="382">
        <v>206827.98540000001</v>
      </c>
      <c r="N896" s="382">
        <v>154395.9417</v>
      </c>
      <c r="O896" s="382">
        <v>270192.89799999999</v>
      </c>
      <c r="P896" s="382">
        <v>192401.94209999999</v>
      </c>
      <c r="Q896" s="382">
        <v>336703.39860000001</v>
      </c>
      <c r="R896" s="382">
        <v>216586.55549999999</v>
      </c>
      <c r="S896" s="382">
        <v>379026.47220000002</v>
      </c>
      <c r="T896" s="382">
        <v>240419.2887</v>
      </c>
      <c r="U896" s="382">
        <v>420733.75510000001</v>
      </c>
    </row>
    <row r="897" spans="1:21" ht="21.95" customHeight="1" x14ac:dyDescent="0.25">
      <c r="A897" s="381" t="s">
        <v>703</v>
      </c>
      <c r="B897" s="381" t="s">
        <v>167</v>
      </c>
      <c r="C897" s="381" t="s">
        <v>173</v>
      </c>
      <c r="D897" s="381" t="s">
        <v>174</v>
      </c>
      <c r="E897" s="381" t="s">
        <v>179</v>
      </c>
      <c r="F897" s="381" t="s">
        <v>627</v>
      </c>
      <c r="G897" s="381" t="s">
        <v>4</v>
      </c>
      <c r="H897" s="382">
        <v>75781.268200000006</v>
      </c>
      <c r="I897" s="382">
        <v>121250.0309</v>
      </c>
      <c r="J897" s="382">
        <v>106093.7755</v>
      </c>
      <c r="K897" s="382">
        <v>169750.04329999999</v>
      </c>
      <c r="L897" s="382">
        <v>136406.28279999999</v>
      </c>
      <c r="M897" s="382">
        <v>218250.05559999999</v>
      </c>
      <c r="N897" s="382">
        <v>181875.04370000001</v>
      </c>
      <c r="O897" s="382">
        <v>291000.07419999997</v>
      </c>
      <c r="P897" s="382">
        <v>227343.8045</v>
      </c>
      <c r="Q897" s="382">
        <v>363750.09269999998</v>
      </c>
      <c r="R897" s="382">
        <v>257656.3118</v>
      </c>
      <c r="S897" s="382">
        <v>412250.10509999999</v>
      </c>
      <c r="T897" s="382">
        <v>287968.81910000002</v>
      </c>
      <c r="U897" s="382">
        <v>460750.11749999999</v>
      </c>
    </row>
    <row r="898" spans="1:21" ht="22.5" customHeight="1" x14ac:dyDescent="0.25">
      <c r="A898" s="381" t="s">
        <v>703</v>
      </c>
      <c r="B898" s="381" t="s">
        <v>167</v>
      </c>
      <c r="C898" s="381" t="s">
        <v>173</v>
      </c>
      <c r="D898" s="381" t="s">
        <v>174</v>
      </c>
      <c r="E898" s="381" t="s">
        <v>715</v>
      </c>
      <c r="F898" s="381" t="s">
        <v>624</v>
      </c>
      <c r="G898" s="381" t="s">
        <v>11</v>
      </c>
      <c r="H898" s="382">
        <v>83997.678400000004</v>
      </c>
      <c r="I898" s="382">
        <v>146995.93710000001</v>
      </c>
      <c r="J898" s="382">
        <v>109932.59329999999</v>
      </c>
      <c r="K898" s="382">
        <v>192382.03829999999</v>
      </c>
      <c r="L898" s="382">
        <v>133392.85519999999</v>
      </c>
      <c r="M898" s="382">
        <v>233437.49669999999</v>
      </c>
      <c r="N898" s="382">
        <v>163049.68290000001</v>
      </c>
      <c r="O898" s="382">
        <v>285336.94510000001</v>
      </c>
      <c r="P898" s="382">
        <v>191839.0845</v>
      </c>
      <c r="Q898" s="382">
        <v>335718.39799999999</v>
      </c>
      <c r="R898" s="382">
        <v>209489.56340000001</v>
      </c>
      <c r="S898" s="382">
        <v>366606.73590000003</v>
      </c>
      <c r="T898" s="382">
        <v>225207.62950000001</v>
      </c>
      <c r="U898" s="382">
        <v>394113.35159999999</v>
      </c>
    </row>
    <row r="899" spans="1:21" ht="21.95" customHeight="1" x14ac:dyDescent="0.25">
      <c r="A899" s="381" t="s">
        <v>703</v>
      </c>
      <c r="B899" s="381" t="s">
        <v>167</v>
      </c>
      <c r="C899" s="381" t="s">
        <v>173</v>
      </c>
      <c r="D899" s="381" t="s">
        <v>174</v>
      </c>
      <c r="E899" s="381" t="s">
        <v>715</v>
      </c>
      <c r="F899" s="381" t="s">
        <v>625</v>
      </c>
      <c r="G899" s="381" t="s">
        <v>5</v>
      </c>
      <c r="H899" s="382">
        <v>77034.067599999995</v>
      </c>
      <c r="I899" s="382">
        <v>134809.61840000001</v>
      </c>
      <c r="J899" s="382">
        <v>100886.4483</v>
      </c>
      <c r="K899" s="382">
        <v>176551.2844</v>
      </c>
      <c r="L899" s="382">
        <v>122652.74099999999</v>
      </c>
      <c r="M899" s="382">
        <v>214642.29670000001</v>
      </c>
      <c r="N899" s="382">
        <v>150528.28140000001</v>
      </c>
      <c r="O899" s="382">
        <v>263424.49249999999</v>
      </c>
      <c r="P899" s="382">
        <v>178579.48199999999</v>
      </c>
      <c r="Q899" s="382">
        <v>312514.09360000002</v>
      </c>
      <c r="R899" s="382">
        <v>196591.7242</v>
      </c>
      <c r="S899" s="382">
        <v>344035.51730000001</v>
      </c>
      <c r="T899" s="382">
        <v>213451.47320000001</v>
      </c>
      <c r="U899" s="382">
        <v>373540.07809999998</v>
      </c>
    </row>
    <row r="900" spans="1:21" ht="21.95" customHeight="1" x14ac:dyDescent="0.25">
      <c r="A900" s="381" t="s">
        <v>703</v>
      </c>
      <c r="B900" s="381" t="s">
        <v>167</v>
      </c>
      <c r="C900" s="381" t="s">
        <v>173</v>
      </c>
      <c r="D900" s="381" t="s">
        <v>174</v>
      </c>
      <c r="E900" s="381" t="s">
        <v>715</v>
      </c>
      <c r="F900" s="381" t="s">
        <v>626</v>
      </c>
      <c r="G900" s="381" t="s">
        <v>6</v>
      </c>
      <c r="H900" s="382">
        <v>66714.729600000006</v>
      </c>
      <c r="I900" s="382">
        <v>116750.77680000001</v>
      </c>
      <c r="J900" s="382">
        <v>92174.773700000005</v>
      </c>
      <c r="K900" s="382">
        <v>161305.85399999999</v>
      </c>
      <c r="L900" s="382">
        <v>116934.33349999999</v>
      </c>
      <c r="M900" s="382">
        <v>204635.08350000001</v>
      </c>
      <c r="N900" s="382">
        <v>152757.35399999999</v>
      </c>
      <c r="O900" s="382">
        <v>267325.36959999998</v>
      </c>
      <c r="P900" s="382">
        <v>190359.6973</v>
      </c>
      <c r="Q900" s="382">
        <v>333129.47019999998</v>
      </c>
      <c r="R900" s="382">
        <v>214286.84959999999</v>
      </c>
      <c r="S900" s="382">
        <v>375001.98680000001</v>
      </c>
      <c r="T900" s="382">
        <v>237865.6759</v>
      </c>
      <c r="U900" s="382">
        <v>416264.93280000001</v>
      </c>
    </row>
    <row r="901" spans="1:21" ht="21.95" customHeight="1" x14ac:dyDescent="0.25">
      <c r="A901" s="381" t="s">
        <v>703</v>
      </c>
      <c r="B901" s="381" t="s">
        <v>167</v>
      </c>
      <c r="C901" s="381" t="s">
        <v>173</v>
      </c>
      <c r="D901" s="381" t="s">
        <v>174</v>
      </c>
      <c r="E901" s="381" t="s">
        <v>715</v>
      </c>
      <c r="F901" s="381" t="s">
        <v>627</v>
      </c>
      <c r="G901" s="381" t="s">
        <v>4</v>
      </c>
      <c r="H901" s="382">
        <v>74987.077900000004</v>
      </c>
      <c r="I901" s="382">
        <v>119979.3265</v>
      </c>
      <c r="J901" s="382">
        <v>104981.9091</v>
      </c>
      <c r="K901" s="382">
        <v>167971.05710000001</v>
      </c>
      <c r="L901" s="382">
        <v>134976.7403</v>
      </c>
      <c r="M901" s="382">
        <v>215962.78769999999</v>
      </c>
      <c r="N901" s="382">
        <v>179968.98699999999</v>
      </c>
      <c r="O901" s="382">
        <v>287950.3836</v>
      </c>
      <c r="P901" s="382">
        <v>224961.23379999999</v>
      </c>
      <c r="Q901" s="382">
        <v>359937.97940000001</v>
      </c>
      <c r="R901" s="382">
        <v>254956.0649</v>
      </c>
      <c r="S901" s="382">
        <v>407929.71</v>
      </c>
      <c r="T901" s="382">
        <v>284950.89610000001</v>
      </c>
      <c r="U901" s="382">
        <v>455921.44050000003</v>
      </c>
    </row>
    <row r="902" spans="1:21" ht="22.5" customHeight="1" x14ac:dyDescent="0.25">
      <c r="A902" s="381" t="s">
        <v>703</v>
      </c>
      <c r="B902" s="381" t="s">
        <v>167</v>
      </c>
      <c r="C902" s="381" t="s">
        <v>173</v>
      </c>
      <c r="D902" s="381" t="s">
        <v>174</v>
      </c>
      <c r="E902" s="381" t="s">
        <v>180</v>
      </c>
      <c r="F902" s="381" t="s">
        <v>624</v>
      </c>
      <c r="G902" s="381" t="s">
        <v>11</v>
      </c>
      <c r="H902" s="382">
        <v>83997.678400000004</v>
      </c>
      <c r="I902" s="382">
        <v>146995.93710000001</v>
      </c>
      <c r="J902" s="382">
        <v>109932.59329999999</v>
      </c>
      <c r="K902" s="382">
        <v>192382.03829999999</v>
      </c>
      <c r="L902" s="382">
        <v>133392.85519999999</v>
      </c>
      <c r="M902" s="382">
        <v>233437.49669999999</v>
      </c>
      <c r="N902" s="382">
        <v>163049.68290000001</v>
      </c>
      <c r="O902" s="382">
        <v>285336.94510000001</v>
      </c>
      <c r="P902" s="382">
        <v>191839.0845</v>
      </c>
      <c r="Q902" s="382">
        <v>335718.39799999999</v>
      </c>
      <c r="R902" s="382">
        <v>209489.56340000001</v>
      </c>
      <c r="S902" s="382">
        <v>366606.73590000003</v>
      </c>
      <c r="T902" s="382">
        <v>225207.62950000001</v>
      </c>
      <c r="U902" s="382">
        <v>394113.35159999999</v>
      </c>
    </row>
    <row r="903" spans="1:21" ht="21.95" customHeight="1" x14ac:dyDescent="0.25">
      <c r="A903" s="381" t="s">
        <v>703</v>
      </c>
      <c r="B903" s="381" t="s">
        <v>167</v>
      </c>
      <c r="C903" s="381" t="s">
        <v>173</v>
      </c>
      <c r="D903" s="381" t="s">
        <v>174</v>
      </c>
      <c r="E903" s="381" t="s">
        <v>180</v>
      </c>
      <c r="F903" s="381" t="s">
        <v>625</v>
      </c>
      <c r="G903" s="381" t="s">
        <v>5</v>
      </c>
      <c r="H903" s="382">
        <v>77034.067599999995</v>
      </c>
      <c r="I903" s="382">
        <v>134809.61840000001</v>
      </c>
      <c r="J903" s="382">
        <v>100886.4483</v>
      </c>
      <c r="K903" s="382">
        <v>176551.2844</v>
      </c>
      <c r="L903" s="382">
        <v>122652.74099999999</v>
      </c>
      <c r="M903" s="382">
        <v>214642.29670000001</v>
      </c>
      <c r="N903" s="382">
        <v>150528.28140000001</v>
      </c>
      <c r="O903" s="382">
        <v>263424.49249999999</v>
      </c>
      <c r="P903" s="382">
        <v>178579.48199999999</v>
      </c>
      <c r="Q903" s="382">
        <v>312514.09360000002</v>
      </c>
      <c r="R903" s="382">
        <v>196591.7242</v>
      </c>
      <c r="S903" s="382">
        <v>344035.51730000001</v>
      </c>
      <c r="T903" s="382">
        <v>213451.47320000001</v>
      </c>
      <c r="U903" s="382">
        <v>373540.07809999998</v>
      </c>
    </row>
    <row r="904" spans="1:21" ht="21.95" customHeight="1" x14ac:dyDescent="0.25">
      <c r="A904" s="381" t="s">
        <v>703</v>
      </c>
      <c r="B904" s="381" t="s">
        <v>167</v>
      </c>
      <c r="C904" s="381" t="s">
        <v>173</v>
      </c>
      <c r="D904" s="381" t="s">
        <v>174</v>
      </c>
      <c r="E904" s="381" t="s">
        <v>180</v>
      </c>
      <c r="F904" s="381" t="s">
        <v>626</v>
      </c>
      <c r="G904" s="381" t="s">
        <v>6</v>
      </c>
      <c r="H904" s="382">
        <v>66714.729600000006</v>
      </c>
      <c r="I904" s="382">
        <v>116750.77680000001</v>
      </c>
      <c r="J904" s="382">
        <v>92174.773700000005</v>
      </c>
      <c r="K904" s="382">
        <v>161305.85399999999</v>
      </c>
      <c r="L904" s="382">
        <v>116934.33349999999</v>
      </c>
      <c r="M904" s="382">
        <v>204635.08350000001</v>
      </c>
      <c r="N904" s="382">
        <v>152757.35399999999</v>
      </c>
      <c r="O904" s="382">
        <v>267325.36959999998</v>
      </c>
      <c r="P904" s="382">
        <v>190359.6973</v>
      </c>
      <c r="Q904" s="382">
        <v>333129.47019999998</v>
      </c>
      <c r="R904" s="382">
        <v>214286.84959999999</v>
      </c>
      <c r="S904" s="382">
        <v>375001.98680000001</v>
      </c>
      <c r="T904" s="382">
        <v>237865.6759</v>
      </c>
      <c r="U904" s="382">
        <v>416264.93280000001</v>
      </c>
    </row>
    <row r="905" spans="1:21" ht="21.95" customHeight="1" x14ac:dyDescent="0.25">
      <c r="A905" s="381" t="s">
        <v>703</v>
      </c>
      <c r="B905" s="381" t="s">
        <v>167</v>
      </c>
      <c r="C905" s="381" t="s">
        <v>173</v>
      </c>
      <c r="D905" s="381" t="s">
        <v>174</v>
      </c>
      <c r="E905" s="381" t="s">
        <v>180</v>
      </c>
      <c r="F905" s="381" t="s">
        <v>627</v>
      </c>
      <c r="G905" s="381" t="s">
        <v>4</v>
      </c>
      <c r="H905" s="382">
        <v>74987.077900000004</v>
      </c>
      <c r="I905" s="382">
        <v>119979.3265</v>
      </c>
      <c r="J905" s="382">
        <v>104981.9091</v>
      </c>
      <c r="K905" s="382">
        <v>167971.05710000001</v>
      </c>
      <c r="L905" s="382">
        <v>134976.7403</v>
      </c>
      <c r="M905" s="382">
        <v>215962.78769999999</v>
      </c>
      <c r="N905" s="382">
        <v>179968.98699999999</v>
      </c>
      <c r="O905" s="382">
        <v>287950.3836</v>
      </c>
      <c r="P905" s="382">
        <v>224961.23379999999</v>
      </c>
      <c r="Q905" s="382">
        <v>359937.97940000001</v>
      </c>
      <c r="R905" s="382">
        <v>254956.0649</v>
      </c>
      <c r="S905" s="382">
        <v>407929.71</v>
      </c>
      <c r="T905" s="382">
        <v>284950.89610000001</v>
      </c>
      <c r="U905" s="382">
        <v>455921.44050000003</v>
      </c>
    </row>
    <row r="906" spans="1:21" ht="22.5" customHeight="1" x14ac:dyDescent="0.25">
      <c r="A906" s="381" t="s">
        <v>703</v>
      </c>
      <c r="B906" s="381" t="s">
        <v>167</v>
      </c>
      <c r="C906" s="381" t="s">
        <v>173</v>
      </c>
      <c r="D906" s="381" t="s">
        <v>174</v>
      </c>
      <c r="E906" s="381" t="s">
        <v>716</v>
      </c>
      <c r="F906" s="381" t="s">
        <v>624</v>
      </c>
      <c r="G906" s="381" t="s">
        <v>11</v>
      </c>
      <c r="H906" s="382">
        <v>82781.759099999996</v>
      </c>
      <c r="I906" s="382">
        <v>144868.0784</v>
      </c>
      <c r="J906" s="382">
        <v>108279.2668</v>
      </c>
      <c r="K906" s="382">
        <v>189488.717</v>
      </c>
      <c r="L906" s="382">
        <v>131329.69810000001</v>
      </c>
      <c r="M906" s="382">
        <v>229826.97159999999</v>
      </c>
      <c r="N906" s="382">
        <v>160424.43780000001</v>
      </c>
      <c r="O906" s="382">
        <v>280742.76620000001</v>
      </c>
      <c r="P906" s="382">
        <v>188714.56709999999</v>
      </c>
      <c r="Q906" s="382">
        <v>330250.49239999999</v>
      </c>
      <c r="R906" s="382">
        <v>206066.59030000001</v>
      </c>
      <c r="S906" s="382">
        <v>360616.533</v>
      </c>
      <c r="T906" s="382">
        <v>221514.84650000001</v>
      </c>
      <c r="U906" s="382">
        <v>387650.98129999998</v>
      </c>
    </row>
    <row r="907" spans="1:21" ht="21.95" customHeight="1" x14ac:dyDescent="0.25">
      <c r="A907" s="381" t="s">
        <v>703</v>
      </c>
      <c r="B907" s="381" t="s">
        <v>167</v>
      </c>
      <c r="C907" s="381" t="s">
        <v>173</v>
      </c>
      <c r="D907" s="381" t="s">
        <v>174</v>
      </c>
      <c r="E907" s="381" t="s">
        <v>716</v>
      </c>
      <c r="F907" s="381" t="s">
        <v>625</v>
      </c>
      <c r="G907" s="381" t="s">
        <v>5</v>
      </c>
      <c r="H907" s="382">
        <v>76031.320300000007</v>
      </c>
      <c r="I907" s="382">
        <v>133054.8106</v>
      </c>
      <c r="J907" s="382">
        <v>99510.044899999994</v>
      </c>
      <c r="K907" s="382">
        <v>174142.5785</v>
      </c>
      <c r="L907" s="382">
        <v>120918.3631</v>
      </c>
      <c r="M907" s="382">
        <v>211607.1355</v>
      </c>
      <c r="N907" s="382">
        <v>148286.34479999999</v>
      </c>
      <c r="O907" s="382">
        <v>259501.1035</v>
      </c>
      <c r="P907" s="382">
        <v>175860.87109999999</v>
      </c>
      <c r="Q907" s="382">
        <v>307756.5245</v>
      </c>
      <c r="R907" s="382">
        <v>193563.5833</v>
      </c>
      <c r="S907" s="382">
        <v>338736.2708</v>
      </c>
      <c r="T907" s="382">
        <v>210118.57279999999</v>
      </c>
      <c r="U907" s="382">
        <v>367707.5025</v>
      </c>
    </row>
    <row r="908" spans="1:21" ht="21.95" customHeight="1" x14ac:dyDescent="0.25">
      <c r="A908" s="381" t="s">
        <v>703</v>
      </c>
      <c r="B908" s="381" t="s">
        <v>167</v>
      </c>
      <c r="C908" s="381" t="s">
        <v>173</v>
      </c>
      <c r="D908" s="381" t="s">
        <v>174</v>
      </c>
      <c r="E908" s="381" t="s">
        <v>716</v>
      </c>
      <c r="F908" s="381" t="s">
        <v>626</v>
      </c>
      <c r="G908" s="381" t="s">
        <v>6</v>
      </c>
      <c r="H908" s="382">
        <v>65969.852799999993</v>
      </c>
      <c r="I908" s="382">
        <v>115447.24249999999</v>
      </c>
      <c r="J908" s="382">
        <v>91169.472200000004</v>
      </c>
      <c r="K908" s="382">
        <v>159546.57639999999</v>
      </c>
      <c r="L908" s="382">
        <v>115690.05070000001</v>
      </c>
      <c r="M908" s="382">
        <v>202457.58850000001</v>
      </c>
      <c r="N908" s="382">
        <v>151194.89480000001</v>
      </c>
      <c r="O908" s="382">
        <v>264591.06599999999</v>
      </c>
      <c r="P908" s="382">
        <v>188424.5925</v>
      </c>
      <c r="Q908" s="382">
        <v>329743.0368</v>
      </c>
      <c r="R908" s="382">
        <v>212138.24540000001</v>
      </c>
      <c r="S908" s="382">
        <v>371241.92940000002</v>
      </c>
      <c r="T908" s="382">
        <v>235514.23540000001</v>
      </c>
      <c r="U908" s="382">
        <v>412149.9118</v>
      </c>
    </row>
    <row r="909" spans="1:21" ht="21.95" customHeight="1" x14ac:dyDescent="0.25">
      <c r="A909" s="381" t="s">
        <v>703</v>
      </c>
      <c r="B909" s="381" t="s">
        <v>167</v>
      </c>
      <c r="C909" s="381" t="s">
        <v>173</v>
      </c>
      <c r="D909" s="381" t="s">
        <v>174</v>
      </c>
      <c r="E909" s="381" t="s">
        <v>716</v>
      </c>
      <c r="F909" s="381" t="s">
        <v>627</v>
      </c>
      <c r="G909" s="381" t="s">
        <v>4</v>
      </c>
      <c r="H909" s="382">
        <v>73823.207899999994</v>
      </c>
      <c r="I909" s="382">
        <v>118117.1345</v>
      </c>
      <c r="J909" s="382">
        <v>103352.4912</v>
      </c>
      <c r="K909" s="382">
        <v>165363.9883</v>
      </c>
      <c r="L909" s="382">
        <v>132881.77429999999</v>
      </c>
      <c r="M909" s="382">
        <v>212610.84220000001</v>
      </c>
      <c r="N909" s="382">
        <v>177175.6991</v>
      </c>
      <c r="O909" s="382">
        <v>283481.12280000001</v>
      </c>
      <c r="P909" s="382">
        <v>221469.62390000001</v>
      </c>
      <c r="Q909" s="382">
        <v>354351.40350000001</v>
      </c>
      <c r="R909" s="382">
        <v>250998.90710000001</v>
      </c>
      <c r="S909" s="382">
        <v>401598.2574</v>
      </c>
      <c r="T909" s="382">
        <v>280528.19020000001</v>
      </c>
      <c r="U909" s="382">
        <v>448845.11109999998</v>
      </c>
    </row>
    <row r="910" spans="1:21" ht="22.5" customHeight="1" x14ac:dyDescent="0.25">
      <c r="A910" s="381" t="s">
        <v>703</v>
      </c>
      <c r="B910" s="381" t="s">
        <v>167</v>
      </c>
      <c r="C910" s="381" t="s">
        <v>173</v>
      </c>
      <c r="D910" s="381" t="s">
        <v>174</v>
      </c>
      <c r="E910" s="381" t="s">
        <v>181</v>
      </c>
      <c r="F910" s="381" t="s">
        <v>624</v>
      </c>
      <c r="G910" s="381" t="s">
        <v>11</v>
      </c>
      <c r="H910" s="382">
        <v>83511.107900000003</v>
      </c>
      <c r="I910" s="382">
        <v>146144.43890000001</v>
      </c>
      <c r="J910" s="382">
        <v>109318.04090000001</v>
      </c>
      <c r="K910" s="382">
        <v>191306.5717</v>
      </c>
      <c r="L910" s="382">
        <v>132667.6159</v>
      </c>
      <c r="M910" s="382">
        <v>232168.3278</v>
      </c>
      <c r="N910" s="382">
        <v>162200.3187</v>
      </c>
      <c r="O910" s="382">
        <v>283850.5577</v>
      </c>
      <c r="P910" s="382">
        <v>190852.57829999999</v>
      </c>
      <c r="Q910" s="382">
        <v>333992.0122</v>
      </c>
      <c r="R910" s="382">
        <v>208416.23319999999</v>
      </c>
      <c r="S910" s="382">
        <v>364728.40820000001</v>
      </c>
      <c r="T910" s="382">
        <v>224058.4278</v>
      </c>
      <c r="U910" s="382">
        <v>392102.24859999999</v>
      </c>
    </row>
    <row r="911" spans="1:21" ht="21.95" customHeight="1" x14ac:dyDescent="0.25">
      <c r="A911" s="381" t="s">
        <v>703</v>
      </c>
      <c r="B911" s="381" t="s">
        <v>167</v>
      </c>
      <c r="C911" s="381" t="s">
        <v>173</v>
      </c>
      <c r="D911" s="381" t="s">
        <v>174</v>
      </c>
      <c r="E911" s="381" t="s">
        <v>181</v>
      </c>
      <c r="F911" s="381" t="s">
        <v>625</v>
      </c>
      <c r="G911" s="381" t="s">
        <v>5</v>
      </c>
      <c r="H911" s="382">
        <v>76547.497199999998</v>
      </c>
      <c r="I911" s="382">
        <v>133958.1202</v>
      </c>
      <c r="J911" s="382">
        <v>100271.8959</v>
      </c>
      <c r="K911" s="382">
        <v>175475.81779999999</v>
      </c>
      <c r="L911" s="382">
        <v>121927.5016</v>
      </c>
      <c r="M911" s="382">
        <v>213373.12779999999</v>
      </c>
      <c r="N911" s="382">
        <v>149678.91709999999</v>
      </c>
      <c r="O911" s="382">
        <v>261938.10500000001</v>
      </c>
      <c r="P911" s="382">
        <v>177592.97579999999</v>
      </c>
      <c r="Q911" s="382">
        <v>310787.70779999997</v>
      </c>
      <c r="R911" s="382">
        <v>195518.3941</v>
      </c>
      <c r="S911" s="382">
        <v>342157.18969999999</v>
      </c>
      <c r="T911" s="382">
        <v>212302.2715</v>
      </c>
      <c r="U911" s="382">
        <v>371528.97509999998</v>
      </c>
    </row>
    <row r="912" spans="1:21" ht="21.95" customHeight="1" x14ac:dyDescent="0.25">
      <c r="A912" s="381" t="s">
        <v>703</v>
      </c>
      <c r="B912" s="381" t="s">
        <v>167</v>
      </c>
      <c r="C912" s="381" t="s">
        <v>173</v>
      </c>
      <c r="D912" s="381" t="s">
        <v>174</v>
      </c>
      <c r="E912" s="381" t="s">
        <v>181</v>
      </c>
      <c r="F912" s="381" t="s">
        <v>626</v>
      </c>
      <c r="G912" s="381" t="s">
        <v>6</v>
      </c>
      <c r="H912" s="382">
        <v>66248.989799999996</v>
      </c>
      <c r="I912" s="382">
        <v>115935.73209999999</v>
      </c>
      <c r="J912" s="382">
        <v>91522.737899999993</v>
      </c>
      <c r="K912" s="382">
        <v>160164.79139999999</v>
      </c>
      <c r="L912" s="382">
        <v>116096.00169999999</v>
      </c>
      <c r="M912" s="382">
        <v>203168.003</v>
      </c>
      <c r="N912" s="382">
        <v>151639.5785</v>
      </c>
      <c r="O912" s="382">
        <v>265369.2623</v>
      </c>
      <c r="P912" s="382">
        <v>188962.47779999999</v>
      </c>
      <c r="Q912" s="382">
        <v>330684.33610000001</v>
      </c>
      <c r="R912" s="382">
        <v>212703.33429999999</v>
      </c>
      <c r="S912" s="382">
        <v>372230.83490000002</v>
      </c>
      <c r="T912" s="382">
        <v>236095.8645</v>
      </c>
      <c r="U912" s="382">
        <v>413167.76299999998</v>
      </c>
    </row>
    <row r="913" spans="1:21" ht="21.95" customHeight="1" x14ac:dyDescent="0.25">
      <c r="A913" s="381" t="s">
        <v>703</v>
      </c>
      <c r="B913" s="381" t="s">
        <v>167</v>
      </c>
      <c r="C913" s="381" t="s">
        <v>173</v>
      </c>
      <c r="D913" s="381" t="s">
        <v>174</v>
      </c>
      <c r="E913" s="381" t="s">
        <v>181</v>
      </c>
      <c r="F913" s="381" t="s">
        <v>627</v>
      </c>
      <c r="G913" s="381" t="s">
        <v>4</v>
      </c>
      <c r="H913" s="382">
        <v>74580.841100000005</v>
      </c>
      <c r="I913" s="382">
        <v>119329.34759999999</v>
      </c>
      <c r="J913" s="382">
        <v>104413.1776</v>
      </c>
      <c r="K913" s="382">
        <v>167061.08670000001</v>
      </c>
      <c r="L913" s="382">
        <v>134245.514</v>
      </c>
      <c r="M913" s="382">
        <v>214792.82569999999</v>
      </c>
      <c r="N913" s="382">
        <v>178994.01869999999</v>
      </c>
      <c r="O913" s="382">
        <v>286390.43420000002</v>
      </c>
      <c r="P913" s="382">
        <v>223742.52340000001</v>
      </c>
      <c r="Q913" s="382">
        <v>357988.0428</v>
      </c>
      <c r="R913" s="382">
        <v>253574.85990000001</v>
      </c>
      <c r="S913" s="382">
        <v>405719.7818</v>
      </c>
      <c r="T913" s="382">
        <v>283407.19630000001</v>
      </c>
      <c r="U913" s="382">
        <v>453451.5208</v>
      </c>
    </row>
    <row r="914" spans="1:21" ht="22.5" customHeight="1" x14ac:dyDescent="0.25">
      <c r="A914" s="381" t="s">
        <v>703</v>
      </c>
      <c r="B914" s="381" t="s">
        <v>167</v>
      </c>
      <c r="C914" s="381" t="s">
        <v>173</v>
      </c>
      <c r="D914" s="381" t="s">
        <v>174</v>
      </c>
      <c r="E914" s="381" t="s">
        <v>182</v>
      </c>
      <c r="F914" s="381" t="s">
        <v>624</v>
      </c>
      <c r="G914" s="381" t="s">
        <v>11</v>
      </c>
      <c r="H914" s="382">
        <v>84402.983900000007</v>
      </c>
      <c r="I914" s="382">
        <v>147705.22200000001</v>
      </c>
      <c r="J914" s="382">
        <v>110483.70110000001</v>
      </c>
      <c r="K914" s="382">
        <v>193346.4768</v>
      </c>
      <c r="L914" s="382">
        <v>134080.573</v>
      </c>
      <c r="M914" s="382">
        <v>234641.00279999999</v>
      </c>
      <c r="N914" s="382">
        <v>163924.7629</v>
      </c>
      <c r="O914" s="382">
        <v>286868.33510000003</v>
      </c>
      <c r="P914" s="382">
        <v>192880.58840000001</v>
      </c>
      <c r="Q914" s="382">
        <v>337541.02960000001</v>
      </c>
      <c r="R914" s="382">
        <v>210630.55220000001</v>
      </c>
      <c r="S914" s="382">
        <v>368603.46620000002</v>
      </c>
      <c r="T914" s="382">
        <v>226438.55480000001</v>
      </c>
      <c r="U914" s="382">
        <v>396267.47070000001</v>
      </c>
    </row>
    <row r="915" spans="1:21" ht="21.95" customHeight="1" x14ac:dyDescent="0.25">
      <c r="A915" s="381" t="s">
        <v>703</v>
      </c>
      <c r="B915" s="381" t="s">
        <v>167</v>
      </c>
      <c r="C915" s="381" t="s">
        <v>173</v>
      </c>
      <c r="D915" s="381" t="s">
        <v>174</v>
      </c>
      <c r="E915" s="381" t="s">
        <v>182</v>
      </c>
      <c r="F915" s="381" t="s">
        <v>625</v>
      </c>
      <c r="G915" s="381" t="s">
        <v>5</v>
      </c>
      <c r="H915" s="382">
        <v>77368.316099999996</v>
      </c>
      <c r="I915" s="382">
        <v>135394.55309999999</v>
      </c>
      <c r="J915" s="382">
        <v>101345.2485</v>
      </c>
      <c r="K915" s="382">
        <v>177354.18479999999</v>
      </c>
      <c r="L915" s="382">
        <v>123230.86569999999</v>
      </c>
      <c r="M915" s="382">
        <v>215654.01509999999</v>
      </c>
      <c r="N915" s="382">
        <v>151275.59210000001</v>
      </c>
      <c r="O915" s="382">
        <v>264732.28610000003</v>
      </c>
      <c r="P915" s="382">
        <v>179485.6839</v>
      </c>
      <c r="Q915" s="382">
        <v>314099.94689999998</v>
      </c>
      <c r="R915" s="382">
        <v>197601.10260000001</v>
      </c>
      <c r="S915" s="382">
        <v>345801.92940000002</v>
      </c>
      <c r="T915" s="382">
        <v>214562.43780000001</v>
      </c>
      <c r="U915" s="382">
        <v>375484.26610000001</v>
      </c>
    </row>
    <row r="916" spans="1:21" ht="21.95" customHeight="1" x14ac:dyDescent="0.25">
      <c r="A916" s="381" t="s">
        <v>703</v>
      </c>
      <c r="B916" s="381" t="s">
        <v>167</v>
      </c>
      <c r="C916" s="381" t="s">
        <v>173</v>
      </c>
      <c r="D916" s="381" t="s">
        <v>174</v>
      </c>
      <c r="E916" s="381" t="s">
        <v>182</v>
      </c>
      <c r="F916" s="381" t="s">
        <v>626</v>
      </c>
      <c r="G916" s="381" t="s">
        <v>6</v>
      </c>
      <c r="H916" s="382">
        <v>66963.021299999993</v>
      </c>
      <c r="I916" s="382">
        <v>117185.2874</v>
      </c>
      <c r="J916" s="382">
        <v>92509.873600000006</v>
      </c>
      <c r="K916" s="382">
        <v>161892.2787</v>
      </c>
      <c r="L916" s="382">
        <v>117349.09359999999</v>
      </c>
      <c r="M916" s="382">
        <v>205360.9137</v>
      </c>
      <c r="N916" s="382">
        <v>153278.1727</v>
      </c>
      <c r="O916" s="382">
        <v>268236.80239999999</v>
      </c>
      <c r="P916" s="382">
        <v>191004.7309</v>
      </c>
      <c r="Q916" s="382">
        <v>334258.27909999999</v>
      </c>
      <c r="R916" s="382">
        <v>215003.0496</v>
      </c>
      <c r="S916" s="382">
        <v>376255.33679999999</v>
      </c>
      <c r="T916" s="382">
        <v>238649.48790000001</v>
      </c>
      <c r="U916" s="382">
        <v>417636.60379999998</v>
      </c>
    </row>
    <row r="917" spans="1:21" ht="21.95" customHeight="1" x14ac:dyDescent="0.25">
      <c r="A917" s="381" t="s">
        <v>703</v>
      </c>
      <c r="B917" s="381" t="s">
        <v>167</v>
      </c>
      <c r="C917" s="381" t="s">
        <v>173</v>
      </c>
      <c r="D917" s="381" t="s">
        <v>174</v>
      </c>
      <c r="E917" s="381" t="s">
        <v>182</v>
      </c>
      <c r="F917" s="381" t="s">
        <v>627</v>
      </c>
      <c r="G917" s="381" t="s">
        <v>4</v>
      </c>
      <c r="H917" s="382">
        <v>75375.033800000005</v>
      </c>
      <c r="I917" s="382">
        <v>120600.05590000001</v>
      </c>
      <c r="J917" s="382">
        <v>105525.04730000001</v>
      </c>
      <c r="K917" s="382">
        <v>168840.07829999999</v>
      </c>
      <c r="L917" s="382">
        <v>135675.06090000001</v>
      </c>
      <c r="M917" s="382">
        <v>217080.10070000001</v>
      </c>
      <c r="N917" s="382">
        <v>180900.08119999999</v>
      </c>
      <c r="O917" s="382">
        <v>289440.13410000002</v>
      </c>
      <c r="P917" s="382">
        <v>226125.10140000001</v>
      </c>
      <c r="Q917" s="382">
        <v>361800.16769999999</v>
      </c>
      <c r="R917" s="382">
        <v>256275.11489999999</v>
      </c>
      <c r="S917" s="382">
        <v>410040.19</v>
      </c>
      <c r="T917" s="382">
        <v>286425.12849999999</v>
      </c>
      <c r="U917" s="382">
        <v>458280.21240000002</v>
      </c>
    </row>
    <row r="918" spans="1:21" ht="22.5" customHeight="1" x14ac:dyDescent="0.25">
      <c r="A918" s="381" t="s">
        <v>703</v>
      </c>
      <c r="B918" s="381" t="s">
        <v>167</v>
      </c>
      <c r="C918" s="381" t="s">
        <v>183</v>
      </c>
      <c r="D918" s="381" t="s">
        <v>184</v>
      </c>
      <c r="E918" s="381" t="s">
        <v>185</v>
      </c>
      <c r="F918" s="381" t="s">
        <v>624</v>
      </c>
      <c r="G918" s="381" t="s">
        <v>11</v>
      </c>
      <c r="H918" s="382">
        <v>93645.766900000002</v>
      </c>
      <c r="I918" s="382">
        <v>163880.09210000001</v>
      </c>
      <c r="J918" s="382">
        <v>122627.942</v>
      </c>
      <c r="K918" s="382">
        <v>214598.89850000001</v>
      </c>
      <c r="L918" s="382">
        <v>148860.31340000001</v>
      </c>
      <c r="M918" s="382">
        <v>260505.5485</v>
      </c>
      <c r="N918" s="382">
        <v>182069.97080000001</v>
      </c>
      <c r="O918" s="382">
        <v>318622.44890000002</v>
      </c>
      <c r="P918" s="382">
        <v>214257.15460000001</v>
      </c>
      <c r="Q918" s="382">
        <v>374950.02059999999</v>
      </c>
      <c r="R918" s="382">
        <v>233982.35089999999</v>
      </c>
      <c r="S918" s="382">
        <v>409469.11410000001</v>
      </c>
      <c r="T918" s="382">
        <v>251552.4333</v>
      </c>
      <c r="U918" s="382">
        <v>440216.75819999998</v>
      </c>
    </row>
    <row r="919" spans="1:21" ht="21.95" customHeight="1" x14ac:dyDescent="0.25">
      <c r="A919" s="381" t="s">
        <v>703</v>
      </c>
      <c r="B919" s="381" t="s">
        <v>167</v>
      </c>
      <c r="C919" s="381" t="s">
        <v>183</v>
      </c>
      <c r="D919" s="381" t="s">
        <v>184</v>
      </c>
      <c r="E919" s="381" t="s">
        <v>185</v>
      </c>
      <c r="F919" s="381" t="s">
        <v>625</v>
      </c>
      <c r="G919" s="381" t="s">
        <v>5</v>
      </c>
      <c r="H919" s="382">
        <v>85758.411999999997</v>
      </c>
      <c r="I919" s="382">
        <v>150077.22099999999</v>
      </c>
      <c r="J919" s="382">
        <v>112381.7982</v>
      </c>
      <c r="K919" s="382">
        <v>196668.14679999999</v>
      </c>
      <c r="L919" s="382">
        <v>136695.4901</v>
      </c>
      <c r="M919" s="382">
        <v>239217.10769999999</v>
      </c>
      <c r="N919" s="382">
        <v>167887.56709999999</v>
      </c>
      <c r="O919" s="382">
        <v>293803.24239999999</v>
      </c>
      <c r="P919" s="382">
        <v>199238.62530000001</v>
      </c>
      <c r="Q919" s="382">
        <v>348667.5943</v>
      </c>
      <c r="R919" s="382">
        <v>219373.57399999999</v>
      </c>
      <c r="S919" s="382">
        <v>383903.75459999999</v>
      </c>
      <c r="T919" s="382">
        <v>238236.78690000001</v>
      </c>
      <c r="U919" s="382">
        <v>416914.37709999998</v>
      </c>
    </row>
    <row r="920" spans="1:21" ht="21.95" customHeight="1" x14ac:dyDescent="0.25">
      <c r="A920" s="381" t="s">
        <v>703</v>
      </c>
      <c r="B920" s="381" t="s">
        <v>167</v>
      </c>
      <c r="C920" s="381" t="s">
        <v>183</v>
      </c>
      <c r="D920" s="381" t="s">
        <v>184</v>
      </c>
      <c r="E920" s="381" t="s">
        <v>185</v>
      </c>
      <c r="F920" s="381" t="s">
        <v>626</v>
      </c>
      <c r="G920" s="381" t="s">
        <v>6</v>
      </c>
      <c r="H920" s="382">
        <v>74134.161699999997</v>
      </c>
      <c r="I920" s="382">
        <v>129734.783</v>
      </c>
      <c r="J920" s="382">
        <v>102399.36629999999</v>
      </c>
      <c r="K920" s="382">
        <v>179198.8909</v>
      </c>
      <c r="L920" s="382">
        <v>129871.16499999999</v>
      </c>
      <c r="M920" s="382">
        <v>227274.5387</v>
      </c>
      <c r="N920" s="382">
        <v>169587.93040000001</v>
      </c>
      <c r="O920" s="382">
        <v>296778.87819999998</v>
      </c>
      <c r="P920" s="382">
        <v>211320.05100000001</v>
      </c>
      <c r="Q920" s="382">
        <v>369810.08909999998</v>
      </c>
      <c r="R920" s="382">
        <v>237849.0209</v>
      </c>
      <c r="S920" s="382">
        <v>416235.78659999999</v>
      </c>
      <c r="T920" s="382">
        <v>263983.4583</v>
      </c>
      <c r="U920" s="382">
        <v>461971.05190000002</v>
      </c>
    </row>
    <row r="921" spans="1:21" ht="21.95" customHeight="1" x14ac:dyDescent="0.25">
      <c r="A921" s="381" t="s">
        <v>703</v>
      </c>
      <c r="B921" s="381" t="s">
        <v>167</v>
      </c>
      <c r="C921" s="381" t="s">
        <v>183</v>
      </c>
      <c r="D921" s="381" t="s">
        <v>184</v>
      </c>
      <c r="E921" s="381" t="s">
        <v>185</v>
      </c>
      <c r="F921" s="381" t="s">
        <v>627</v>
      </c>
      <c r="G921" s="381" t="s">
        <v>4</v>
      </c>
      <c r="H921" s="382">
        <v>83686.620800000004</v>
      </c>
      <c r="I921" s="382">
        <v>133898.59529999999</v>
      </c>
      <c r="J921" s="382">
        <v>117161.2691</v>
      </c>
      <c r="K921" s="382">
        <v>187458.03339999999</v>
      </c>
      <c r="L921" s="382">
        <v>150635.91750000001</v>
      </c>
      <c r="M921" s="382">
        <v>241017.47159999999</v>
      </c>
      <c r="N921" s="382">
        <v>200847.89</v>
      </c>
      <c r="O921" s="382">
        <v>321356.6287</v>
      </c>
      <c r="P921" s="382">
        <v>251059.86240000001</v>
      </c>
      <c r="Q921" s="382">
        <v>401695.78590000002</v>
      </c>
      <c r="R921" s="382">
        <v>284534.51079999999</v>
      </c>
      <c r="S921" s="382">
        <v>455255.22409999999</v>
      </c>
      <c r="T921" s="382">
        <v>318009.15919999999</v>
      </c>
      <c r="U921" s="382">
        <v>508814.66220000002</v>
      </c>
    </row>
    <row r="922" spans="1:21" ht="22.5" customHeight="1" x14ac:dyDescent="0.25">
      <c r="A922" s="381" t="s">
        <v>703</v>
      </c>
      <c r="B922" s="381" t="s">
        <v>167</v>
      </c>
      <c r="C922" s="381" t="s">
        <v>183</v>
      </c>
      <c r="D922" s="381" t="s">
        <v>184</v>
      </c>
      <c r="E922" s="381" t="s">
        <v>186</v>
      </c>
      <c r="F922" s="381" t="s">
        <v>624</v>
      </c>
      <c r="G922" s="381" t="s">
        <v>11</v>
      </c>
      <c r="H922" s="382">
        <v>84159.195300000007</v>
      </c>
      <c r="I922" s="382">
        <v>147278.59179999999</v>
      </c>
      <c r="J922" s="382">
        <v>110293.37450000001</v>
      </c>
      <c r="K922" s="382">
        <v>193013.40549999999</v>
      </c>
      <c r="L922" s="382">
        <v>133968.0166</v>
      </c>
      <c r="M922" s="382">
        <v>234444.02900000001</v>
      </c>
      <c r="N922" s="382">
        <v>164001.92019999999</v>
      </c>
      <c r="O922" s="382">
        <v>287003.36040000001</v>
      </c>
      <c r="P922" s="382">
        <v>193045.59280000001</v>
      </c>
      <c r="Q922" s="382">
        <v>337829.78749999998</v>
      </c>
      <c r="R922" s="382">
        <v>210833.54089999999</v>
      </c>
      <c r="S922" s="382">
        <v>368958.69660000002</v>
      </c>
      <c r="T922" s="382">
        <v>226683.7389</v>
      </c>
      <c r="U922" s="382">
        <v>396696.54300000001</v>
      </c>
    </row>
    <row r="923" spans="1:21" ht="21.95" customHeight="1" x14ac:dyDescent="0.25">
      <c r="A923" s="381" t="s">
        <v>703</v>
      </c>
      <c r="B923" s="381" t="s">
        <v>167</v>
      </c>
      <c r="C923" s="381" t="s">
        <v>183</v>
      </c>
      <c r="D923" s="381" t="s">
        <v>184</v>
      </c>
      <c r="E923" s="381" t="s">
        <v>186</v>
      </c>
      <c r="F923" s="381" t="s">
        <v>625</v>
      </c>
      <c r="G923" s="381" t="s">
        <v>5</v>
      </c>
      <c r="H923" s="382">
        <v>76911.355899999995</v>
      </c>
      <c r="I923" s="382">
        <v>134594.87280000001</v>
      </c>
      <c r="J923" s="382">
        <v>100877.99950000001</v>
      </c>
      <c r="K923" s="382">
        <v>176536.49909999999</v>
      </c>
      <c r="L923" s="382">
        <v>122789.5307</v>
      </c>
      <c r="M923" s="382">
        <v>214881.67869999999</v>
      </c>
      <c r="N923" s="382">
        <v>150969.44149999999</v>
      </c>
      <c r="O923" s="382">
        <v>264196.52269999997</v>
      </c>
      <c r="P923" s="382">
        <v>179244.78260000001</v>
      </c>
      <c r="Q923" s="382">
        <v>313678.36959999998</v>
      </c>
      <c r="R923" s="382">
        <v>197409.2598</v>
      </c>
      <c r="S923" s="382">
        <v>345466.2047</v>
      </c>
      <c r="T923" s="382">
        <v>214447.73989999999</v>
      </c>
      <c r="U923" s="382">
        <v>375283.54489999998</v>
      </c>
    </row>
    <row r="924" spans="1:21" ht="21.95" customHeight="1" x14ac:dyDescent="0.25">
      <c r="A924" s="381" t="s">
        <v>703</v>
      </c>
      <c r="B924" s="381" t="s">
        <v>167</v>
      </c>
      <c r="C924" s="381" t="s">
        <v>183</v>
      </c>
      <c r="D924" s="381" t="s">
        <v>184</v>
      </c>
      <c r="E924" s="381" t="s">
        <v>186</v>
      </c>
      <c r="F924" s="381" t="s">
        <v>626</v>
      </c>
      <c r="G924" s="381" t="s">
        <v>6</v>
      </c>
      <c r="H924" s="382">
        <v>66310.682799999995</v>
      </c>
      <c r="I924" s="382">
        <v>116043.6948</v>
      </c>
      <c r="J924" s="382">
        <v>91559.073600000003</v>
      </c>
      <c r="K924" s="382">
        <v>160228.37880000001</v>
      </c>
      <c r="L924" s="382">
        <v>116078.3888</v>
      </c>
      <c r="M924" s="382">
        <v>203137.18049999999</v>
      </c>
      <c r="N924" s="382">
        <v>151487.3155</v>
      </c>
      <c r="O924" s="382">
        <v>265102.80209999997</v>
      </c>
      <c r="P924" s="382">
        <v>188748.19010000001</v>
      </c>
      <c r="Q924" s="382">
        <v>330309.33270000003</v>
      </c>
      <c r="R924" s="382">
        <v>212401.12220000001</v>
      </c>
      <c r="S924" s="382">
        <v>371701.96380000003</v>
      </c>
      <c r="T924" s="382">
        <v>235691.51079999999</v>
      </c>
      <c r="U924" s="382">
        <v>412460.14399999997</v>
      </c>
    </row>
    <row r="925" spans="1:21" ht="21.95" customHeight="1" x14ac:dyDescent="0.25">
      <c r="A925" s="381" t="s">
        <v>703</v>
      </c>
      <c r="B925" s="381" t="s">
        <v>167</v>
      </c>
      <c r="C925" s="381" t="s">
        <v>183</v>
      </c>
      <c r="D925" s="381" t="s">
        <v>184</v>
      </c>
      <c r="E925" s="381" t="s">
        <v>186</v>
      </c>
      <c r="F925" s="381" t="s">
        <v>627</v>
      </c>
      <c r="G925" s="381" t="s">
        <v>4</v>
      </c>
      <c r="H925" s="382">
        <v>75320.195900000006</v>
      </c>
      <c r="I925" s="382">
        <v>120512.3153</v>
      </c>
      <c r="J925" s="382">
        <v>105448.2743</v>
      </c>
      <c r="K925" s="382">
        <v>168717.24129999999</v>
      </c>
      <c r="L925" s="382">
        <v>135576.35260000001</v>
      </c>
      <c r="M925" s="382">
        <v>216922.16759999999</v>
      </c>
      <c r="N925" s="382">
        <v>180768.47020000001</v>
      </c>
      <c r="O925" s="382">
        <v>289229.55660000001</v>
      </c>
      <c r="P925" s="382">
        <v>225960.5877</v>
      </c>
      <c r="Q925" s="382">
        <v>361536.94579999999</v>
      </c>
      <c r="R925" s="382">
        <v>256088.66620000001</v>
      </c>
      <c r="S925" s="382">
        <v>409741.87199999997</v>
      </c>
      <c r="T925" s="382">
        <v>286216.74449999997</v>
      </c>
      <c r="U925" s="382">
        <v>457946.79800000001</v>
      </c>
    </row>
    <row r="926" spans="1:21" ht="22.5" customHeight="1" x14ac:dyDescent="0.25">
      <c r="A926" s="381" t="s">
        <v>703</v>
      </c>
      <c r="B926" s="381" t="s">
        <v>167</v>
      </c>
      <c r="C926" s="381" t="s">
        <v>183</v>
      </c>
      <c r="D926" s="381" t="s">
        <v>184</v>
      </c>
      <c r="E926" s="381" t="s">
        <v>717</v>
      </c>
      <c r="F926" s="381" t="s">
        <v>624</v>
      </c>
      <c r="G926" s="381" t="s">
        <v>11</v>
      </c>
      <c r="H926" s="382">
        <v>86024.206399999995</v>
      </c>
      <c r="I926" s="382">
        <v>150542.36120000001</v>
      </c>
      <c r="J926" s="382">
        <v>112688.13189999999</v>
      </c>
      <c r="K926" s="382">
        <v>197204.2309</v>
      </c>
      <c r="L926" s="382">
        <v>136831.44380000001</v>
      </c>
      <c r="M926" s="382">
        <v>239455.02669999999</v>
      </c>
      <c r="N926" s="382">
        <v>167425.0828</v>
      </c>
      <c r="O926" s="382">
        <v>292993.89490000001</v>
      </c>
      <c r="P926" s="382">
        <v>197046.60339999999</v>
      </c>
      <c r="Q926" s="382">
        <v>344831.55599999998</v>
      </c>
      <c r="R926" s="382">
        <v>215194.50719999999</v>
      </c>
      <c r="S926" s="382">
        <v>376590.38770000002</v>
      </c>
      <c r="T926" s="382">
        <v>231362.25570000001</v>
      </c>
      <c r="U926" s="382">
        <v>404883.9474</v>
      </c>
    </row>
    <row r="927" spans="1:21" ht="21.95" customHeight="1" x14ac:dyDescent="0.25">
      <c r="A927" s="381" t="s">
        <v>703</v>
      </c>
      <c r="B927" s="381" t="s">
        <v>167</v>
      </c>
      <c r="C927" s="381" t="s">
        <v>183</v>
      </c>
      <c r="D927" s="381" t="s">
        <v>184</v>
      </c>
      <c r="E927" s="381" t="s">
        <v>717</v>
      </c>
      <c r="F927" s="381" t="s">
        <v>625</v>
      </c>
      <c r="G927" s="381" t="s">
        <v>5</v>
      </c>
      <c r="H927" s="382">
        <v>78705.309899999993</v>
      </c>
      <c r="I927" s="382">
        <v>137734.2922</v>
      </c>
      <c r="J927" s="382">
        <v>103180.44929999999</v>
      </c>
      <c r="K927" s="382">
        <v>180565.78630000001</v>
      </c>
      <c r="L927" s="382">
        <v>125543.36500000001</v>
      </c>
      <c r="M927" s="382">
        <v>219700.88879999999</v>
      </c>
      <c r="N927" s="382">
        <v>154264.83489999999</v>
      </c>
      <c r="O927" s="382">
        <v>269963.46100000001</v>
      </c>
      <c r="P927" s="382">
        <v>183110.49119999999</v>
      </c>
      <c r="Q927" s="382">
        <v>320443.35960000003</v>
      </c>
      <c r="R927" s="382">
        <v>201638.61569999999</v>
      </c>
      <c r="S927" s="382">
        <v>352867.57740000001</v>
      </c>
      <c r="T927" s="382">
        <v>219006.29610000001</v>
      </c>
      <c r="U927" s="382">
        <v>383261.01809999999</v>
      </c>
    </row>
    <row r="928" spans="1:21" ht="21.95" customHeight="1" x14ac:dyDescent="0.25">
      <c r="A928" s="381" t="s">
        <v>703</v>
      </c>
      <c r="B928" s="381" t="s">
        <v>167</v>
      </c>
      <c r="C928" s="381" t="s">
        <v>183</v>
      </c>
      <c r="D928" s="381" t="s">
        <v>184</v>
      </c>
      <c r="E928" s="381" t="s">
        <v>717</v>
      </c>
      <c r="F928" s="381" t="s">
        <v>626</v>
      </c>
      <c r="G928" s="381" t="s">
        <v>6</v>
      </c>
      <c r="H928" s="382">
        <v>67956.188500000004</v>
      </c>
      <c r="I928" s="382">
        <v>118923.32980000001</v>
      </c>
      <c r="J928" s="382">
        <v>93850.272800000006</v>
      </c>
      <c r="K928" s="382">
        <v>164237.97760000001</v>
      </c>
      <c r="L928" s="382">
        <v>119008.13400000001</v>
      </c>
      <c r="M928" s="382">
        <v>208264.23439999999</v>
      </c>
      <c r="N928" s="382">
        <v>155361.44760000001</v>
      </c>
      <c r="O928" s="382">
        <v>271882.53330000001</v>
      </c>
      <c r="P928" s="382">
        <v>193584.86550000001</v>
      </c>
      <c r="Q928" s="382">
        <v>338773.51459999999</v>
      </c>
      <c r="R928" s="382">
        <v>217867.84950000001</v>
      </c>
      <c r="S928" s="382">
        <v>381268.7365</v>
      </c>
      <c r="T928" s="382">
        <v>241784.73569999999</v>
      </c>
      <c r="U928" s="382">
        <v>423123.28749999998</v>
      </c>
    </row>
    <row r="929" spans="1:21" ht="21.95" customHeight="1" x14ac:dyDescent="0.25">
      <c r="A929" s="381" t="s">
        <v>703</v>
      </c>
      <c r="B929" s="381" t="s">
        <v>167</v>
      </c>
      <c r="C929" s="381" t="s">
        <v>183</v>
      </c>
      <c r="D929" s="381" t="s">
        <v>184</v>
      </c>
      <c r="E929" s="381" t="s">
        <v>717</v>
      </c>
      <c r="F929" s="381" t="s">
        <v>627</v>
      </c>
      <c r="G929" s="381" t="s">
        <v>4</v>
      </c>
      <c r="H929" s="382">
        <v>76926.857300000003</v>
      </c>
      <c r="I929" s="382">
        <v>123082.9736</v>
      </c>
      <c r="J929" s="382">
        <v>107697.60030000001</v>
      </c>
      <c r="K929" s="382">
        <v>172316.16310000001</v>
      </c>
      <c r="L929" s="382">
        <v>138468.34330000001</v>
      </c>
      <c r="M929" s="382">
        <v>221549.35250000001</v>
      </c>
      <c r="N929" s="382">
        <v>184624.45759999999</v>
      </c>
      <c r="O929" s="382">
        <v>295399.13660000003</v>
      </c>
      <c r="P929" s="382">
        <v>230780.57199999999</v>
      </c>
      <c r="Q929" s="382">
        <v>369248.92080000002</v>
      </c>
      <c r="R929" s="382">
        <v>261551.315</v>
      </c>
      <c r="S929" s="382">
        <v>418482.1102</v>
      </c>
      <c r="T929" s="382">
        <v>292322.05790000001</v>
      </c>
      <c r="U929" s="382">
        <v>467715.29960000003</v>
      </c>
    </row>
    <row r="930" spans="1:21" ht="22.5" customHeight="1" x14ac:dyDescent="0.25">
      <c r="A930" s="381" t="s">
        <v>703</v>
      </c>
      <c r="B930" s="381" t="s">
        <v>167</v>
      </c>
      <c r="C930" s="381" t="s">
        <v>183</v>
      </c>
      <c r="D930" s="381" t="s">
        <v>184</v>
      </c>
      <c r="E930" s="381" t="s">
        <v>187</v>
      </c>
      <c r="F930" s="381" t="s">
        <v>624</v>
      </c>
      <c r="G930" s="381" t="s">
        <v>11</v>
      </c>
      <c r="H930" s="382">
        <v>96321.386400000003</v>
      </c>
      <c r="I930" s="382">
        <v>168562.42619999999</v>
      </c>
      <c r="J930" s="382">
        <v>126124.9111</v>
      </c>
      <c r="K930" s="382">
        <v>220718.59460000001</v>
      </c>
      <c r="L930" s="382">
        <v>153099.17170000001</v>
      </c>
      <c r="M930" s="382">
        <v>267923.55050000001</v>
      </c>
      <c r="N930" s="382">
        <v>187243.28829999999</v>
      </c>
      <c r="O930" s="382">
        <v>327675.75449999998</v>
      </c>
      <c r="P930" s="382">
        <v>220341.16680000001</v>
      </c>
      <c r="Q930" s="382">
        <v>385597.04190000001</v>
      </c>
      <c r="R930" s="382">
        <v>240625.28839999999</v>
      </c>
      <c r="S930" s="382">
        <v>421094.2548</v>
      </c>
      <c r="T930" s="382">
        <v>258692.79370000001</v>
      </c>
      <c r="U930" s="382">
        <v>452712.38890000002</v>
      </c>
    </row>
    <row r="931" spans="1:21" ht="21.95" customHeight="1" x14ac:dyDescent="0.25">
      <c r="A931" s="381" t="s">
        <v>703</v>
      </c>
      <c r="B931" s="381" t="s">
        <v>167</v>
      </c>
      <c r="C931" s="381" t="s">
        <v>183</v>
      </c>
      <c r="D931" s="381" t="s">
        <v>184</v>
      </c>
      <c r="E931" s="381" t="s">
        <v>187</v>
      </c>
      <c r="F931" s="381" t="s">
        <v>625</v>
      </c>
      <c r="G931" s="381" t="s">
        <v>5</v>
      </c>
      <c r="H931" s="382">
        <v>88220.859899999996</v>
      </c>
      <c r="I931" s="382">
        <v>154386.5048</v>
      </c>
      <c r="J931" s="382">
        <v>115601.84480000001</v>
      </c>
      <c r="K931" s="382">
        <v>202303.22839999999</v>
      </c>
      <c r="L931" s="382">
        <v>140605.56969999999</v>
      </c>
      <c r="M931" s="382">
        <v>246059.74710000001</v>
      </c>
      <c r="N931" s="382">
        <v>172677.57670000001</v>
      </c>
      <c r="O931" s="382">
        <v>302185.75929999998</v>
      </c>
      <c r="P931" s="382">
        <v>204916.7317</v>
      </c>
      <c r="Q931" s="382">
        <v>358604.2806</v>
      </c>
      <c r="R931" s="382">
        <v>225621.68</v>
      </c>
      <c r="S931" s="382">
        <v>394837.94010000001</v>
      </c>
      <c r="T931" s="382">
        <v>245017.2654</v>
      </c>
      <c r="U931" s="382">
        <v>428780.2144</v>
      </c>
    </row>
    <row r="932" spans="1:21" ht="21.95" customHeight="1" x14ac:dyDescent="0.25">
      <c r="A932" s="381" t="s">
        <v>703</v>
      </c>
      <c r="B932" s="381" t="s">
        <v>167</v>
      </c>
      <c r="C932" s="381" t="s">
        <v>183</v>
      </c>
      <c r="D932" s="381" t="s">
        <v>184</v>
      </c>
      <c r="E932" s="381" t="s">
        <v>187</v>
      </c>
      <c r="F932" s="381" t="s">
        <v>626</v>
      </c>
      <c r="G932" s="381" t="s">
        <v>6</v>
      </c>
      <c r="H932" s="382">
        <v>76276.248099999997</v>
      </c>
      <c r="I932" s="382">
        <v>133483.43419999999</v>
      </c>
      <c r="J932" s="382">
        <v>105360.7614</v>
      </c>
      <c r="K932" s="382">
        <v>184381.33240000001</v>
      </c>
      <c r="L932" s="382">
        <v>133630.4253</v>
      </c>
      <c r="M932" s="382">
        <v>233853.24429999999</v>
      </c>
      <c r="N932" s="382">
        <v>174503.69330000001</v>
      </c>
      <c r="O932" s="382">
        <v>305381.4632</v>
      </c>
      <c r="P932" s="382">
        <v>217446.78520000001</v>
      </c>
      <c r="Q932" s="382">
        <v>380531.87420000002</v>
      </c>
      <c r="R932" s="382">
        <v>244748.13870000001</v>
      </c>
      <c r="S932" s="382">
        <v>428309.2427</v>
      </c>
      <c r="T932" s="382">
        <v>271644.2965</v>
      </c>
      <c r="U932" s="382">
        <v>475377.51880000002</v>
      </c>
    </row>
    <row r="933" spans="1:21" ht="21.95" customHeight="1" x14ac:dyDescent="0.25">
      <c r="A933" s="381" t="s">
        <v>703</v>
      </c>
      <c r="B933" s="381" t="s">
        <v>167</v>
      </c>
      <c r="C933" s="381" t="s">
        <v>183</v>
      </c>
      <c r="D933" s="381" t="s">
        <v>184</v>
      </c>
      <c r="E933" s="381" t="s">
        <v>187</v>
      </c>
      <c r="F933" s="381" t="s">
        <v>627</v>
      </c>
      <c r="G933" s="381" t="s">
        <v>4</v>
      </c>
      <c r="H933" s="382">
        <v>86069.191600000006</v>
      </c>
      <c r="I933" s="382">
        <v>137710.70860000001</v>
      </c>
      <c r="J933" s="382">
        <v>120496.8682</v>
      </c>
      <c r="K933" s="382">
        <v>192794.9921</v>
      </c>
      <c r="L933" s="382">
        <v>154924.54490000001</v>
      </c>
      <c r="M933" s="382">
        <v>247879.27549999999</v>
      </c>
      <c r="N933" s="382">
        <v>206566.05979999999</v>
      </c>
      <c r="O933" s="382">
        <v>330505.70069999999</v>
      </c>
      <c r="P933" s="382">
        <v>258207.5747</v>
      </c>
      <c r="Q933" s="382">
        <v>413132.12579999998</v>
      </c>
      <c r="R933" s="382">
        <v>292635.25140000001</v>
      </c>
      <c r="S933" s="382">
        <v>468216.4093</v>
      </c>
      <c r="T933" s="382">
        <v>327062.92800000001</v>
      </c>
      <c r="U933" s="382">
        <v>523300.69270000001</v>
      </c>
    </row>
    <row r="934" spans="1:21" ht="22.5" customHeight="1" x14ac:dyDescent="0.25">
      <c r="A934" s="381" t="s">
        <v>703</v>
      </c>
      <c r="B934" s="381" t="s">
        <v>167</v>
      </c>
      <c r="C934" s="381" t="s">
        <v>183</v>
      </c>
      <c r="D934" s="381" t="s">
        <v>184</v>
      </c>
      <c r="E934" s="381" t="s">
        <v>188</v>
      </c>
      <c r="F934" s="381" t="s">
        <v>624</v>
      </c>
      <c r="G934" s="381" t="s">
        <v>11</v>
      </c>
      <c r="H934" s="382">
        <v>87807.952699999994</v>
      </c>
      <c r="I934" s="382">
        <v>153663.9173</v>
      </c>
      <c r="J934" s="382">
        <v>115019.44469999999</v>
      </c>
      <c r="K934" s="382">
        <v>201284.02830000001</v>
      </c>
      <c r="L934" s="382">
        <v>139657.3493</v>
      </c>
      <c r="M934" s="382">
        <v>244400.36129999999</v>
      </c>
      <c r="N934" s="382">
        <v>170873.96109999999</v>
      </c>
      <c r="O934" s="382">
        <v>299029.43199999997</v>
      </c>
      <c r="P934" s="382">
        <v>201102.6116</v>
      </c>
      <c r="Q934" s="382">
        <v>351929.57020000002</v>
      </c>
      <c r="R934" s="382">
        <v>219623.13219999999</v>
      </c>
      <c r="S934" s="382">
        <v>384340.48149999999</v>
      </c>
      <c r="T934" s="382">
        <v>236122.49600000001</v>
      </c>
      <c r="U934" s="382">
        <v>413214.36790000001</v>
      </c>
    </row>
    <row r="935" spans="1:21" ht="21.95" customHeight="1" x14ac:dyDescent="0.25">
      <c r="A935" s="381" t="s">
        <v>703</v>
      </c>
      <c r="B935" s="381" t="s">
        <v>167</v>
      </c>
      <c r="C935" s="381" t="s">
        <v>183</v>
      </c>
      <c r="D935" s="381" t="s">
        <v>184</v>
      </c>
      <c r="E935" s="381" t="s">
        <v>188</v>
      </c>
      <c r="F935" s="381" t="s">
        <v>625</v>
      </c>
      <c r="G935" s="381" t="s">
        <v>5</v>
      </c>
      <c r="H935" s="382">
        <v>80346.941699999996</v>
      </c>
      <c r="I935" s="382">
        <v>140607.14799999999</v>
      </c>
      <c r="J935" s="382">
        <v>105327.1471</v>
      </c>
      <c r="K935" s="382">
        <v>184322.5073</v>
      </c>
      <c r="L935" s="382">
        <v>128150.08470000001</v>
      </c>
      <c r="M935" s="382">
        <v>224262.6482</v>
      </c>
      <c r="N935" s="382">
        <v>157458.1746</v>
      </c>
      <c r="O935" s="382">
        <v>275551.80560000002</v>
      </c>
      <c r="P935" s="382">
        <v>186895.89550000001</v>
      </c>
      <c r="Q935" s="382">
        <v>327067.81709999999</v>
      </c>
      <c r="R935" s="382">
        <v>205804.01980000001</v>
      </c>
      <c r="S935" s="382">
        <v>360157.03450000001</v>
      </c>
      <c r="T935" s="382">
        <v>223526.61499999999</v>
      </c>
      <c r="U935" s="382">
        <v>391171.57630000002</v>
      </c>
    </row>
    <row r="936" spans="1:21" ht="21.95" customHeight="1" x14ac:dyDescent="0.25">
      <c r="A936" s="381" t="s">
        <v>703</v>
      </c>
      <c r="B936" s="381" t="s">
        <v>167</v>
      </c>
      <c r="C936" s="381" t="s">
        <v>183</v>
      </c>
      <c r="D936" s="381" t="s">
        <v>184</v>
      </c>
      <c r="E936" s="381" t="s">
        <v>188</v>
      </c>
      <c r="F936" s="381" t="s">
        <v>626</v>
      </c>
      <c r="G936" s="381" t="s">
        <v>6</v>
      </c>
      <c r="H936" s="382">
        <v>69384.246100000004</v>
      </c>
      <c r="I936" s="382">
        <v>121422.43060000001</v>
      </c>
      <c r="J936" s="382">
        <v>95824.536300000007</v>
      </c>
      <c r="K936" s="382">
        <v>167692.93849999999</v>
      </c>
      <c r="L936" s="382">
        <v>121514.3075</v>
      </c>
      <c r="M936" s="382">
        <v>212650.03820000001</v>
      </c>
      <c r="N936" s="382">
        <v>158638.62289999999</v>
      </c>
      <c r="O936" s="382">
        <v>277617.59000000003</v>
      </c>
      <c r="P936" s="382">
        <v>197669.35509999999</v>
      </c>
      <c r="Q936" s="382">
        <v>345921.3713</v>
      </c>
      <c r="R936" s="382">
        <v>222467.26130000001</v>
      </c>
      <c r="S936" s="382">
        <v>389317.70740000001</v>
      </c>
      <c r="T936" s="382">
        <v>246891.96109999999</v>
      </c>
      <c r="U936" s="382">
        <v>432060.93199999997</v>
      </c>
    </row>
    <row r="937" spans="1:21" ht="21.95" customHeight="1" x14ac:dyDescent="0.25">
      <c r="A937" s="381" t="s">
        <v>703</v>
      </c>
      <c r="B937" s="381" t="s">
        <v>167</v>
      </c>
      <c r="C937" s="381" t="s">
        <v>183</v>
      </c>
      <c r="D937" s="381" t="s">
        <v>184</v>
      </c>
      <c r="E937" s="381" t="s">
        <v>188</v>
      </c>
      <c r="F937" s="381" t="s">
        <v>627</v>
      </c>
      <c r="G937" s="381" t="s">
        <v>4</v>
      </c>
      <c r="H937" s="382">
        <v>78515.237899999993</v>
      </c>
      <c r="I937" s="382">
        <v>125624.38250000001</v>
      </c>
      <c r="J937" s="382">
        <v>109921.333</v>
      </c>
      <c r="K937" s="382">
        <v>175874.1355</v>
      </c>
      <c r="L937" s="382">
        <v>141327.42819999999</v>
      </c>
      <c r="M937" s="382">
        <v>226123.8884</v>
      </c>
      <c r="N937" s="382">
        <v>188436.57079999999</v>
      </c>
      <c r="O937" s="382">
        <v>301498.51789999998</v>
      </c>
      <c r="P937" s="382">
        <v>235545.71359999999</v>
      </c>
      <c r="Q937" s="382">
        <v>376873.14730000001</v>
      </c>
      <c r="R937" s="382">
        <v>266951.8088</v>
      </c>
      <c r="S937" s="382">
        <v>427122.90039999998</v>
      </c>
      <c r="T937" s="382">
        <v>298357.90389999998</v>
      </c>
      <c r="U937" s="382">
        <v>477372.65330000001</v>
      </c>
    </row>
    <row r="938" spans="1:21" ht="22.5" customHeight="1" x14ac:dyDescent="0.25">
      <c r="A938" s="381" t="s">
        <v>703</v>
      </c>
      <c r="B938" s="381" t="s">
        <v>167</v>
      </c>
      <c r="C938" s="381" t="s">
        <v>183</v>
      </c>
      <c r="D938" s="381" t="s">
        <v>184</v>
      </c>
      <c r="E938" s="381" t="s">
        <v>189</v>
      </c>
      <c r="F938" s="381" t="s">
        <v>624</v>
      </c>
      <c r="G938" s="381" t="s">
        <v>11</v>
      </c>
      <c r="H938" s="382">
        <v>83024.540299999993</v>
      </c>
      <c r="I938" s="382">
        <v>145292.94570000001</v>
      </c>
      <c r="J938" s="382">
        <v>108703.4923</v>
      </c>
      <c r="K938" s="382">
        <v>190231.1116</v>
      </c>
      <c r="L938" s="382">
        <v>131942.38080000001</v>
      </c>
      <c r="M938" s="382">
        <v>230899.16639999999</v>
      </c>
      <c r="N938" s="382">
        <v>161350.9595</v>
      </c>
      <c r="O938" s="382">
        <v>282364.17910000001</v>
      </c>
      <c r="P938" s="382">
        <v>189866.07810000001</v>
      </c>
      <c r="Q938" s="382">
        <v>332265.63660000003</v>
      </c>
      <c r="R938" s="382">
        <v>207342.90960000001</v>
      </c>
      <c r="S938" s="382">
        <v>362850.09169999999</v>
      </c>
      <c r="T938" s="382">
        <v>222909.2329</v>
      </c>
      <c r="U938" s="382">
        <v>390091.15740000003</v>
      </c>
    </row>
    <row r="939" spans="1:21" ht="21.95" customHeight="1" x14ac:dyDescent="0.25">
      <c r="A939" s="381" t="s">
        <v>703</v>
      </c>
      <c r="B939" s="381" t="s">
        <v>167</v>
      </c>
      <c r="C939" s="381" t="s">
        <v>183</v>
      </c>
      <c r="D939" s="381" t="s">
        <v>184</v>
      </c>
      <c r="E939" s="381" t="s">
        <v>189</v>
      </c>
      <c r="F939" s="381" t="s">
        <v>625</v>
      </c>
      <c r="G939" s="381" t="s">
        <v>5</v>
      </c>
      <c r="H939" s="382">
        <v>76060.929699999993</v>
      </c>
      <c r="I939" s="382">
        <v>133106.62700000001</v>
      </c>
      <c r="J939" s="382">
        <v>99657.347299999994</v>
      </c>
      <c r="K939" s="382">
        <v>174400.35769999999</v>
      </c>
      <c r="L939" s="382">
        <v>121202.2666</v>
      </c>
      <c r="M939" s="382">
        <v>212103.9664</v>
      </c>
      <c r="N939" s="382">
        <v>148829.55790000001</v>
      </c>
      <c r="O939" s="382">
        <v>260451.72640000001</v>
      </c>
      <c r="P939" s="382">
        <v>176606.47560000001</v>
      </c>
      <c r="Q939" s="382">
        <v>309061.3322</v>
      </c>
      <c r="R939" s="382">
        <v>194445.0704</v>
      </c>
      <c r="S939" s="382">
        <v>340278.87310000003</v>
      </c>
      <c r="T939" s="382">
        <v>211153.0765</v>
      </c>
      <c r="U939" s="382">
        <v>369517.88390000002</v>
      </c>
    </row>
    <row r="940" spans="1:21" ht="21.95" customHeight="1" x14ac:dyDescent="0.25">
      <c r="A940" s="381" t="s">
        <v>703</v>
      </c>
      <c r="B940" s="381" t="s">
        <v>167</v>
      </c>
      <c r="C940" s="381" t="s">
        <v>183</v>
      </c>
      <c r="D940" s="381" t="s">
        <v>184</v>
      </c>
      <c r="E940" s="381" t="s">
        <v>189</v>
      </c>
      <c r="F940" s="381" t="s">
        <v>626</v>
      </c>
      <c r="G940" s="381" t="s">
        <v>6</v>
      </c>
      <c r="H940" s="382">
        <v>65783.252699999997</v>
      </c>
      <c r="I940" s="382">
        <v>115120.6923</v>
      </c>
      <c r="J940" s="382">
        <v>90870.706099999996</v>
      </c>
      <c r="K940" s="382">
        <v>159023.73569999999</v>
      </c>
      <c r="L940" s="382">
        <v>115257.67509999999</v>
      </c>
      <c r="M940" s="382">
        <v>201700.9313</v>
      </c>
      <c r="N940" s="382">
        <v>150521.80960000001</v>
      </c>
      <c r="O940" s="382">
        <v>263413.1667</v>
      </c>
      <c r="P940" s="382">
        <v>187565.26670000001</v>
      </c>
      <c r="Q940" s="382">
        <v>328239.21669999999</v>
      </c>
      <c r="R940" s="382">
        <v>211119.82819999999</v>
      </c>
      <c r="S940" s="382">
        <v>369459.69949999999</v>
      </c>
      <c r="T940" s="382">
        <v>234326.0638</v>
      </c>
      <c r="U940" s="382">
        <v>410070.6116</v>
      </c>
    </row>
    <row r="941" spans="1:21" ht="21.95" customHeight="1" x14ac:dyDescent="0.25">
      <c r="A941" s="381" t="s">
        <v>703</v>
      </c>
      <c r="B941" s="381" t="s">
        <v>167</v>
      </c>
      <c r="C941" s="381" t="s">
        <v>183</v>
      </c>
      <c r="D941" s="381" t="s">
        <v>184</v>
      </c>
      <c r="E941" s="381" t="s">
        <v>189</v>
      </c>
      <c r="F941" s="381" t="s">
        <v>627</v>
      </c>
      <c r="G941" s="381" t="s">
        <v>4</v>
      </c>
      <c r="H941" s="382">
        <v>74174.606799999994</v>
      </c>
      <c r="I941" s="382">
        <v>118679.3726</v>
      </c>
      <c r="J941" s="382">
        <v>103844.4495</v>
      </c>
      <c r="K941" s="382">
        <v>166151.12160000001</v>
      </c>
      <c r="L941" s="382">
        <v>133514.2922</v>
      </c>
      <c r="M941" s="382">
        <v>213622.8707</v>
      </c>
      <c r="N941" s="382">
        <v>178019.05619999999</v>
      </c>
      <c r="O941" s="382">
        <v>284830.49420000002</v>
      </c>
      <c r="P941" s="382">
        <v>222523.82019999999</v>
      </c>
      <c r="Q941" s="382">
        <v>356038.1177</v>
      </c>
      <c r="R941" s="382">
        <v>252193.6629</v>
      </c>
      <c r="S941" s="382">
        <v>403509.86680000002</v>
      </c>
      <c r="T941" s="382">
        <v>281863.50569999998</v>
      </c>
      <c r="U941" s="382">
        <v>450981.61580000003</v>
      </c>
    </row>
    <row r="942" spans="1:21" ht="22.5" customHeight="1" x14ac:dyDescent="0.25">
      <c r="A942" s="381" t="s">
        <v>703</v>
      </c>
      <c r="B942" s="381" t="s">
        <v>167</v>
      </c>
      <c r="C942" s="381" t="s">
        <v>183</v>
      </c>
      <c r="D942" s="381" t="s">
        <v>184</v>
      </c>
      <c r="E942" s="381" t="s">
        <v>145</v>
      </c>
      <c r="F942" s="381" t="s">
        <v>624</v>
      </c>
      <c r="G942" s="381" t="s">
        <v>11</v>
      </c>
      <c r="H942" s="382">
        <v>86348.247300000003</v>
      </c>
      <c r="I942" s="382">
        <v>151109.4327</v>
      </c>
      <c r="J942" s="382">
        <v>113175.7951</v>
      </c>
      <c r="K942" s="382">
        <v>198057.64139999999</v>
      </c>
      <c r="L942" s="382">
        <v>137481.6398</v>
      </c>
      <c r="M942" s="382">
        <v>240592.86970000001</v>
      </c>
      <c r="N942" s="382">
        <v>168325.87849999999</v>
      </c>
      <c r="O942" s="382">
        <v>294570.28739999997</v>
      </c>
      <c r="P942" s="382">
        <v>198143.1047</v>
      </c>
      <c r="Q942" s="382">
        <v>346750.43329999998</v>
      </c>
      <c r="R942" s="382">
        <v>216403.15470000001</v>
      </c>
      <c r="S942" s="382">
        <v>378705.52069999999</v>
      </c>
      <c r="T942" s="382">
        <v>232674.9045</v>
      </c>
      <c r="U942" s="382">
        <v>407181.08270000003</v>
      </c>
    </row>
    <row r="943" spans="1:21" ht="21.95" customHeight="1" x14ac:dyDescent="0.25">
      <c r="A943" s="381" t="s">
        <v>703</v>
      </c>
      <c r="B943" s="381" t="s">
        <v>167</v>
      </c>
      <c r="C943" s="381" t="s">
        <v>183</v>
      </c>
      <c r="D943" s="381" t="s">
        <v>184</v>
      </c>
      <c r="E943" s="381" t="s">
        <v>145</v>
      </c>
      <c r="F943" s="381" t="s">
        <v>625</v>
      </c>
      <c r="G943" s="381" t="s">
        <v>5</v>
      </c>
      <c r="H943" s="382">
        <v>78887.236300000004</v>
      </c>
      <c r="I943" s="382">
        <v>138052.66339999999</v>
      </c>
      <c r="J943" s="382">
        <v>103483.49739999999</v>
      </c>
      <c r="K943" s="382">
        <v>181096.12049999999</v>
      </c>
      <c r="L943" s="382">
        <v>125974.37519999999</v>
      </c>
      <c r="M943" s="382">
        <v>220455.15659999999</v>
      </c>
      <c r="N943" s="382">
        <v>154910.092</v>
      </c>
      <c r="O943" s="382">
        <v>271092.66100000002</v>
      </c>
      <c r="P943" s="382">
        <v>183936.38870000001</v>
      </c>
      <c r="Q943" s="382">
        <v>321888.6802</v>
      </c>
      <c r="R943" s="382">
        <v>202584.04209999999</v>
      </c>
      <c r="S943" s="382">
        <v>354522.07380000001</v>
      </c>
      <c r="T943" s="382">
        <v>220079.02350000001</v>
      </c>
      <c r="U943" s="382">
        <v>385138.29109999997</v>
      </c>
    </row>
    <row r="944" spans="1:21" ht="21.95" customHeight="1" x14ac:dyDescent="0.25">
      <c r="A944" s="381" t="s">
        <v>703</v>
      </c>
      <c r="B944" s="381" t="s">
        <v>167</v>
      </c>
      <c r="C944" s="381" t="s">
        <v>183</v>
      </c>
      <c r="D944" s="381" t="s">
        <v>184</v>
      </c>
      <c r="E944" s="381" t="s">
        <v>145</v>
      </c>
      <c r="F944" s="381" t="s">
        <v>626</v>
      </c>
      <c r="G944" s="381" t="s">
        <v>6</v>
      </c>
      <c r="H944" s="382">
        <v>67987.032099999997</v>
      </c>
      <c r="I944" s="382">
        <v>118977.30620000001</v>
      </c>
      <c r="J944" s="382">
        <v>93868.436799999996</v>
      </c>
      <c r="K944" s="382">
        <v>164269.76439999999</v>
      </c>
      <c r="L944" s="382">
        <v>118999.32249999999</v>
      </c>
      <c r="M944" s="382">
        <v>208248.8144</v>
      </c>
      <c r="N944" s="382">
        <v>155285.3095</v>
      </c>
      <c r="O944" s="382">
        <v>271749.2916</v>
      </c>
      <c r="P944" s="382">
        <v>193477.71340000001</v>
      </c>
      <c r="Q944" s="382">
        <v>338585.99829999998</v>
      </c>
      <c r="R944" s="382">
        <v>217716.734</v>
      </c>
      <c r="S944" s="382">
        <v>381004.28460000001</v>
      </c>
      <c r="T944" s="382">
        <v>241582.54819999999</v>
      </c>
      <c r="U944" s="382">
        <v>422769.4595</v>
      </c>
    </row>
    <row r="945" spans="1:21" ht="21.95" customHeight="1" x14ac:dyDescent="0.25">
      <c r="A945" s="381" t="s">
        <v>703</v>
      </c>
      <c r="B945" s="381" t="s">
        <v>167</v>
      </c>
      <c r="C945" s="381" t="s">
        <v>183</v>
      </c>
      <c r="D945" s="381" t="s">
        <v>184</v>
      </c>
      <c r="E945" s="381" t="s">
        <v>145</v>
      </c>
      <c r="F945" s="381" t="s">
        <v>627</v>
      </c>
      <c r="G945" s="381" t="s">
        <v>4</v>
      </c>
      <c r="H945" s="382">
        <v>77296.532300000006</v>
      </c>
      <c r="I945" s="382">
        <v>123674.45359999999</v>
      </c>
      <c r="J945" s="382">
        <v>108215.1453</v>
      </c>
      <c r="K945" s="382">
        <v>173144.23499999999</v>
      </c>
      <c r="L945" s="382">
        <v>139133.75820000001</v>
      </c>
      <c r="M945" s="382">
        <v>222614.01639999999</v>
      </c>
      <c r="N945" s="382">
        <v>185511.67749999999</v>
      </c>
      <c r="O945" s="382">
        <v>296818.68859999999</v>
      </c>
      <c r="P945" s="382">
        <v>231889.59700000001</v>
      </c>
      <c r="Q945" s="382">
        <v>371023.36060000001</v>
      </c>
      <c r="R945" s="382">
        <v>262808.20990000002</v>
      </c>
      <c r="S945" s="382">
        <v>420493.1421</v>
      </c>
      <c r="T945" s="382">
        <v>293726.82280000002</v>
      </c>
      <c r="U945" s="382">
        <v>469962.92349999998</v>
      </c>
    </row>
    <row r="946" spans="1:21" ht="22.5" customHeight="1" x14ac:dyDescent="0.25">
      <c r="A946" s="381" t="s">
        <v>703</v>
      </c>
      <c r="B946" s="381" t="s">
        <v>167</v>
      </c>
      <c r="C946" s="381" t="s">
        <v>183</v>
      </c>
      <c r="D946" s="381" t="s">
        <v>184</v>
      </c>
      <c r="E946" s="381" t="s">
        <v>718</v>
      </c>
      <c r="F946" s="381" t="s">
        <v>624</v>
      </c>
      <c r="G946" s="381" t="s">
        <v>11</v>
      </c>
      <c r="H946" s="382">
        <v>84564.501000000004</v>
      </c>
      <c r="I946" s="382">
        <v>147987.87659999999</v>
      </c>
      <c r="J946" s="382">
        <v>110844.4823</v>
      </c>
      <c r="K946" s="382">
        <v>193977.84400000001</v>
      </c>
      <c r="L946" s="382">
        <v>134655.73430000001</v>
      </c>
      <c r="M946" s="382">
        <v>235647.535</v>
      </c>
      <c r="N946" s="382">
        <v>164877.00020000001</v>
      </c>
      <c r="O946" s="382">
        <v>288534.75030000001</v>
      </c>
      <c r="P946" s="382">
        <v>194087.09659999999</v>
      </c>
      <c r="Q946" s="382">
        <v>339652.4191</v>
      </c>
      <c r="R946" s="382">
        <v>211974.52970000001</v>
      </c>
      <c r="S946" s="382">
        <v>370955.42690000002</v>
      </c>
      <c r="T946" s="382">
        <v>227914.66409999999</v>
      </c>
      <c r="U946" s="382">
        <v>398850.66220000002</v>
      </c>
    </row>
    <row r="947" spans="1:21" ht="21.95" customHeight="1" x14ac:dyDescent="0.25">
      <c r="A947" s="381" t="s">
        <v>703</v>
      </c>
      <c r="B947" s="381" t="s">
        <v>167</v>
      </c>
      <c r="C947" s="381" t="s">
        <v>183</v>
      </c>
      <c r="D947" s="381" t="s">
        <v>184</v>
      </c>
      <c r="E947" s="381" t="s">
        <v>718</v>
      </c>
      <c r="F947" s="381" t="s">
        <v>625</v>
      </c>
      <c r="G947" s="381" t="s">
        <v>5</v>
      </c>
      <c r="H947" s="382">
        <v>77245.604300000006</v>
      </c>
      <c r="I947" s="382">
        <v>135179.8075</v>
      </c>
      <c r="J947" s="382">
        <v>101336.7997</v>
      </c>
      <c r="K947" s="382">
        <v>177339.39939999999</v>
      </c>
      <c r="L947" s="382">
        <v>123367.65549999999</v>
      </c>
      <c r="M947" s="382">
        <v>215893.3971</v>
      </c>
      <c r="N947" s="382">
        <v>151716.75219999999</v>
      </c>
      <c r="O947" s="382">
        <v>265504.31640000001</v>
      </c>
      <c r="P947" s="382">
        <v>180150.98439999999</v>
      </c>
      <c r="Q947" s="382">
        <v>315264.22279999999</v>
      </c>
      <c r="R947" s="382">
        <v>198418.63810000001</v>
      </c>
      <c r="S947" s="382">
        <v>347232.61670000001</v>
      </c>
      <c r="T947" s="382">
        <v>215558.70449999999</v>
      </c>
      <c r="U947" s="382">
        <v>377227.7329</v>
      </c>
    </row>
    <row r="948" spans="1:21" ht="21.95" customHeight="1" x14ac:dyDescent="0.25">
      <c r="A948" s="381" t="s">
        <v>703</v>
      </c>
      <c r="B948" s="381" t="s">
        <v>167</v>
      </c>
      <c r="C948" s="381" t="s">
        <v>183</v>
      </c>
      <c r="D948" s="381" t="s">
        <v>184</v>
      </c>
      <c r="E948" s="381" t="s">
        <v>718</v>
      </c>
      <c r="F948" s="381" t="s">
        <v>626</v>
      </c>
      <c r="G948" s="381" t="s">
        <v>6</v>
      </c>
      <c r="H948" s="382">
        <v>66558.974499999997</v>
      </c>
      <c r="I948" s="382">
        <v>116478.20540000001</v>
      </c>
      <c r="J948" s="382">
        <v>91894.1734</v>
      </c>
      <c r="K948" s="382">
        <v>160814.80350000001</v>
      </c>
      <c r="L948" s="382">
        <v>116493.1489</v>
      </c>
      <c r="M948" s="382">
        <v>203863.01060000001</v>
      </c>
      <c r="N948" s="382">
        <v>152008.13430000001</v>
      </c>
      <c r="O948" s="382">
        <v>266014.23489999998</v>
      </c>
      <c r="P948" s="382">
        <v>189393.22380000001</v>
      </c>
      <c r="Q948" s="382">
        <v>331438.14159999997</v>
      </c>
      <c r="R948" s="382">
        <v>213117.32209999999</v>
      </c>
      <c r="S948" s="382">
        <v>372955.3137</v>
      </c>
      <c r="T948" s="382">
        <v>236475.32279999999</v>
      </c>
      <c r="U948" s="382">
        <v>413831.8149</v>
      </c>
    </row>
    <row r="949" spans="1:21" ht="21.95" customHeight="1" x14ac:dyDescent="0.25">
      <c r="A949" s="381" t="s">
        <v>703</v>
      </c>
      <c r="B949" s="381" t="s">
        <v>167</v>
      </c>
      <c r="C949" s="381" t="s">
        <v>183</v>
      </c>
      <c r="D949" s="381" t="s">
        <v>184</v>
      </c>
      <c r="E949" s="381" t="s">
        <v>718</v>
      </c>
      <c r="F949" s="381" t="s">
        <v>627</v>
      </c>
      <c r="G949" s="381" t="s">
        <v>4</v>
      </c>
      <c r="H949" s="382">
        <v>75708.151800000007</v>
      </c>
      <c r="I949" s="382">
        <v>121133.0447</v>
      </c>
      <c r="J949" s="382">
        <v>105991.41250000001</v>
      </c>
      <c r="K949" s="382">
        <v>169586.26259999999</v>
      </c>
      <c r="L949" s="382">
        <v>136274.67319999999</v>
      </c>
      <c r="M949" s="382">
        <v>218039.48050000001</v>
      </c>
      <c r="N949" s="382">
        <v>181699.5643</v>
      </c>
      <c r="O949" s="382">
        <v>290719.30729999999</v>
      </c>
      <c r="P949" s="382">
        <v>227124.45540000001</v>
      </c>
      <c r="Q949" s="382">
        <v>363399.13410000002</v>
      </c>
      <c r="R949" s="382">
        <v>257407.71609999999</v>
      </c>
      <c r="S949" s="382">
        <v>411852.35190000001</v>
      </c>
      <c r="T949" s="382">
        <v>287690.9768</v>
      </c>
      <c r="U949" s="382">
        <v>460305.5698</v>
      </c>
    </row>
    <row r="950" spans="1:21" ht="22.5" customHeight="1" x14ac:dyDescent="0.25">
      <c r="A950" s="381" t="s">
        <v>703</v>
      </c>
      <c r="B950" s="381" t="s">
        <v>167</v>
      </c>
      <c r="C950" s="381" t="s">
        <v>183</v>
      </c>
      <c r="D950" s="381" t="s">
        <v>184</v>
      </c>
      <c r="E950" s="381" t="s">
        <v>190</v>
      </c>
      <c r="F950" s="381" t="s">
        <v>624</v>
      </c>
      <c r="G950" s="381" t="s">
        <v>11</v>
      </c>
      <c r="H950" s="382">
        <v>86105.468299999993</v>
      </c>
      <c r="I950" s="382">
        <v>150684.56959999999</v>
      </c>
      <c r="J950" s="382">
        <v>112751.5729</v>
      </c>
      <c r="K950" s="382">
        <v>197315.25260000001</v>
      </c>
      <c r="L950" s="382">
        <v>136868.96109999999</v>
      </c>
      <c r="M950" s="382">
        <v>239520.682</v>
      </c>
      <c r="N950" s="382">
        <v>167399.36199999999</v>
      </c>
      <c r="O950" s="382">
        <v>292948.8836</v>
      </c>
      <c r="P950" s="382">
        <v>196991.6</v>
      </c>
      <c r="Q950" s="382">
        <v>344735.29989999998</v>
      </c>
      <c r="R950" s="382">
        <v>215126.84220000001</v>
      </c>
      <c r="S950" s="382">
        <v>376471.97389999998</v>
      </c>
      <c r="T950" s="382">
        <v>231280.52540000001</v>
      </c>
      <c r="U950" s="382">
        <v>404740.91930000001</v>
      </c>
    </row>
    <row r="951" spans="1:21" ht="21.95" customHeight="1" x14ac:dyDescent="0.25">
      <c r="A951" s="381" t="s">
        <v>703</v>
      </c>
      <c r="B951" s="381" t="s">
        <v>167</v>
      </c>
      <c r="C951" s="381" t="s">
        <v>183</v>
      </c>
      <c r="D951" s="381" t="s">
        <v>184</v>
      </c>
      <c r="E951" s="381" t="s">
        <v>190</v>
      </c>
      <c r="F951" s="381" t="s">
        <v>625</v>
      </c>
      <c r="G951" s="381" t="s">
        <v>5</v>
      </c>
      <c r="H951" s="382">
        <v>78857.628899999996</v>
      </c>
      <c r="I951" s="382">
        <v>138000.85070000001</v>
      </c>
      <c r="J951" s="382">
        <v>103336.19779999999</v>
      </c>
      <c r="K951" s="382">
        <v>180838.3461</v>
      </c>
      <c r="L951" s="382">
        <v>125690.4752</v>
      </c>
      <c r="M951" s="382">
        <v>219958.33170000001</v>
      </c>
      <c r="N951" s="382">
        <v>154366.88329999999</v>
      </c>
      <c r="O951" s="382">
        <v>270142.04580000002</v>
      </c>
      <c r="P951" s="382">
        <v>183190.78969999999</v>
      </c>
      <c r="Q951" s="382">
        <v>320583.88199999998</v>
      </c>
      <c r="R951" s="382">
        <v>201702.56109999999</v>
      </c>
      <c r="S951" s="382">
        <v>352979.48190000001</v>
      </c>
      <c r="T951" s="382">
        <v>219044.5264</v>
      </c>
      <c r="U951" s="382">
        <v>383327.92119999998</v>
      </c>
    </row>
    <row r="952" spans="1:21" ht="21.95" customHeight="1" x14ac:dyDescent="0.25">
      <c r="A952" s="381" t="s">
        <v>703</v>
      </c>
      <c r="B952" s="381" t="s">
        <v>167</v>
      </c>
      <c r="C952" s="381" t="s">
        <v>183</v>
      </c>
      <c r="D952" s="381" t="s">
        <v>184</v>
      </c>
      <c r="E952" s="381" t="s">
        <v>190</v>
      </c>
      <c r="F952" s="381" t="s">
        <v>626</v>
      </c>
      <c r="G952" s="381" t="s">
        <v>6</v>
      </c>
      <c r="H952" s="382">
        <v>68173.633700000006</v>
      </c>
      <c r="I952" s="382">
        <v>119303.859</v>
      </c>
      <c r="J952" s="382">
        <v>94167.204899999997</v>
      </c>
      <c r="K952" s="382">
        <v>164792.60870000001</v>
      </c>
      <c r="L952" s="382">
        <v>119431.70050000001</v>
      </c>
      <c r="M952" s="382">
        <v>209005.47589999999</v>
      </c>
      <c r="N952" s="382">
        <v>155958.39780000001</v>
      </c>
      <c r="O952" s="382">
        <v>272927.1961</v>
      </c>
      <c r="P952" s="382">
        <v>194337.04300000001</v>
      </c>
      <c r="Q952" s="382">
        <v>340089.82520000002</v>
      </c>
      <c r="R952" s="382">
        <v>218735.15549999999</v>
      </c>
      <c r="S952" s="382">
        <v>382786.5221</v>
      </c>
      <c r="T952" s="382">
        <v>242770.72459999999</v>
      </c>
      <c r="U952" s="382">
        <v>424848.76789999998</v>
      </c>
    </row>
    <row r="953" spans="1:21" ht="21.95" customHeight="1" x14ac:dyDescent="0.25">
      <c r="A953" s="381" t="s">
        <v>703</v>
      </c>
      <c r="B953" s="381" t="s">
        <v>167</v>
      </c>
      <c r="C953" s="381" t="s">
        <v>183</v>
      </c>
      <c r="D953" s="381" t="s">
        <v>184</v>
      </c>
      <c r="E953" s="381" t="s">
        <v>190</v>
      </c>
      <c r="F953" s="381" t="s">
        <v>627</v>
      </c>
      <c r="G953" s="381" t="s">
        <v>4</v>
      </c>
      <c r="H953" s="382">
        <v>76945.135899999994</v>
      </c>
      <c r="I953" s="382">
        <v>123112.21920000001</v>
      </c>
      <c r="J953" s="382">
        <v>107723.1902</v>
      </c>
      <c r="K953" s="382">
        <v>172357.10690000001</v>
      </c>
      <c r="L953" s="382">
        <v>138501.2445</v>
      </c>
      <c r="M953" s="382">
        <v>221601.99460000001</v>
      </c>
      <c r="N953" s="382">
        <v>184668.326</v>
      </c>
      <c r="O953" s="382">
        <v>295469.326</v>
      </c>
      <c r="P953" s="382">
        <v>230835.4074</v>
      </c>
      <c r="Q953" s="382">
        <v>369336.65749999997</v>
      </c>
      <c r="R953" s="382">
        <v>261613.46179999999</v>
      </c>
      <c r="S953" s="382">
        <v>418581.54519999999</v>
      </c>
      <c r="T953" s="382">
        <v>292391.51620000001</v>
      </c>
      <c r="U953" s="382">
        <v>467826.43280000001</v>
      </c>
    </row>
    <row r="954" spans="1:21" ht="22.5" customHeight="1" x14ac:dyDescent="0.25">
      <c r="A954" s="381" t="s">
        <v>703</v>
      </c>
      <c r="B954" s="381" t="s">
        <v>167</v>
      </c>
      <c r="C954" s="381" t="s">
        <v>183</v>
      </c>
      <c r="D954" s="381" t="s">
        <v>184</v>
      </c>
      <c r="E954" s="381" t="s">
        <v>719</v>
      </c>
      <c r="F954" s="381" t="s">
        <v>624</v>
      </c>
      <c r="G954" s="381" t="s">
        <v>11</v>
      </c>
      <c r="H954" s="382">
        <v>81970.143299999996</v>
      </c>
      <c r="I954" s="382">
        <v>143447.75090000001</v>
      </c>
      <c r="J954" s="382">
        <v>107410.9541</v>
      </c>
      <c r="K954" s="382">
        <v>187969.16959999999</v>
      </c>
      <c r="L954" s="382">
        <v>130454.3933</v>
      </c>
      <c r="M954" s="382">
        <v>228295.18840000001</v>
      </c>
      <c r="N954" s="382">
        <v>159677.96189999999</v>
      </c>
      <c r="O954" s="382">
        <v>279436.43339999998</v>
      </c>
      <c r="P954" s="382">
        <v>187948.08100000001</v>
      </c>
      <c r="Q954" s="382">
        <v>328909.14159999997</v>
      </c>
      <c r="R954" s="382">
        <v>205263.92720000001</v>
      </c>
      <c r="S954" s="382">
        <v>359211.8725</v>
      </c>
      <c r="T954" s="382">
        <v>220692.57339999999</v>
      </c>
      <c r="U954" s="382">
        <v>386212.00339999999</v>
      </c>
    </row>
    <row r="955" spans="1:21" ht="21.95" customHeight="1" x14ac:dyDescent="0.25">
      <c r="A955" s="381" t="s">
        <v>703</v>
      </c>
      <c r="B955" s="381" t="s">
        <v>167</v>
      </c>
      <c r="C955" s="381" t="s">
        <v>183</v>
      </c>
      <c r="D955" s="381" t="s">
        <v>184</v>
      </c>
      <c r="E955" s="381" t="s">
        <v>719</v>
      </c>
      <c r="F955" s="381" t="s">
        <v>625</v>
      </c>
      <c r="G955" s="381" t="s">
        <v>5</v>
      </c>
      <c r="H955" s="382">
        <v>74935.4755</v>
      </c>
      <c r="I955" s="382">
        <v>131137.0822</v>
      </c>
      <c r="J955" s="382">
        <v>98272.501499999998</v>
      </c>
      <c r="K955" s="382">
        <v>171976.87760000001</v>
      </c>
      <c r="L955" s="382">
        <v>119604.68610000001</v>
      </c>
      <c r="M955" s="382">
        <v>209308.20079999999</v>
      </c>
      <c r="N955" s="382">
        <v>147028.7911</v>
      </c>
      <c r="O955" s="382">
        <v>257300.38440000001</v>
      </c>
      <c r="P955" s="382">
        <v>174553.1765</v>
      </c>
      <c r="Q955" s="382">
        <v>305468.0588</v>
      </c>
      <c r="R955" s="382">
        <v>192234.47750000001</v>
      </c>
      <c r="S955" s="382">
        <v>336410.33559999999</v>
      </c>
      <c r="T955" s="382">
        <v>208816.4564</v>
      </c>
      <c r="U955" s="382">
        <v>365428.79879999999</v>
      </c>
    </row>
    <row r="956" spans="1:21" ht="21.95" customHeight="1" x14ac:dyDescent="0.25">
      <c r="A956" s="381" t="s">
        <v>703</v>
      </c>
      <c r="B956" s="381" t="s">
        <v>167</v>
      </c>
      <c r="C956" s="381" t="s">
        <v>183</v>
      </c>
      <c r="D956" s="381" t="s">
        <v>184</v>
      </c>
      <c r="E956" s="381" t="s">
        <v>719</v>
      </c>
      <c r="F956" s="381" t="s">
        <v>626</v>
      </c>
      <c r="G956" s="381" t="s">
        <v>6</v>
      </c>
      <c r="H956" s="382">
        <v>64634.333400000003</v>
      </c>
      <c r="I956" s="382">
        <v>113110.0834</v>
      </c>
      <c r="J956" s="382">
        <v>89249.710300000006</v>
      </c>
      <c r="K956" s="382">
        <v>156186.99309999999</v>
      </c>
      <c r="L956" s="382">
        <v>113157.45510000001</v>
      </c>
      <c r="M956" s="382">
        <v>198025.54639999999</v>
      </c>
      <c r="N956" s="382">
        <v>147689.32149999999</v>
      </c>
      <c r="O956" s="382">
        <v>258456.31270000001</v>
      </c>
      <c r="P956" s="382">
        <v>184018.66699999999</v>
      </c>
      <c r="Q956" s="382">
        <v>322032.66700000002</v>
      </c>
      <c r="R956" s="382">
        <v>207085.51029999999</v>
      </c>
      <c r="S956" s="382">
        <v>362399.64309999999</v>
      </c>
      <c r="T956" s="382">
        <v>229800.47339999999</v>
      </c>
      <c r="U956" s="382">
        <v>402150.8284</v>
      </c>
    </row>
    <row r="957" spans="1:21" ht="21.95" customHeight="1" x14ac:dyDescent="0.25">
      <c r="A957" s="381" t="s">
        <v>703</v>
      </c>
      <c r="B957" s="381" t="s">
        <v>167</v>
      </c>
      <c r="C957" s="381" t="s">
        <v>183</v>
      </c>
      <c r="D957" s="381" t="s">
        <v>184</v>
      </c>
      <c r="E957" s="381" t="s">
        <v>719</v>
      </c>
      <c r="F957" s="381" t="s">
        <v>627</v>
      </c>
      <c r="G957" s="381" t="s">
        <v>4</v>
      </c>
      <c r="H957" s="382">
        <v>73343.859500000006</v>
      </c>
      <c r="I957" s="382">
        <v>117350.177</v>
      </c>
      <c r="J957" s="382">
        <v>102681.40330000001</v>
      </c>
      <c r="K957" s="382">
        <v>164290.24780000001</v>
      </c>
      <c r="L957" s="382">
        <v>132018.94709999999</v>
      </c>
      <c r="M957" s="382">
        <v>211230.3186</v>
      </c>
      <c r="N957" s="382">
        <v>176025.2628</v>
      </c>
      <c r="O957" s="382">
        <v>281640.42479999998</v>
      </c>
      <c r="P957" s="382">
        <v>220031.57860000001</v>
      </c>
      <c r="Q957" s="382">
        <v>352050.53090000001</v>
      </c>
      <c r="R957" s="382">
        <v>249369.12229999999</v>
      </c>
      <c r="S957" s="382">
        <v>398990.6017</v>
      </c>
      <c r="T957" s="382">
        <v>278706.66619999998</v>
      </c>
      <c r="U957" s="382">
        <v>445930.67259999999</v>
      </c>
    </row>
    <row r="958" spans="1:21" ht="22.5" customHeight="1" x14ac:dyDescent="0.25">
      <c r="A958" s="381" t="s">
        <v>703</v>
      </c>
      <c r="B958" s="381" t="s">
        <v>167</v>
      </c>
      <c r="C958" s="381" t="s">
        <v>183</v>
      </c>
      <c r="D958" s="381" t="s">
        <v>184</v>
      </c>
      <c r="E958" s="381" t="s">
        <v>191</v>
      </c>
      <c r="F958" s="381" t="s">
        <v>624</v>
      </c>
      <c r="G958" s="381" t="s">
        <v>11</v>
      </c>
      <c r="H958" s="382">
        <v>84727.024699999994</v>
      </c>
      <c r="I958" s="382">
        <v>148272.29329999999</v>
      </c>
      <c r="J958" s="382">
        <v>110971.36410000001</v>
      </c>
      <c r="K958" s="382">
        <v>194199.8873</v>
      </c>
      <c r="L958" s="382">
        <v>134730.769</v>
      </c>
      <c r="M958" s="382">
        <v>235778.84580000001</v>
      </c>
      <c r="N958" s="382">
        <v>164825.55859999999</v>
      </c>
      <c r="O958" s="382">
        <v>288444.72759999998</v>
      </c>
      <c r="P958" s="382">
        <v>193977.08970000001</v>
      </c>
      <c r="Q958" s="382">
        <v>339459.9069</v>
      </c>
      <c r="R958" s="382">
        <v>211839.19949999999</v>
      </c>
      <c r="S958" s="382">
        <v>370718.5993</v>
      </c>
      <c r="T958" s="382">
        <v>227751.2035</v>
      </c>
      <c r="U958" s="382">
        <v>398564.60609999998</v>
      </c>
    </row>
    <row r="959" spans="1:21" ht="21.95" customHeight="1" x14ac:dyDescent="0.25">
      <c r="A959" s="381" t="s">
        <v>703</v>
      </c>
      <c r="B959" s="381" t="s">
        <v>167</v>
      </c>
      <c r="C959" s="381" t="s">
        <v>183</v>
      </c>
      <c r="D959" s="381" t="s">
        <v>184</v>
      </c>
      <c r="E959" s="381" t="s">
        <v>191</v>
      </c>
      <c r="F959" s="381" t="s">
        <v>625</v>
      </c>
      <c r="G959" s="381" t="s">
        <v>5</v>
      </c>
      <c r="H959" s="382">
        <v>77550.242499999993</v>
      </c>
      <c r="I959" s="382">
        <v>135712.92439999999</v>
      </c>
      <c r="J959" s="382">
        <v>101648.2965</v>
      </c>
      <c r="K959" s="382">
        <v>177884.519</v>
      </c>
      <c r="L959" s="382">
        <v>123661.876</v>
      </c>
      <c r="M959" s="382">
        <v>216408.283</v>
      </c>
      <c r="N959" s="382">
        <v>151920.8492</v>
      </c>
      <c r="O959" s="382">
        <v>265861.48619999998</v>
      </c>
      <c r="P959" s="382">
        <v>180311.58129999999</v>
      </c>
      <c r="Q959" s="382">
        <v>315545.26740000001</v>
      </c>
      <c r="R959" s="382">
        <v>198546.52900000001</v>
      </c>
      <c r="S959" s="382">
        <v>347456.42570000002</v>
      </c>
      <c r="T959" s="382">
        <v>215635.16519999999</v>
      </c>
      <c r="U959" s="382">
        <v>377361.53909999999</v>
      </c>
    </row>
    <row r="960" spans="1:21" ht="21.95" customHeight="1" x14ac:dyDescent="0.25">
      <c r="A960" s="381" t="s">
        <v>703</v>
      </c>
      <c r="B960" s="381" t="s">
        <v>167</v>
      </c>
      <c r="C960" s="381" t="s">
        <v>183</v>
      </c>
      <c r="D960" s="381" t="s">
        <v>184</v>
      </c>
      <c r="E960" s="381" t="s">
        <v>191</v>
      </c>
      <c r="F960" s="381" t="s">
        <v>626</v>
      </c>
      <c r="G960" s="381" t="s">
        <v>6</v>
      </c>
      <c r="H960" s="382">
        <v>66993.865099999995</v>
      </c>
      <c r="I960" s="382">
        <v>117239.26390000001</v>
      </c>
      <c r="J960" s="382">
        <v>92528.037500000006</v>
      </c>
      <c r="K960" s="382">
        <v>161924.0655</v>
      </c>
      <c r="L960" s="382">
        <v>117340.28200000001</v>
      </c>
      <c r="M960" s="382">
        <v>205345.49359999999</v>
      </c>
      <c r="N960" s="382">
        <v>153202.03460000001</v>
      </c>
      <c r="O960" s="382">
        <v>268103.56050000002</v>
      </c>
      <c r="P960" s="382">
        <v>190897.57870000001</v>
      </c>
      <c r="Q960" s="382">
        <v>334070.76280000003</v>
      </c>
      <c r="R960" s="382">
        <v>214851.93410000001</v>
      </c>
      <c r="S960" s="382">
        <v>375990.8848</v>
      </c>
      <c r="T960" s="382">
        <v>238447.30040000001</v>
      </c>
      <c r="U960" s="382">
        <v>417282.7757</v>
      </c>
    </row>
    <row r="961" spans="1:21" ht="21.95" customHeight="1" x14ac:dyDescent="0.25">
      <c r="A961" s="381" t="s">
        <v>703</v>
      </c>
      <c r="B961" s="381" t="s">
        <v>167</v>
      </c>
      <c r="C961" s="381" t="s">
        <v>183</v>
      </c>
      <c r="D961" s="381" t="s">
        <v>184</v>
      </c>
      <c r="E961" s="381" t="s">
        <v>191</v>
      </c>
      <c r="F961" s="381" t="s">
        <v>627</v>
      </c>
      <c r="G961" s="381" t="s">
        <v>4</v>
      </c>
      <c r="H961" s="382">
        <v>75744.708799999993</v>
      </c>
      <c r="I961" s="382">
        <v>121191.5359</v>
      </c>
      <c r="J961" s="382">
        <v>106042.5923</v>
      </c>
      <c r="K961" s="382">
        <v>169668.1502</v>
      </c>
      <c r="L961" s="382">
        <v>136340.47579999999</v>
      </c>
      <c r="M961" s="382">
        <v>218144.76449999999</v>
      </c>
      <c r="N961" s="382">
        <v>181787.30110000001</v>
      </c>
      <c r="O961" s="382">
        <v>290859.68609999999</v>
      </c>
      <c r="P961" s="382">
        <v>227234.1263</v>
      </c>
      <c r="Q961" s="382">
        <v>363574.60759999999</v>
      </c>
      <c r="R961" s="382">
        <v>257532.0099</v>
      </c>
      <c r="S961" s="382">
        <v>412051.2219</v>
      </c>
      <c r="T961" s="382">
        <v>287829.8934</v>
      </c>
      <c r="U961" s="382">
        <v>460527.83620000002</v>
      </c>
    </row>
    <row r="962" spans="1:21" ht="22.5" customHeight="1" x14ac:dyDescent="0.25">
      <c r="A962" s="381" t="s">
        <v>703</v>
      </c>
      <c r="B962" s="381" t="s">
        <v>167</v>
      </c>
      <c r="C962" s="381" t="s">
        <v>183</v>
      </c>
      <c r="D962" s="381" t="s">
        <v>184</v>
      </c>
      <c r="E962" s="381" t="s">
        <v>192</v>
      </c>
      <c r="F962" s="381" t="s">
        <v>624</v>
      </c>
      <c r="G962" s="381" t="s">
        <v>11</v>
      </c>
      <c r="H962" s="382">
        <v>80510.437900000004</v>
      </c>
      <c r="I962" s="382">
        <v>140893.26629999999</v>
      </c>
      <c r="J962" s="382">
        <v>105567.30439999999</v>
      </c>
      <c r="K962" s="382">
        <v>184742.78270000001</v>
      </c>
      <c r="L962" s="382">
        <v>128278.6839</v>
      </c>
      <c r="M962" s="382">
        <v>224487.69680000001</v>
      </c>
      <c r="N962" s="382">
        <v>157129.8792</v>
      </c>
      <c r="O962" s="382">
        <v>274977.28879999998</v>
      </c>
      <c r="P962" s="382">
        <v>184988.5742</v>
      </c>
      <c r="Q962" s="382">
        <v>323730.00469999999</v>
      </c>
      <c r="R962" s="382">
        <v>202043.94959999999</v>
      </c>
      <c r="S962" s="382">
        <v>353576.9118</v>
      </c>
      <c r="T962" s="382">
        <v>217244.98180000001</v>
      </c>
      <c r="U962" s="382">
        <v>380178.7181</v>
      </c>
    </row>
    <row r="963" spans="1:21" ht="21.95" customHeight="1" x14ac:dyDescent="0.25">
      <c r="A963" s="381" t="s">
        <v>703</v>
      </c>
      <c r="B963" s="381" t="s">
        <v>167</v>
      </c>
      <c r="C963" s="381" t="s">
        <v>183</v>
      </c>
      <c r="D963" s="381" t="s">
        <v>184</v>
      </c>
      <c r="E963" s="381" t="s">
        <v>192</v>
      </c>
      <c r="F963" s="381" t="s">
        <v>625</v>
      </c>
      <c r="G963" s="381" t="s">
        <v>5</v>
      </c>
      <c r="H963" s="382">
        <v>73475.77</v>
      </c>
      <c r="I963" s="382">
        <v>128582.5975</v>
      </c>
      <c r="J963" s="382">
        <v>96428.851899999994</v>
      </c>
      <c r="K963" s="382">
        <v>168750.49069999999</v>
      </c>
      <c r="L963" s="382">
        <v>117428.97659999999</v>
      </c>
      <c r="M963" s="382">
        <v>205500.70920000001</v>
      </c>
      <c r="N963" s="382">
        <v>144480.70850000001</v>
      </c>
      <c r="O963" s="382">
        <v>252841.23980000001</v>
      </c>
      <c r="P963" s="382">
        <v>171593.6697</v>
      </c>
      <c r="Q963" s="382">
        <v>300288.92190000002</v>
      </c>
      <c r="R963" s="382">
        <v>189014.4999</v>
      </c>
      <c r="S963" s="382">
        <v>330775.3749</v>
      </c>
      <c r="T963" s="382">
        <v>205368.86489999999</v>
      </c>
      <c r="U963" s="382">
        <v>359395.5135</v>
      </c>
    </row>
    <row r="964" spans="1:21" ht="21.95" customHeight="1" x14ac:dyDescent="0.25">
      <c r="A964" s="381" t="s">
        <v>703</v>
      </c>
      <c r="B964" s="381" t="s">
        <v>167</v>
      </c>
      <c r="C964" s="381" t="s">
        <v>183</v>
      </c>
      <c r="D964" s="381" t="s">
        <v>184</v>
      </c>
      <c r="E964" s="381" t="s">
        <v>192</v>
      </c>
      <c r="F964" s="381" t="s">
        <v>626</v>
      </c>
      <c r="G964" s="381" t="s">
        <v>6</v>
      </c>
      <c r="H964" s="382">
        <v>63237.119400000003</v>
      </c>
      <c r="I964" s="382">
        <v>110664.95909999999</v>
      </c>
      <c r="J964" s="382">
        <v>87293.610799999995</v>
      </c>
      <c r="K964" s="382">
        <v>152763.81899999999</v>
      </c>
      <c r="L964" s="382">
        <v>110642.47010000001</v>
      </c>
      <c r="M964" s="382">
        <v>193624.32260000001</v>
      </c>
      <c r="N964" s="382">
        <v>144336.00820000001</v>
      </c>
      <c r="O964" s="382">
        <v>252588.01430000001</v>
      </c>
      <c r="P964" s="382">
        <v>179827.0252</v>
      </c>
      <c r="Q964" s="382">
        <v>314697.29399999999</v>
      </c>
      <c r="R964" s="382">
        <v>202334.98310000001</v>
      </c>
      <c r="S964" s="382">
        <v>354086.22029999999</v>
      </c>
      <c r="T964" s="382">
        <v>224491.06049999999</v>
      </c>
      <c r="U964" s="382">
        <v>392859.35590000002</v>
      </c>
    </row>
    <row r="965" spans="1:21" ht="21.95" customHeight="1" x14ac:dyDescent="0.25">
      <c r="A965" s="381" t="s">
        <v>703</v>
      </c>
      <c r="B965" s="381" t="s">
        <v>167</v>
      </c>
      <c r="C965" s="381" t="s">
        <v>183</v>
      </c>
      <c r="D965" s="381" t="s">
        <v>184</v>
      </c>
      <c r="E965" s="381" t="s">
        <v>192</v>
      </c>
      <c r="F965" s="381" t="s">
        <v>627</v>
      </c>
      <c r="G965" s="381" t="s">
        <v>4</v>
      </c>
      <c r="H965" s="382">
        <v>72125.153999999995</v>
      </c>
      <c r="I965" s="382">
        <v>115400.2481</v>
      </c>
      <c r="J965" s="382">
        <v>100975.2156</v>
      </c>
      <c r="K965" s="382">
        <v>161560.34729999999</v>
      </c>
      <c r="L965" s="382">
        <v>129825.2772</v>
      </c>
      <c r="M965" s="382">
        <v>207720.4466</v>
      </c>
      <c r="N965" s="382">
        <v>173100.36960000001</v>
      </c>
      <c r="O965" s="382">
        <v>276960.59539999999</v>
      </c>
      <c r="P965" s="382">
        <v>216375.46189999999</v>
      </c>
      <c r="Q965" s="382">
        <v>346200.74420000002</v>
      </c>
      <c r="R965" s="382">
        <v>245225.52350000001</v>
      </c>
      <c r="S965" s="382">
        <v>392360.84350000002</v>
      </c>
      <c r="T965" s="382">
        <v>274075.58510000003</v>
      </c>
      <c r="U965" s="382">
        <v>438520.94270000001</v>
      </c>
    </row>
    <row r="966" spans="1:21" ht="22.5" customHeight="1" x14ac:dyDescent="0.25">
      <c r="A966" s="381" t="s">
        <v>703</v>
      </c>
      <c r="B966" s="381" t="s">
        <v>167</v>
      </c>
      <c r="C966" s="381" t="s">
        <v>193</v>
      </c>
      <c r="D966" s="381" t="s">
        <v>194</v>
      </c>
      <c r="E966" s="381" t="s">
        <v>720</v>
      </c>
      <c r="F966" s="381" t="s">
        <v>624</v>
      </c>
      <c r="G966" s="381" t="s">
        <v>11</v>
      </c>
      <c r="H966" s="382">
        <v>88213.258400000006</v>
      </c>
      <c r="I966" s="382">
        <v>154373.20209999999</v>
      </c>
      <c r="J966" s="382">
        <v>115570.55250000001</v>
      </c>
      <c r="K966" s="382">
        <v>202248.46679999999</v>
      </c>
      <c r="L966" s="382">
        <v>140345.06700000001</v>
      </c>
      <c r="M966" s="382">
        <v>245603.86730000001</v>
      </c>
      <c r="N966" s="382">
        <v>171749.0411</v>
      </c>
      <c r="O966" s="382">
        <v>300560.82199999999</v>
      </c>
      <c r="P966" s="382">
        <v>202144.1153</v>
      </c>
      <c r="Q966" s="382">
        <v>353752.20179999998</v>
      </c>
      <c r="R966" s="382">
        <v>220764.12100000001</v>
      </c>
      <c r="S966" s="382">
        <v>386337.21179999999</v>
      </c>
      <c r="T966" s="382">
        <v>237353.42120000001</v>
      </c>
      <c r="U966" s="382">
        <v>415368.48700000002</v>
      </c>
    </row>
    <row r="967" spans="1:21" ht="21.95" customHeight="1" x14ac:dyDescent="0.25">
      <c r="A967" s="381" t="s">
        <v>703</v>
      </c>
      <c r="B967" s="381" t="s">
        <v>167</v>
      </c>
      <c r="C967" s="381" t="s">
        <v>193</v>
      </c>
      <c r="D967" s="381" t="s">
        <v>194</v>
      </c>
      <c r="E967" s="381" t="s">
        <v>720</v>
      </c>
      <c r="F967" s="381" t="s">
        <v>625</v>
      </c>
      <c r="G967" s="381" t="s">
        <v>5</v>
      </c>
      <c r="H967" s="382">
        <v>80681.190199999997</v>
      </c>
      <c r="I967" s="382">
        <v>141192.08290000001</v>
      </c>
      <c r="J967" s="382">
        <v>105785.9473</v>
      </c>
      <c r="K967" s="382">
        <v>185125.40779999999</v>
      </c>
      <c r="L967" s="382">
        <v>128728.2095</v>
      </c>
      <c r="M967" s="382">
        <v>225274.36670000001</v>
      </c>
      <c r="N967" s="382">
        <v>158205.4853</v>
      </c>
      <c r="O967" s="382">
        <v>276859.5993</v>
      </c>
      <c r="P967" s="382">
        <v>187802.09729999999</v>
      </c>
      <c r="Q967" s="382">
        <v>328653.6703</v>
      </c>
      <c r="R967" s="382">
        <v>206813.39799999999</v>
      </c>
      <c r="S967" s="382">
        <v>361923.44650000002</v>
      </c>
      <c r="T967" s="382">
        <v>224637.5796</v>
      </c>
      <c r="U967" s="382">
        <v>393115.76429999998</v>
      </c>
    </row>
    <row r="968" spans="1:21" ht="21.95" customHeight="1" x14ac:dyDescent="0.25">
      <c r="A968" s="381" t="s">
        <v>703</v>
      </c>
      <c r="B968" s="381" t="s">
        <v>167</v>
      </c>
      <c r="C968" s="381" t="s">
        <v>193</v>
      </c>
      <c r="D968" s="381" t="s">
        <v>194</v>
      </c>
      <c r="E968" s="381" t="s">
        <v>720</v>
      </c>
      <c r="F968" s="381" t="s">
        <v>626</v>
      </c>
      <c r="G968" s="381" t="s">
        <v>6</v>
      </c>
      <c r="H968" s="382">
        <v>69632.537800000006</v>
      </c>
      <c r="I968" s="382">
        <v>121856.9411</v>
      </c>
      <c r="J968" s="382">
        <v>96159.636100000003</v>
      </c>
      <c r="K968" s="382">
        <v>168279.36319999999</v>
      </c>
      <c r="L968" s="382">
        <v>121929.06759999999</v>
      </c>
      <c r="M968" s="382">
        <v>213375.86840000001</v>
      </c>
      <c r="N968" s="382">
        <v>159159.44149999999</v>
      </c>
      <c r="O968" s="382">
        <v>278529.02269999997</v>
      </c>
      <c r="P968" s="382">
        <v>198314.38879999999</v>
      </c>
      <c r="Q968" s="382">
        <v>347050.1802</v>
      </c>
      <c r="R968" s="382">
        <v>223183.4613</v>
      </c>
      <c r="S968" s="382">
        <v>390571.05739999999</v>
      </c>
      <c r="T968" s="382">
        <v>247675.77309999999</v>
      </c>
      <c r="U968" s="382">
        <v>433432.6029</v>
      </c>
    </row>
    <row r="969" spans="1:21" ht="21.95" customHeight="1" x14ac:dyDescent="0.25">
      <c r="A969" s="381" t="s">
        <v>703</v>
      </c>
      <c r="B969" s="381" t="s">
        <v>167</v>
      </c>
      <c r="C969" s="381" t="s">
        <v>193</v>
      </c>
      <c r="D969" s="381" t="s">
        <v>194</v>
      </c>
      <c r="E969" s="381" t="s">
        <v>720</v>
      </c>
      <c r="F969" s="381" t="s">
        <v>627</v>
      </c>
      <c r="G969" s="381" t="s">
        <v>4</v>
      </c>
      <c r="H969" s="382">
        <v>78903.193799999994</v>
      </c>
      <c r="I969" s="382">
        <v>126245.1119</v>
      </c>
      <c r="J969" s="382">
        <v>110464.4713</v>
      </c>
      <c r="K969" s="382">
        <v>176743.15659999999</v>
      </c>
      <c r="L969" s="382">
        <v>142025.7487</v>
      </c>
      <c r="M969" s="382">
        <v>227241.20139999999</v>
      </c>
      <c r="N969" s="382">
        <v>189367.66500000001</v>
      </c>
      <c r="O969" s="382">
        <v>302988.26850000001</v>
      </c>
      <c r="P969" s="382">
        <v>236709.58119999999</v>
      </c>
      <c r="Q969" s="382">
        <v>378735.33559999999</v>
      </c>
      <c r="R969" s="382">
        <v>268270.85879999999</v>
      </c>
      <c r="S969" s="382">
        <v>429233.38040000002</v>
      </c>
      <c r="T969" s="382">
        <v>299832.13620000001</v>
      </c>
      <c r="U969" s="382">
        <v>479731.4252</v>
      </c>
    </row>
    <row r="970" spans="1:21" ht="22.5" customHeight="1" x14ac:dyDescent="0.25">
      <c r="A970" s="381" t="s">
        <v>703</v>
      </c>
      <c r="B970" s="381" t="s">
        <v>167</v>
      </c>
      <c r="C970" s="381" t="s">
        <v>193</v>
      </c>
      <c r="D970" s="381" t="s">
        <v>194</v>
      </c>
      <c r="E970" s="381" t="s">
        <v>195</v>
      </c>
      <c r="F970" s="381" t="s">
        <v>624</v>
      </c>
      <c r="G970" s="381" t="s">
        <v>11</v>
      </c>
      <c r="H970" s="382">
        <v>91537.976899999994</v>
      </c>
      <c r="I970" s="382">
        <v>160191.4596</v>
      </c>
      <c r="J970" s="382">
        <v>119808.9624</v>
      </c>
      <c r="K970" s="382">
        <v>209665.68419999999</v>
      </c>
      <c r="L970" s="382">
        <v>145384.20749999999</v>
      </c>
      <c r="M970" s="382">
        <v>254422.36319999999</v>
      </c>
      <c r="N970" s="382">
        <v>177720.2917</v>
      </c>
      <c r="O970" s="382">
        <v>311010.51049999997</v>
      </c>
      <c r="P970" s="382">
        <v>209104.63930000001</v>
      </c>
      <c r="Q970" s="382">
        <v>365933.11869999999</v>
      </c>
      <c r="R970" s="382">
        <v>228345.07209999999</v>
      </c>
      <c r="S970" s="382">
        <v>399603.8762</v>
      </c>
      <c r="T970" s="382">
        <v>245479.5374</v>
      </c>
      <c r="U970" s="382">
        <v>429589.19030000002</v>
      </c>
    </row>
    <row r="971" spans="1:21" ht="21.95" customHeight="1" x14ac:dyDescent="0.25">
      <c r="A971" s="381" t="s">
        <v>703</v>
      </c>
      <c r="B971" s="381" t="s">
        <v>167</v>
      </c>
      <c r="C971" s="381" t="s">
        <v>193</v>
      </c>
      <c r="D971" s="381" t="s">
        <v>194</v>
      </c>
      <c r="E971" s="381" t="s">
        <v>195</v>
      </c>
      <c r="F971" s="381" t="s">
        <v>625</v>
      </c>
      <c r="G971" s="381" t="s">
        <v>5</v>
      </c>
      <c r="H971" s="382">
        <v>83934.850699999995</v>
      </c>
      <c r="I971" s="382">
        <v>146885.98869999999</v>
      </c>
      <c r="J971" s="382">
        <v>109932.04859999999</v>
      </c>
      <c r="K971" s="382">
        <v>192381.0851</v>
      </c>
      <c r="L971" s="382">
        <v>133657.75589999999</v>
      </c>
      <c r="M971" s="382">
        <v>233901.07279999999</v>
      </c>
      <c r="N971" s="382">
        <v>164048.9651</v>
      </c>
      <c r="O971" s="382">
        <v>287085.68890000001</v>
      </c>
      <c r="P971" s="382">
        <v>194627.31770000001</v>
      </c>
      <c r="Q971" s="382">
        <v>340597.80599999998</v>
      </c>
      <c r="R971" s="382">
        <v>214262.7372</v>
      </c>
      <c r="S971" s="382">
        <v>374959.79</v>
      </c>
      <c r="T971" s="382">
        <v>232643.73370000001</v>
      </c>
      <c r="U971" s="382">
        <v>407126.53399999999</v>
      </c>
    </row>
    <row r="972" spans="1:21" ht="21.95" customHeight="1" x14ac:dyDescent="0.25">
      <c r="A972" s="381" t="s">
        <v>703</v>
      </c>
      <c r="B972" s="381" t="s">
        <v>167</v>
      </c>
      <c r="C972" s="381" t="s">
        <v>193</v>
      </c>
      <c r="D972" s="381" t="s">
        <v>194</v>
      </c>
      <c r="E972" s="381" t="s">
        <v>195</v>
      </c>
      <c r="F972" s="381" t="s">
        <v>626</v>
      </c>
      <c r="G972" s="381" t="s">
        <v>6</v>
      </c>
      <c r="H972" s="382">
        <v>72675.257599999997</v>
      </c>
      <c r="I972" s="382">
        <v>127181.70080000001</v>
      </c>
      <c r="J972" s="382">
        <v>100406.9351</v>
      </c>
      <c r="K972" s="382">
        <v>175712.13630000001</v>
      </c>
      <c r="L972" s="382">
        <v>127373.7978</v>
      </c>
      <c r="M972" s="382">
        <v>222904.14619999999</v>
      </c>
      <c r="N972" s="382">
        <v>166386.8866</v>
      </c>
      <c r="O972" s="382">
        <v>291177.0515</v>
      </c>
      <c r="P972" s="382">
        <v>207342.7052</v>
      </c>
      <c r="Q972" s="382">
        <v>362849.7341</v>
      </c>
      <c r="R972" s="382">
        <v>233400.715</v>
      </c>
      <c r="S972" s="382">
        <v>408451.2513</v>
      </c>
      <c r="T972" s="382">
        <v>259078.40960000001</v>
      </c>
      <c r="U972" s="382">
        <v>453387.2169</v>
      </c>
    </row>
    <row r="973" spans="1:21" ht="21.95" customHeight="1" x14ac:dyDescent="0.25">
      <c r="A973" s="381" t="s">
        <v>703</v>
      </c>
      <c r="B973" s="381" t="s">
        <v>167</v>
      </c>
      <c r="C973" s="381" t="s">
        <v>193</v>
      </c>
      <c r="D973" s="381" t="s">
        <v>194</v>
      </c>
      <c r="E973" s="381" t="s">
        <v>195</v>
      </c>
      <c r="F973" s="381" t="s">
        <v>627</v>
      </c>
      <c r="G973" s="381" t="s">
        <v>4</v>
      </c>
      <c r="H973" s="382">
        <v>81728.562999999995</v>
      </c>
      <c r="I973" s="382">
        <v>130765.70269999999</v>
      </c>
      <c r="J973" s="382">
        <v>114419.9881</v>
      </c>
      <c r="K973" s="382">
        <v>183071.98370000001</v>
      </c>
      <c r="L973" s="382">
        <v>147111.41329999999</v>
      </c>
      <c r="M973" s="382">
        <v>235378.2648</v>
      </c>
      <c r="N973" s="382">
        <v>196148.55100000001</v>
      </c>
      <c r="O973" s="382">
        <v>313837.6863</v>
      </c>
      <c r="P973" s="382">
        <v>245185.6888</v>
      </c>
      <c r="Q973" s="382">
        <v>392297.1078</v>
      </c>
      <c r="R973" s="382">
        <v>277877.114</v>
      </c>
      <c r="S973" s="382">
        <v>444603.38890000002</v>
      </c>
      <c r="T973" s="382">
        <v>310568.53909999999</v>
      </c>
      <c r="U973" s="382">
        <v>496909.66989999998</v>
      </c>
    </row>
    <row r="974" spans="1:21" ht="22.5" customHeight="1" x14ac:dyDescent="0.25">
      <c r="A974" s="381" t="s">
        <v>703</v>
      </c>
      <c r="B974" s="381" t="s">
        <v>167</v>
      </c>
      <c r="C974" s="381" t="s">
        <v>193</v>
      </c>
      <c r="D974" s="381" t="s">
        <v>194</v>
      </c>
      <c r="E974" s="381" t="s">
        <v>196</v>
      </c>
      <c r="F974" s="381" t="s">
        <v>624</v>
      </c>
      <c r="G974" s="381" t="s">
        <v>11</v>
      </c>
      <c r="H974" s="382">
        <v>88862.349700000006</v>
      </c>
      <c r="I974" s="382">
        <v>155509.11199999999</v>
      </c>
      <c r="J974" s="382">
        <v>116311.98299999999</v>
      </c>
      <c r="K974" s="382">
        <v>203545.97029999999</v>
      </c>
      <c r="L974" s="382">
        <v>141145.33670000001</v>
      </c>
      <c r="M974" s="382">
        <v>247004.33929999999</v>
      </c>
      <c r="N974" s="382">
        <v>172546.95869999999</v>
      </c>
      <c r="O974" s="382">
        <v>301957.1777</v>
      </c>
      <c r="P974" s="382">
        <v>203020.60870000001</v>
      </c>
      <c r="Q974" s="382">
        <v>355286.06520000001</v>
      </c>
      <c r="R974" s="382">
        <v>221702.11470000001</v>
      </c>
      <c r="S974" s="382">
        <v>387978.70069999999</v>
      </c>
      <c r="T974" s="382">
        <v>238339.15539999999</v>
      </c>
      <c r="U974" s="382">
        <v>417093.522</v>
      </c>
    </row>
    <row r="975" spans="1:21" ht="21.95" customHeight="1" x14ac:dyDescent="0.25">
      <c r="A975" s="381" t="s">
        <v>703</v>
      </c>
      <c r="B975" s="381" t="s">
        <v>167</v>
      </c>
      <c r="C975" s="381" t="s">
        <v>193</v>
      </c>
      <c r="D975" s="381" t="s">
        <v>194</v>
      </c>
      <c r="E975" s="381" t="s">
        <v>196</v>
      </c>
      <c r="F975" s="381" t="s">
        <v>625</v>
      </c>
      <c r="G975" s="381" t="s">
        <v>5</v>
      </c>
      <c r="H975" s="382">
        <v>81472.395900000003</v>
      </c>
      <c r="I975" s="382">
        <v>142576.69289999999</v>
      </c>
      <c r="J975" s="382">
        <v>106711.99280000001</v>
      </c>
      <c r="K975" s="382">
        <v>186745.98749999999</v>
      </c>
      <c r="L975" s="382">
        <v>129747.66499999999</v>
      </c>
      <c r="M975" s="382">
        <v>227058.41390000001</v>
      </c>
      <c r="N975" s="382">
        <v>159258.94149999999</v>
      </c>
      <c r="O975" s="382">
        <v>278703.14750000002</v>
      </c>
      <c r="P975" s="382">
        <v>188949.19459999999</v>
      </c>
      <c r="Q975" s="382">
        <v>330661.09049999999</v>
      </c>
      <c r="R975" s="382">
        <v>208014.61259999999</v>
      </c>
      <c r="S975" s="382">
        <v>364025.57209999999</v>
      </c>
      <c r="T975" s="382">
        <v>225863.2352</v>
      </c>
      <c r="U975" s="382">
        <v>395260.66159999999</v>
      </c>
    </row>
    <row r="976" spans="1:21" ht="21.95" customHeight="1" x14ac:dyDescent="0.25">
      <c r="A976" s="381" t="s">
        <v>703</v>
      </c>
      <c r="B976" s="381" t="s">
        <v>167</v>
      </c>
      <c r="C976" s="381" t="s">
        <v>193</v>
      </c>
      <c r="D976" s="381" t="s">
        <v>194</v>
      </c>
      <c r="E976" s="381" t="s">
        <v>196</v>
      </c>
      <c r="F976" s="381" t="s">
        <v>626</v>
      </c>
      <c r="G976" s="381" t="s">
        <v>6</v>
      </c>
      <c r="H976" s="382">
        <v>70533.165500000003</v>
      </c>
      <c r="I976" s="382">
        <v>123433.0395</v>
      </c>
      <c r="J976" s="382">
        <v>97445.532000000007</v>
      </c>
      <c r="K976" s="382">
        <v>170529.68109999999</v>
      </c>
      <c r="L976" s="382">
        <v>123614.5275</v>
      </c>
      <c r="M976" s="382">
        <v>216325.42310000001</v>
      </c>
      <c r="N976" s="382">
        <v>161471.1109</v>
      </c>
      <c r="O976" s="382">
        <v>282574.44400000002</v>
      </c>
      <c r="P976" s="382">
        <v>201215.95490000001</v>
      </c>
      <c r="Q976" s="382">
        <v>352127.92099999997</v>
      </c>
      <c r="R976" s="382">
        <v>226501.57930000001</v>
      </c>
      <c r="S976" s="382">
        <v>396377.76360000001</v>
      </c>
      <c r="T976" s="382">
        <v>251417.55160000001</v>
      </c>
      <c r="U976" s="382">
        <v>439980.71519999998</v>
      </c>
    </row>
    <row r="977" spans="1:21" ht="21.95" customHeight="1" x14ac:dyDescent="0.25">
      <c r="A977" s="381" t="s">
        <v>703</v>
      </c>
      <c r="B977" s="381" t="s">
        <v>167</v>
      </c>
      <c r="C977" s="381" t="s">
        <v>193</v>
      </c>
      <c r="D977" s="381" t="s">
        <v>194</v>
      </c>
      <c r="E977" s="381" t="s">
        <v>196</v>
      </c>
      <c r="F977" s="381" t="s">
        <v>627</v>
      </c>
      <c r="G977" s="381" t="s">
        <v>4</v>
      </c>
      <c r="H977" s="382">
        <v>79345.985100000005</v>
      </c>
      <c r="I977" s="382">
        <v>126953.5781</v>
      </c>
      <c r="J977" s="382">
        <v>111084.37910000001</v>
      </c>
      <c r="K977" s="382">
        <v>177735.00930000001</v>
      </c>
      <c r="L977" s="382">
        <v>142822.7732</v>
      </c>
      <c r="M977" s="382">
        <v>228516.4405</v>
      </c>
      <c r="N977" s="382">
        <v>190430.36429999999</v>
      </c>
      <c r="O977" s="382">
        <v>304688.58730000001</v>
      </c>
      <c r="P977" s="382">
        <v>238037.9553</v>
      </c>
      <c r="Q977" s="382">
        <v>380860.7341</v>
      </c>
      <c r="R977" s="382">
        <v>269776.3493</v>
      </c>
      <c r="S977" s="382">
        <v>431642.1654</v>
      </c>
      <c r="T977" s="382">
        <v>301514.74339999998</v>
      </c>
      <c r="U977" s="382">
        <v>482423.59659999999</v>
      </c>
    </row>
    <row r="978" spans="1:21" ht="22.5" customHeight="1" x14ac:dyDescent="0.25">
      <c r="A978" s="381" t="s">
        <v>703</v>
      </c>
      <c r="B978" s="381" t="s">
        <v>167</v>
      </c>
      <c r="C978" s="381" t="s">
        <v>193</v>
      </c>
      <c r="D978" s="381" t="s">
        <v>194</v>
      </c>
      <c r="E978" s="381" t="s">
        <v>197</v>
      </c>
      <c r="F978" s="381" t="s">
        <v>624</v>
      </c>
      <c r="G978" s="381" t="s">
        <v>11</v>
      </c>
      <c r="H978" s="382">
        <v>97781.089000000007</v>
      </c>
      <c r="I978" s="382">
        <v>171116.9057</v>
      </c>
      <c r="J978" s="382">
        <v>127968.55710000001</v>
      </c>
      <c r="K978" s="382">
        <v>223944.97500000001</v>
      </c>
      <c r="L978" s="382">
        <v>155274.8769</v>
      </c>
      <c r="M978" s="382">
        <v>271731.03450000001</v>
      </c>
      <c r="N978" s="382">
        <v>189791.3659</v>
      </c>
      <c r="O978" s="382">
        <v>332134.89020000002</v>
      </c>
      <c r="P978" s="382">
        <v>223300.66769999999</v>
      </c>
      <c r="Q978" s="382">
        <v>390776.16850000003</v>
      </c>
      <c r="R978" s="382">
        <v>243845.25959999999</v>
      </c>
      <c r="S978" s="382">
        <v>426729.20429999998</v>
      </c>
      <c r="T978" s="382">
        <v>262140.37839999999</v>
      </c>
      <c r="U978" s="382">
        <v>458745.66210000002</v>
      </c>
    </row>
    <row r="979" spans="1:21" ht="21.95" customHeight="1" x14ac:dyDescent="0.25">
      <c r="A979" s="381" t="s">
        <v>703</v>
      </c>
      <c r="B979" s="381" t="s">
        <v>167</v>
      </c>
      <c r="C979" s="381" t="s">
        <v>193</v>
      </c>
      <c r="D979" s="381" t="s">
        <v>194</v>
      </c>
      <c r="E979" s="381" t="s">
        <v>197</v>
      </c>
      <c r="F979" s="381" t="s">
        <v>625</v>
      </c>
      <c r="G979" s="381" t="s">
        <v>5</v>
      </c>
      <c r="H979" s="382">
        <v>89680.5625</v>
      </c>
      <c r="I979" s="382">
        <v>156940.98439999999</v>
      </c>
      <c r="J979" s="382">
        <v>117445.49069999999</v>
      </c>
      <c r="K979" s="382">
        <v>205529.60879999999</v>
      </c>
      <c r="L979" s="382">
        <v>142781.27489999999</v>
      </c>
      <c r="M979" s="382">
        <v>249867.2311</v>
      </c>
      <c r="N979" s="382">
        <v>175225.65429999999</v>
      </c>
      <c r="O979" s="382">
        <v>306644.89490000001</v>
      </c>
      <c r="P979" s="382">
        <v>207876.23259999999</v>
      </c>
      <c r="Q979" s="382">
        <v>363783.40710000001</v>
      </c>
      <c r="R979" s="382">
        <v>228841.65119999999</v>
      </c>
      <c r="S979" s="382">
        <v>400472.8897</v>
      </c>
      <c r="T979" s="382">
        <v>248464.85010000001</v>
      </c>
      <c r="U979" s="382">
        <v>434813.48759999999</v>
      </c>
    </row>
    <row r="980" spans="1:21" ht="21.95" customHeight="1" x14ac:dyDescent="0.25">
      <c r="A980" s="381" t="s">
        <v>703</v>
      </c>
      <c r="B980" s="381" t="s">
        <v>167</v>
      </c>
      <c r="C980" s="381" t="s">
        <v>193</v>
      </c>
      <c r="D980" s="381" t="s">
        <v>194</v>
      </c>
      <c r="E980" s="381" t="s">
        <v>197</v>
      </c>
      <c r="F980" s="381" t="s">
        <v>626</v>
      </c>
      <c r="G980" s="381" t="s">
        <v>6</v>
      </c>
      <c r="H980" s="382">
        <v>77673.459300000002</v>
      </c>
      <c r="I980" s="382">
        <v>135928.55369999999</v>
      </c>
      <c r="J980" s="382">
        <v>107316.857</v>
      </c>
      <c r="K980" s="382">
        <v>187804.49969999999</v>
      </c>
      <c r="L980" s="382">
        <v>136145.40530000001</v>
      </c>
      <c r="M980" s="382">
        <v>238254.45939999999</v>
      </c>
      <c r="N980" s="382">
        <v>177857</v>
      </c>
      <c r="O980" s="382">
        <v>311249.75</v>
      </c>
      <c r="P980" s="382">
        <v>221638.41870000001</v>
      </c>
      <c r="Q980" s="382">
        <v>387867.23269999999</v>
      </c>
      <c r="R980" s="382">
        <v>249498.65659999999</v>
      </c>
      <c r="S980" s="382">
        <v>436622.64899999998</v>
      </c>
      <c r="T980" s="382">
        <v>276953.69880000001</v>
      </c>
      <c r="U980" s="382">
        <v>484668.97289999999</v>
      </c>
    </row>
    <row r="981" spans="1:21" ht="21.95" customHeight="1" x14ac:dyDescent="0.25">
      <c r="A981" s="381" t="s">
        <v>703</v>
      </c>
      <c r="B981" s="381" t="s">
        <v>167</v>
      </c>
      <c r="C981" s="381" t="s">
        <v>193</v>
      </c>
      <c r="D981" s="381" t="s">
        <v>194</v>
      </c>
      <c r="E981" s="381" t="s">
        <v>197</v>
      </c>
      <c r="F981" s="381" t="s">
        <v>627</v>
      </c>
      <c r="G981" s="381" t="s">
        <v>4</v>
      </c>
      <c r="H981" s="382">
        <v>87287.894700000004</v>
      </c>
      <c r="I981" s="382">
        <v>139660.63370000001</v>
      </c>
      <c r="J981" s="382">
        <v>122203.0526</v>
      </c>
      <c r="K981" s="382">
        <v>195524.88709999999</v>
      </c>
      <c r="L981" s="382">
        <v>157118.21049999999</v>
      </c>
      <c r="M981" s="382">
        <v>251389.14060000001</v>
      </c>
      <c r="N981" s="382">
        <v>209490.9474</v>
      </c>
      <c r="O981" s="382">
        <v>335185.52069999999</v>
      </c>
      <c r="P981" s="382">
        <v>261863.68410000001</v>
      </c>
      <c r="Q981" s="382">
        <v>418981.90090000001</v>
      </c>
      <c r="R981" s="382">
        <v>296778.842</v>
      </c>
      <c r="S981" s="382">
        <v>474846.1544</v>
      </c>
      <c r="T981" s="382">
        <v>331693.9999</v>
      </c>
      <c r="U981" s="382">
        <v>530710.40780000004</v>
      </c>
    </row>
    <row r="982" spans="1:21" ht="22.5" customHeight="1" x14ac:dyDescent="0.25">
      <c r="A982" s="381" t="s">
        <v>703</v>
      </c>
      <c r="B982" s="381" t="s">
        <v>167</v>
      </c>
      <c r="C982" s="381" t="s">
        <v>193</v>
      </c>
      <c r="D982" s="381" t="s">
        <v>194</v>
      </c>
      <c r="E982" s="381" t="s">
        <v>198</v>
      </c>
      <c r="F982" s="381" t="s">
        <v>624</v>
      </c>
      <c r="G982" s="381" t="s">
        <v>11</v>
      </c>
      <c r="H982" s="382">
        <v>89835.487699999998</v>
      </c>
      <c r="I982" s="382">
        <v>157212.1035</v>
      </c>
      <c r="J982" s="382">
        <v>117541.084</v>
      </c>
      <c r="K982" s="382">
        <v>205696.897</v>
      </c>
      <c r="L982" s="382">
        <v>142595.8112</v>
      </c>
      <c r="M982" s="382">
        <v>249542.66959999999</v>
      </c>
      <c r="N982" s="382">
        <v>174245.68220000001</v>
      </c>
      <c r="O982" s="382">
        <v>304929.94380000001</v>
      </c>
      <c r="P982" s="382">
        <v>204993.6152</v>
      </c>
      <c r="Q982" s="382">
        <v>358738.82659999997</v>
      </c>
      <c r="R982" s="382">
        <v>223848.76850000001</v>
      </c>
      <c r="S982" s="382">
        <v>391735.34480000002</v>
      </c>
      <c r="T982" s="382">
        <v>240637.5521</v>
      </c>
      <c r="U982" s="382">
        <v>421115.71610000002</v>
      </c>
    </row>
    <row r="983" spans="1:21" ht="21.95" customHeight="1" x14ac:dyDescent="0.25">
      <c r="A983" s="381" t="s">
        <v>703</v>
      </c>
      <c r="B983" s="381" t="s">
        <v>167</v>
      </c>
      <c r="C983" s="381" t="s">
        <v>193</v>
      </c>
      <c r="D983" s="381" t="s">
        <v>194</v>
      </c>
      <c r="E983" s="381" t="s">
        <v>198</v>
      </c>
      <c r="F983" s="381" t="s">
        <v>625</v>
      </c>
      <c r="G983" s="381" t="s">
        <v>5</v>
      </c>
      <c r="H983" s="382">
        <v>82445.533899999995</v>
      </c>
      <c r="I983" s="382">
        <v>144279.68429999999</v>
      </c>
      <c r="J983" s="382">
        <v>107941.09390000001</v>
      </c>
      <c r="K983" s="382">
        <v>188896.9143</v>
      </c>
      <c r="L983" s="382">
        <v>131198.13949999999</v>
      </c>
      <c r="M983" s="382">
        <v>229596.74419999999</v>
      </c>
      <c r="N983" s="382">
        <v>160957.6649</v>
      </c>
      <c r="O983" s="382">
        <v>281675.91360000003</v>
      </c>
      <c r="P983" s="382">
        <v>190922.20110000001</v>
      </c>
      <c r="Q983" s="382">
        <v>334113.85190000001</v>
      </c>
      <c r="R983" s="382">
        <v>210161.26639999999</v>
      </c>
      <c r="S983" s="382">
        <v>367782.21629999997</v>
      </c>
      <c r="T983" s="382">
        <v>228161.63190000001</v>
      </c>
      <c r="U983" s="382">
        <v>399282.85570000001</v>
      </c>
    </row>
    <row r="984" spans="1:21" ht="21.95" customHeight="1" x14ac:dyDescent="0.25">
      <c r="A984" s="381" t="s">
        <v>703</v>
      </c>
      <c r="B984" s="381" t="s">
        <v>167</v>
      </c>
      <c r="C984" s="381" t="s">
        <v>193</v>
      </c>
      <c r="D984" s="381" t="s">
        <v>194</v>
      </c>
      <c r="E984" s="381" t="s">
        <v>198</v>
      </c>
      <c r="F984" s="381" t="s">
        <v>626</v>
      </c>
      <c r="G984" s="381" t="s">
        <v>6</v>
      </c>
      <c r="H984" s="382">
        <v>71464.642300000007</v>
      </c>
      <c r="I984" s="382">
        <v>125063.124</v>
      </c>
      <c r="J984" s="382">
        <v>98749.599700000006</v>
      </c>
      <c r="K984" s="382">
        <v>172811.79939999999</v>
      </c>
      <c r="L984" s="382">
        <v>125291.1859</v>
      </c>
      <c r="M984" s="382">
        <v>219259.57519999999</v>
      </c>
      <c r="N984" s="382">
        <v>163706.65530000001</v>
      </c>
      <c r="O984" s="382">
        <v>286486.64689999999</v>
      </c>
      <c r="P984" s="382">
        <v>204010.3855</v>
      </c>
      <c r="Q984" s="382">
        <v>357018.17450000002</v>
      </c>
      <c r="R984" s="382">
        <v>229668.60070000001</v>
      </c>
      <c r="S984" s="382">
        <v>401920.05109999998</v>
      </c>
      <c r="T984" s="382">
        <v>254957.1637</v>
      </c>
      <c r="U984" s="382">
        <v>446175.03639999998</v>
      </c>
    </row>
    <row r="985" spans="1:21" ht="21.95" customHeight="1" x14ac:dyDescent="0.25">
      <c r="A985" s="381" t="s">
        <v>703</v>
      </c>
      <c r="B985" s="381" t="s">
        <v>167</v>
      </c>
      <c r="C985" s="381" t="s">
        <v>193</v>
      </c>
      <c r="D985" s="381" t="s">
        <v>194</v>
      </c>
      <c r="E985" s="381" t="s">
        <v>198</v>
      </c>
      <c r="F985" s="381" t="s">
        <v>627</v>
      </c>
      <c r="G985" s="381" t="s">
        <v>4</v>
      </c>
      <c r="H985" s="382">
        <v>80158.456300000005</v>
      </c>
      <c r="I985" s="382">
        <v>128253.53200000001</v>
      </c>
      <c r="J985" s="382">
        <v>112221.83869999999</v>
      </c>
      <c r="K985" s="382">
        <v>179554.94469999999</v>
      </c>
      <c r="L985" s="382">
        <v>144285.2213</v>
      </c>
      <c r="M985" s="382">
        <v>230856.35750000001</v>
      </c>
      <c r="N985" s="382">
        <v>192380.29500000001</v>
      </c>
      <c r="O985" s="382">
        <v>307808.4767</v>
      </c>
      <c r="P985" s="382">
        <v>240475.3688</v>
      </c>
      <c r="Q985" s="382">
        <v>384760.59580000001</v>
      </c>
      <c r="R985" s="382">
        <v>272538.7513</v>
      </c>
      <c r="S985" s="382">
        <v>436062.0086</v>
      </c>
      <c r="T985" s="382">
        <v>304602.13380000001</v>
      </c>
      <c r="U985" s="382">
        <v>487363.42139999999</v>
      </c>
    </row>
    <row r="986" spans="1:21" ht="22.5" customHeight="1" x14ac:dyDescent="0.25">
      <c r="A986" s="381" t="s">
        <v>703</v>
      </c>
      <c r="B986" s="381" t="s">
        <v>167</v>
      </c>
      <c r="C986" s="381" t="s">
        <v>193</v>
      </c>
      <c r="D986" s="381" t="s">
        <v>194</v>
      </c>
      <c r="E986" s="381" t="s">
        <v>721</v>
      </c>
      <c r="F986" s="381" t="s">
        <v>624</v>
      </c>
      <c r="G986" s="381" t="s">
        <v>11</v>
      </c>
      <c r="H986" s="382">
        <v>97294.521399999998</v>
      </c>
      <c r="I986" s="382">
        <v>170265.41260000001</v>
      </c>
      <c r="J986" s="382">
        <v>127354.00840000001</v>
      </c>
      <c r="K986" s="382">
        <v>222869.51490000001</v>
      </c>
      <c r="L986" s="382">
        <v>154549.64180000001</v>
      </c>
      <c r="M986" s="382">
        <v>270461.87319999997</v>
      </c>
      <c r="N986" s="382">
        <v>188942.00659999999</v>
      </c>
      <c r="O986" s="382">
        <v>330648.51169999997</v>
      </c>
      <c r="P986" s="382">
        <v>222314.16750000001</v>
      </c>
      <c r="Q986" s="382">
        <v>389049.79300000001</v>
      </c>
      <c r="R986" s="382">
        <v>242771.93590000001</v>
      </c>
      <c r="S986" s="382">
        <v>424850.88780000003</v>
      </c>
      <c r="T986" s="382">
        <v>260991.18350000001</v>
      </c>
      <c r="U986" s="382">
        <v>456734.5711</v>
      </c>
    </row>
    <row r="987" spans="1:21" ht="21.95" customHeight="1" x14ac:dyDescent="0.25">
      <c r="A987" s="381" t="s">
        <v>703</v>
      </c>
      <c r="B987" s="381" t="s">
        <v>167</v>
      </c>
      <c r="C987" s="381" t="s">
        <v>193</v>
      </c>
      <c r="D987" s="381" t="s">
        <v>194</v>
      </c>
      <c r="E987" s="381" t="s">
        <v>721</v>
      </c>
      <c r="F987" s="381" t="s">
        <v>625</v>
      </c>
      <c r="G987" s="381" t="s">
        <v>5</v>
      </c>
      <c r="H987" s="382">
        <v>89193.994900000005</v>
      </c>
      <c r="I987" s="382">
        <v>156089.49119999999</v>
      </c>
      <c r="J987" s="382">
        <v>116830.9421</v>
      </c>
      <c r="K987" s="382">
        <v>204454.14869999999</v>
      </c>
      <c r="L987" s="382">
        <v>142056.0399</v>
      </c>
      <c r="M987" s="382">
        <v>248598.06969999999</v>
      </c>
      <c r="N987" s="382">
        <v>174376.29509999999</v>
      </c>
      <c r="O987" s="382">
        <v>305158.51640000002</v>
      </c>
      <c r="P987" s="382">
        <v>206889.73240000001</v>
      </c>
      <c r="Q987" s="382">
        <v>362057.03169999999</v>
      </c>
      <c r="R987" s="382">
        <v>227768.32750000001</v>
      </c>
      <c r="S987" s="382">
        <v>398594.57319999998</v>
      </c>
      <c r="T987" s="382">
        <v>247315.65520000001</v>
      </c>
      <c r="U987" s="382">
        <v>432802.39649999997</v>
      </c>
    </row>
    <row r="988" spans="1:21" ht="21.95" customHeight="1" x14ac:dyDescent="0.25">
      <c r="A988" s="381" t="s">
        <v>703</v>
      </c>
      <c r="B988" s="381" t="s">
        <v>167</v>
      </c>
      <c r="C988" s="381" t="s">
        <v>193</v>
      </c>
      <c r="D988" s="381" t="s">
        <v>194</v>
      </c>
      <c r="E988" s="381" t="s">
        <v>721</v>
      </c>
      <c r="F988" s="381" t="s">
        <v>626</v>
      </c>
      <c r="G988" s="381" t="s">
        <v>6</v>
      </c>
      <c r="H988" s="382">
        <v>77207.722299999994</v>
      </c>
      <c r="I988" s="382">
        <v>135113.51389999999</v>
      </c>
      <c r="J988" s="382">
        <v>106664.8251</v>
      </c>
      <c r="K988" s="382">
        <v>186663.44390000001</v>
      </c>
      <c r="L988" s="382">
        <v>135307.07870000001</v>
      </c>
      <c r="M988" s="382">
        <v>236787.38769999999</v>
      </c>
      <c r="N988" s="382">
        <v>176739.2311</v>
      </c>
      <c r="O988" s="382">
        <v>309293.6544</v>
      </c>
      <c r="P988" s="382">
        <v>220241.20749999999</v>
      </c>
      <c r="Q988" s="382">
        <v>385422.11320000002</v>
      </c>
      <c r="R988" s="382">
        <v>247915.15059999999</v>
      </c>
      <c r="S988" s="382">
        <v>433851.5135</v>
      </c>
      <c r="T988" s="382">
        <v>275183.89809999999</v>
      </c>
      <c r="U988" s="382">
        <v>481571.82150000002</v>
      </c>
    </row>
    <row r="989" spans="1:21" ht="21.95" customHeight="1" x14ac:dyDescent="0.25">
      <c r="A989" s="381" t="s">
        <v>703</v>
      </c>
      <c r="B989" s="381" t="s">
        <v>167</v>
      </c>
      <c r="C989" s="381" t="s">
        <v>193</v>
      </c>
      <c r="D989" s="381" t="s">
        <v>194</v>
      </c>
      <c r="E989" s="381" t="s">
        <v>721</v>
      </c>
      <c r="F989" s="381" t="s">
        <v>627</v>
      </c>
      <c r="G989" s="381" t="s">
        <v>4</v>
      </c>
      <c r="H989" s="382">
        <v>86881.660300000003</v>
      </c>
      <c r="I989" s="382">
        <v>139010.6586</v>
      </c>
      <c r="J989" s="382">
        <v>121634.3245</v>
      </c>
      <c r="K989" s="382">
        <v>194614.9221</v>
      </c>
      <c r="L989" s="382">
        <v>156386.98860000001</v>
      </c>
      <c r="M989" s="382">
        <v>250219.18549999999</v>
      </c>
      <c r="N989" s="382">
        <v>208515.98490000001</v>
      </c>
      <c r="O989" s="382">
        <v>333625.58069999999</v>
      </c>
      <c r="P989" s="382">
        <v>260644.981</v>
      </c>
      <c r="Q989" s="382">
        <v>417031.97580000001</v>
      </c>
      <c r="R989" s="382">
        <v>295397.64510000002</v>
      </c>
      <c r="S989" s="382">
        <v>472636.23930000002</v>
      </c>
      <c r="T989" s="382">
        <v>330150.30930000002</v>
      </c>
      <c r="U989" s="382">
        <v>528240.50269999995</v>
      </c>
    </row>
    <row r="990" spans="1:21" ht="22.5" customHeight="1" x14ac:dyDescent="0.25">
      <c r="A990" s="381" t="s">
        <v>703</v>
      </c>
      <c r="B990" s="381" t="s">
        <v>167</v>
      </c>
      <c r="C990" s="381" t="s">
        <v>193</v>
      </c>
      <c r="D990" s="381" t="s">
        <v>194</v>
      </c>
      <c r="E990" s="381" t="s">
        <v>199</v>
      </c>
      <c r="F990" s="381" t="s">
        <v>624</v>
      </c>
      <c r="G990" s="381" t="s">
        <v>11</v>
      </c>
      <c r="H990" s="382">
        <v>91456.714999999997</v>
      </c>
      <c r="I990" s="382">
        <v>160049.2513</v>
      </c>
      <c r="J990" s="382">
        <v>119745.5215</v>
      </c>
      <c r="K990" s="382">
        <v>209554.66260000001</v>
      </c>
      <c r="L990" s="382">
        <v>145346.69020000001</v>
      </c>
      <c r="M990" s="382">
        <v>254356.70790000001</v>
      </c>
      <c r="N990" s="382">
        <v>177746.01250000001</v>
      </c>
      <c r="O990" s="382">
        <v>311055.52189999999</v>
      </c>
      <c r="P990" s="382">
        <v>209159.6427</v>
      </c>
      <c r="Q990" s="382">
        <v>366029.37469999999</v>
      </c>
      <c r="R990" s="382">
        <v>228412.7372</v>
      </c>
      <c r="S990" s="382">
        <v>399722.29009999998</v>
      </c>
      <c r="T990" s="382">
        <v>245561.2677</v>
      </c>
      <c r="U990" s="382">
        <v>429732.21850000002</v>
      </c>
    </row>
    <row r="991" spans="1:21" ht="21.95" customHeight="1" x14ac:dyDescent="0.25">
      <c r="A991" s="381" t="s">
        <v>703</v>
      </c>
      <c r="B991" s="381" t="s">
        <v>167</v>
      </c>
      <c r="C991" s="381" t="s">
        <v>193</v>
      </c>
      <c r="D991" s="381" t="s">
        <v>194</v>
      </c>
      <c r="E991" s="381" t="s">
        <v>199</v>
      </c>
      <c r="F991" s="381" t="s">
        <v>625</v>
      </c>
      <c r="G991" s="381" t="s">
        <v>5</v>
      </c>
      <c r="H991" s="382">
        <v>83782.531700000007</v>
      </c>
      <c r="I991" s="382">
        <v>146619.43040000001</v>
      </c>
      <c r="J991" s="382">
        <v>109776.3002</v>
      </c>
      <c r="K991" s="382">
        <v>192108.52540000001</v>
      </c>
      <c r="L991" s="382">
        <v>133510.64559999999</v>
      </c>
      <c r="M991" s="382">
        <v>233643.6298</v>
      </c>
      <c r="N991" s="382">
        <v>163946.9166</v>
      </c>
      <c r="O991" s="382">
        <v>286907.1041</v>
      </c>
      <c r="P991" s="382">
        <v>194547.01930000001</v>
      </c>
      <c r="Q991" s="382">
        <v>340457.28360000002</v>
      </c>
      <c r="R991" s="382">
        <v>214198.7917</v>
      </c>
      <c r="S991" s="382">
        <v>374847.88540000003</v>
      </c>
      <c r="T991" s="382">
        <v>232605.50339999999</v>
      </c>
      <c r="U991" s="382">
        <v>407059.63089999999</v>
      </c>
    </row>
    <row r="992" spans="1:21" ht="21.95" customHeight="1" x14ac:dyDescent="0.25">
      <c r="A992" s="381" t="s">
        <v>703</v>
      </c>
      <c r="B992" s="381" t="s">
        <v>167</v>
      </c>
      <c r="C992" s="381" t="s">
        <v>193</v>
      </c>
      <c r="D992" s="381" t="s">
        <v>194</v>
      </c>
      <c r="E992" s="381" t="s">
        <v>199</v>
      </c>
      <c r="F992" s="381" t="s">
        <v>626</v>
      </c>
      <c r="G992" s="381" t="s">
        <v>6</v>
      </c>
      <c r="H992" s="382">
        <v>72457.812300000005</v>
      </c>
      <c r="I992" s="382">
        <v>126801.1715</v>
      </c>
      <c r="J992" s="382">
        <v>100090.003</v>
      </c>
      <c r="K992" s="382">
        <v>175157.50520000001</v>
      </c>
      <c r="L992" s="382">
        <v>126950.23119999999</v>
      </c>
      <c r="M992" s="382">
        <v>222162.90470000001</v>
      </c>
      <c r="N992" s="382">
        <v>165789.93640000001</v>
      </c>
      <c r="O992" s="382">
        <v>290132.38870000001</v>
      </c>
      <c r="P992" s="382">
        <v>206590.52770000001</v>
      </c>
      <c r="Q992" s="382">
        <v>361533.42349999998</v>
      </c>
      <c r="R992" s="382">
        <v>232533.40900000001</v>
      </c>
      <c r="S992" s="382">
        <v>406933.46580000001</v>
      </c>
      <c r="T992" s="382">
        <v>258092.42079999999</v>
      </c>
      <c r="U992" s="382">
        <v>451661.7365</v>
      </c>
    </row>
    <row r="993" spans="1:21" ht="21.95" customHeight="1" x14ac:dyDescent="0.25">
      <c r="A993" s="381" t="s">
        <v>703</v>
      </c>
      <c r="B993" s="381" t="s">
        <v>167</v>
      </c>
      <c r="C993" s="381" t="s">
        <v>193</v>
      </c>
      <c r="D993" s="381" t="s">
        <v>194</v>
      </c>
      <c r="E993" s="381" t="s">
        <v>199</v>
      </c>
      <c r="F993" s="381" t="s">
        <v>627</v>
      </c>
      <c r="G993" s="381" t="s">
        <v>4</v>
      </c>
      <c r="H993" s="382">
        <v>81710.284400000004</v>
      </c>
      <c r="I993" s="382">
        <v>130736.4571</v>
      </c>
      <c r="J993" s="382">
        <v>114394.3982</v>
      </c>
      <c r="K993" s="382">
        <v>183031.0399</v>
      </c>
      <c r="L993" s="382">
        <v>147078.51190000001</v>
      </c>
      <c r="M993" s="382">
        <v>235325.62270000001</v>
      </c>
      <c r="N993" s="382">
        <v>196104.6826</v>
      </c>
      <c r="O993" s="382">
        <v>313767.49680000002</v>
      </c>
      <c r="P993" s="382">
        <v>245130.85320000001</v>
      </c>
      <c r="Q993" s="382">
        <v>392209.37109999999</v>
      </c>
      <c r="R993" s="382">
        <v>277814.967</v>
      </c>
      <c r="S993" s="382">
        <v>444503.95390000002</v>
      </c>
      <c r="T993" s="382">
        <v>310499.0808</v>
      </c>
      <c r="U993" s="382">
        <v>496798.5367</v>
      </c>
    </row>
    <row r="994" spans="1:21" ht="22.5" customHeight="1" x14ac:dyDescent="0.25">
      <c r="A994" s="381" t="s">
        <v>703</v>
      </c>
      <c r="B994" s="381" t="s">
        <v>167</v>
      </c>
      <c r="C994" s="381" t="s">
        <v>200</v>
      </c>
      <c r="D994" s="381" t="s">
        <v>201</v>
      </c>
      <c r="E994" s="381" t="s">
        <v>202</v>
      </c>
      <c r="F994" s="381" t="s">
        <v>624</v>
      </c>
      <c r="G994" s="381" t="s">
        <v>11</v>
      </c>
      <c r="H994" s="382">
        <v>88943.614499999996</v>
      </c>
      <c r="I994" s="382">
        <v>155651.32550000001</v>
      </c>
      <c r="J994" s="382">
        <v>116375.42750000001</v>
      </c>
      <c r="K994" s="382">
        <v>203656.99830000001</v>
      </c>
      <c r="L994" s="382">
        <v>141182.8584</v>
      </c>
      <c r="M994" s="382">
        <v>247070.00229999999</v>
      </c>
      <c r="N994" s="382">
        <v>172521.24299999999</v>
      </c>
      <c r="O994" s="382">
        <v>301912.1752</v>
      </c>
      <c r="P994" s="382">
        <v>202965.61120000001</v>
      </c>
      <c r="Q994" s="382">
        <v>355189.81949999998</v>
      </c>
      <c r="R994" s="382">
        <v>221634.45600000001</v>
      </c>
      <c r="S994" s="382">
        <v>387860.29800000001</v>
      </c>
      <c r="T994" s="382">
        <v>238257.4319</v>
      </c>
      <c r="U994" s="382">
        <v>416950.50589999999</v>
      </c>
    </row>
    <row r="995" spans="1:21" ht="21.95" customHeight="1" x14ac:dyDescent="0.25">
      <c r="A995" s="381" t="s">
        <v>703</v>
      </c>
      <c r="B995" s="381" t="s">
        <v>167</v>
      </c>
      <c r="C995" s="381" t="s">
        <v>200</v>
      </c>
      <c r="D995" s="381" t="s">
        <v>201</v>
      </c>
      <c r="E995" s="381" t="s">
        <v>202</v>
      </c>
      <c r="F995" s="381" t="s">
        <v>625</v>
      </c>
      <c r="G995" s="381" t="s">
        <v>5</v>
      </c>
      <c r="H995" s="382">
        <v>81624.717999999993</v>
      </c>
      <c r="I995" s="382">
        <v>142843.25640000001</v>
      </c>
      <c r="J995" s="382">
        <v>106867.74490000001</v>
      </c>
      <c r="K995" s="382">
        <v>187018.55360000001</v>
      </c>
      <c r="L995" s="382">
        <v>129894.77959999999</v>
      </c>
      <c r="M995" s="382">
        <v>227315.86439999999</v>
      </c>
      <c r="N995" s="382">
        <v>159360.995</v>
      </c>
      <c r="O995" s="382">
        <v>278881.74129999999</v>
      </c>
      <c r="P995" s="382">
        <v>189029.49900000001</v>
      </c>
      <c r="Q995" s="382">
        <v>330801.62310000003</v>
      </c>
      <c r="R995" s="382">
        <v>208078.56450000001</v>
      </c>
      <c r="S995" s="382">
        <v>364137.4877</v>
      </c>
      <c r="T995" s="382">
        <v>225901.47229999999</v>
      </c>
      <c r="U995" s="382">
        <v>395327.57650000002</v>
      </c>
    </row>
    <row r="996" spans="1:21" ht="21.95" customHeight="1" x14ac:dyDescent="0.25">
      <c r="A996" s="381" t="s">
        <v>703</v>
      </c>
      <c r="B996" s="381" t="s">
        <v>167</v>
      </c>
      <c r="C996" s="381" t="s">
        <v>200</v>
      </c>
      <c r="D996" s="381" t="s">
        <v>201</v>
      </c>
      <c r="E996" s="381" t="s">
        <v>202</v>
      </c>
      <c r="F996" s="381" t="s">
        <v>626</v>
      </c>
      <c r="G996" s="381" t="s">
        <v>6</v>
      </c>
      <c r="H996" s="382">
        <v>70750.613500000007</v>
      </c>
      <c r="I996" s="382">
        <v>123813.5736</v>
      </c>
      <c r="J996" s="382">
        <v>97762.467999999993</v>
      </c>
      <c r="K996" s="382">
        <v>171084.31890000001</v>
      </c>
      <c r="L996" s="382">
        <v>124038.09910000001</v>
      </c>
      <c r="M996" s="382">
        <v>217066.67329999999</v>
      </c>
      <c r="N996" s="382">
        <v>162068.06770000001</v>
      </c>
      <c r="O996" s="382">
        <v>283619.11859999999</v>
      </c>
      <c r="P996" s="382">
        <v>201968.14069999999</v>
      </c>
      <c r="Q996" s="382">
        <v>353444.24619999999</v>
      </c>
      <c r="R996" s="382">
        <v>227368.8947</v>
      </c>
      <c r="S996" s="382">
        <v>397895.56569999998</v>
      </c>
      <c r="T996" s="382">
        <v>252403.5509</v>
      </c>
      <c r="U996" s="382">
        <v>441706.21409999998</v>
      </c>
    </row>
    <row r="997" spans="1:21" ht="21.95" customHeight="1" x14ac:dyDescent="0.25">
      <c r="A997" s="381" t="s">
        <v>703</v>
      </c>
      <c r="B997" s="381" t="s">
        <v>167</v>
      </c>
      <c r="C997" s="381" t="s">
        <v>200</v>
      </c>
      <c r="D997" s="381" t="s">
        <v>201</v>
      </c>
      <c r="E997" s="381" t="s">
        <v>202</v>
      </c>
      <c r="F997" s="381" t="s">
        <v>627</v>
      </c>
      <c r="G997" s="381" t="s">
        <v>4</v>
      </c>
      <c r="H997" s="382">
        <v>79364.266000000003</v>
      </c>
      <c r="I997" s="382">
        <v>126982.8276</v>
      </c>
      <c r="J997" s="382">
        <v>111109.9725</v>
      </c>
      <c r="K997" s="382">
        <v>177775.95850000001</v>
      </c>
      <c r="L997" s="382">
        <v>142855.67879999999</v>
      </c>
      <c r="M997" s="382">
        <v>228569.08960000001</v>
      </c>
      <c r="N997" s="382">
        <v>190474.2384</v>
      </c>
      <c r="O997" s="382">
        <v>304758.78600000002</v>
      </c>
      <c r="P997" s="382">
        <v>238092.79800000001</v>
      </c>
      <c r="Q997" s="382">
        <v>380948.48259999999</v>
      </c>
      <c r="R997" s="382">
        <v>269838.50449999998</v>
      </c>
      <c r="S997" s="382">
        <v>431741.61349999998</v>
      </c>
      <c r="T997" s="382">
        <v>301584.2108</v>
      </c>
      <c r="U997" s="382">
        <v>482534.74449999997</v>
      </c>
    </row>
    <row r="998" spans="1:21" ht="22.5" customHeight="1" x14ac:dyDescent="0.25">
      <c r="A998" s="381" t="s">
        <v>703</v>
      </c>
      <c r="B998" s="381" t="s">
        <v>167</v>
      </c>
      <c r="C998" s="381" t="s">
        <v>200</v>
      </c>
      <c r="D998" s="381" t="s">
        <v>201</v>
      </c>
      <c r="E998" s="381" t="s">
        <v>722</v>
      </c>
      <c r="F998" s="381" t="s">
        <v>624</v>
      </c>
      <c r="G998" s="381" t="s">
        <v>11</v>
      </c>
      <c r="H998" s="382">
        <v>84889.551399999997</v>
      </c>
      <c r="I998" s="382">
        <v>148556.71520000001</v>
      </c>
      <c r="J998" s="382">
        <v>111098.2497</v>
      </c>
      <c r="K998" s="382">
        <v>194421.93700000001</v>
      </c>
      <c r="L998" s="382">
        <v>134805.80799999999</v>
      </c>
      <c r="M998" s="382">
        <v>235910.16409999999</v>
      </c>
      <c r="N998" s="382">
        <v>164774.12210000001</v>
      </c>
      <c r="O998" s="382">
        <v>288354.71360000002</v>
      </c>
      <c r="P998" s="382">
        <v>193867.08859999999</v>
      </c>
      <c r="Q998" s="382">
        <v>339267.40509999997</v>
      </c>
      <c r="R998" s="382">
        <v>211703.87590000001</v>
      </c>
      <c r="S998" s="382">
        <v>370481.78279999999</v>
      </c>
      <c r="T998" s="382">
        <v>227587.74969999999</v>
      </c>
      <c r="U998" s="382">
        <v>398278.56180000002</v>
      </c>
    </row>
    <row r="999" spans="1:21" ht="21.95" customHeight="1" x14ac:dyDescent="0.25">
      <c r="A999" s="381" t="s">
        <v>703</v>
      </c>
      <c r="B999" s="381" t="s">
        <v>167</v>
      </c>
      <c r="C999" s="381" t="s">
        <v>200</v>
      </c>
      <c r="D999" s="381" t="s">
        <v>201</v>
      </c>
      <c r="E999" s="381" t="s">
        <v>722</v>
      </c>
      <c r="F999" s="381" t="s">
        <v>625</v>
      </c>
      <c r="G999" s="381" t="s">
        <v>5</v>
      </c>
      <c r="H999" s="382">
        <v>77854.883600000001</v>
      </c>
      <c r="I999" s="382">
        <v>136246.04629999999</v>
      </c>
      <c r="J999" s="382">
        <v>101959.7971</v>
      </c>
      <c r="K999" s="382">
        <v>178429.64490000001</v>
      </c>
      <c r="L999" s="382">
        <v>123956.1008</v>
      </c>
      <c r="M999" s="382">
        <v>216923.1764</v>
      </c>
      <c r="N999" s="382">
        <v>152124.95129999999</v>
      </c>
      <c r="O999" s="382">
        <v>266218.66470000002</v>
      </c>
      <c r="P999" s="382">
        <v>180472.18419999999</v>
      </c>
      <c r="Q999" s="382">
        <v>315826.3223</v>
      </c>
      <c r="R999" s="382">
        <v>198674.42619999999</v>
      </c>
      <c r="S999" s="382">
        <v>347680.24589999998</v>
      </c>
      <c r="T999" s="382">
        <v>215711.63269999999</v>
      </c>
      <c r="U999" s="382">
        <v>377495.35720000003</v>
      </c>
    </row>
    <row r="1000" spans="1:21" ht="21.95" customHeight="1" x14ac:dyDescent="0.25">
      <c r="A1000" s="381" t="s">
        <v>703</v>
      </c>
      <c r="B1000" s="381" t="s">
        <v>167</v>
      </c>
      <c r="C1000" s="381" t="s">
        <v>200</v>
      </c>
      <c r="D1000" s="381" t="s">
        <v>201</v>
      </c>
      <c r="E1000" s="381" t="s">
        <v>722</v>
      </c>
      <c r="F1000" s="381" t="s">
        <v>626</v>
      </c>
      <c r="G1000" s="381" t="s">
        <v>6</v>
      </c>
      <c r="H1000" s="382">
        <v>67428.758400000006</v>
      </c>
      <c r="I1000" s="382">
        <v>118000.3273</v>
      </c>
      <c r="J1000" s="382">
        <v>93161.905499999993</v>
      </c>
      <c r="K1000" s="382">
        <v>163033.3345</v>
      </c>
      <c r="L1000" s="382">
        <v>118187.42019999999</v>
      </c>
      <c r="M1000" s="382">
        <v>206827.98540000001</v>
      </c>
      <c r="N1000" s="382">
        <v>154395.9417</v>
      </c>
      <c r="O1000" s="382">
        <v>270192.89799999999</v>
      </c>
      <c r="P1000" s="382">
        <v>192401.94209999999</v>
      </c>
      <c r="Q1000" s="382">
        <v>336703.39860000001</v>
      </c>
      <c r="R1000" s="382">
        <v>216586.55549999999</v>
      </c>
      <c r="S1000" s="382">
        <v>379026.47220000002</v>
      </c>
      <c r="T1000" s="382">
        <v>240419.2887</v>
      </c>
      <c r="U1000" s="382">
        <v>420733.75510000001</v>
      </c>
    </row>
    <row r="1001" spans="1:21" ht="21.95" customHeight="1" x14ac:dyDescent="0.25">
      <c r="A1001" s="381" t="s">
        <v>703</v>
      </c>
      <c r="B1001" s="381" t="s">
        <v>167</v>
      </c>
      <c r="C1001" s="381" t="s">
        <v>200</v>
      </c>
      <c r="D1001" s="381" t="s">
        <v>201</v>
      </c>
      <c r="E1001" s="381" t="s">
        <v>722</v>
      </c>
      <c r="F1001" s="381" t="s">
        <v>627</v>
      </c>
      <c r="G1001" s="381" t="s">
        <v>4</v>
      </c>
      <c r="H1001" s="382">
        <v>75781.268200000006</v>
      </c>
      <c r="I1001" s="382">
        <v>121250.0309</v>
      </c>
      <c r="J1001" s="382">
        <v>106093.7755</v>
      </c>
      <c r="K1001" s="382">
        <v>169750.04329999999</v>
      </c>
      <c r="L1001" s="382">
        <v>136406.28279999999</v>
      </c>
      <c r="M1001" s="382">
        <v>218250.05559999999</v>
      </c>
      <c r="N1001" s="382">
        <v>181875.04370000001</v>
      </c>
      <c r="O1001" s="382">
        <v>291000.07419999997</v>
      </c>
      <c r="P1001" s="382">
        <v>227343.8045</v>
      </c>
      <c r="Q1001" s="382">
        <v>363750.09269999998</v>
      </c>
      <c r="R1001" s="382">
        <v>257656.3118</v>
      </c>
      <c r="S1001" s="382">
        <v>412250.10509999999</v>
      </c>
      <c r="T1001" s="382">
        <v>287968.81910000002</v>
      </c>
      <c r="U1001" s="382">
        <v>460750.11749999999</v>
      </c>
    </row>
    <row r="1002" spans="1:21" ht="22.5" customHeight="1" x14ac:dyDescent="0.25">
      <c r="A1002" s="381" t="s">
        <v>703</v>
      </c>
      <c r="B1002" s="381" t="s">
        <v>167</v>
      </c>
      <c r="C1002" s="381" t="s">
        <v>200</v>
      </c>
      <c r="D1002" s="381" t="s">
        <v>201</v>
      </c>
      <c r="E1002" s="381" t="s">
        <v>203</v>
      </c>
      <c r="F1002" s="381" t="s">
        <v>624</v>
      </c>
      <c r="G1002" s="381" t="s">
        <v>11</v>
      </c>
      <c r="H1002" s="382">
        <v>83835.151599999997</v>
      </c>
      <c r="I1002" s="382">
        <v>146711.5154</v>
      </c>
      <c r="J1002" s="382">
        <v>109805.7078</v>
      </c>
      <c r="K1002" s="382">
        <v>192159.98869999999</v>
      </c>
      <c r="L1002" s="382">
        <v>133317.81630000001</v>
      </c>
      <c r="M1002" s="382">
        <v>233306.1784</v>
      </c>
      <c r="N1002" s="382">
        <v>163101.1194</v>
      </c>
      <c r="O1002" s="382">
        <v>285426.95909999998</v>
      </c>
      <c r="P1002" s="382">
        <v>191949.08559999999</v>
      </c>
      <c r="Q1002" s="382">
        <v>335910.89980000001</v>
      </c>
      <c r="R1002" s="382">
        <v>209624.88709999999</v>
      </c>
      <c r="S1002" s="382">
        <v>366843.55239999999</v>
      </c>
      <c r="T1002" s="382">
        <v>225371.0834</v>
      </c>
      <c r="U1002" s="382">
        <v>394399.3958</v>
      </c>
    </row>
    <row r="1003" spans="1:21" ht="21.95" customHeight="1" x14ac:dyDescent="0.25">
      <c r="A1003" s="381" t="s">
        <v>703</v>
      </c>
      <c r="B1003" s="381" t="s">
        <v>167</v>
      </c>
      <c r="C1003" s="381" t="s">
        <v>200</v>
      </c>
      <c r="D1003" s="381" t="s">
        <v>201</v>
      </c>
      <c r="E1003" s="381" t="s">
        <v>203</v>
      </c>
      <c r="F1003" s="381" t="s">
        <v>625</v>
      </c>
      <c r="G1003" s="381" t="s">
        <v>5</v>
      </c>
      <c r="H1003" s="382">
        <v>76729.426500000001</v>
      </c>
      <c r="I1003" s="382">
        <v>134276.49650000001</v>
      </c>
      <c r="J1003" s="382">
        <v>100574.9477</v>
      </c>
      <c r="K1003" s="382">
        <v>176006.15839999999</v>
      </c>
      <c r="L1003" s="382">
        <v>122358.51609999999</v>
      </c>
      <c r="M1003" s="382">
        <v>214127.4032</v>
      </c>
      <c r="N1003" s="382">
        <v>150324.17929999999</v>
      </c>
      <c r="O1003" s="382">
        <v>263067.3138</v>
      </c>
      <c r="P1003" s="382">
        <v>178418.8792</v>
      </c>
      <c r="Q1003" s="382">
        <v>312233.03869999998</v>
      </c>
      <c r="R1003" s="382">
        <v>196463.82689999999</v>
      </c>
      <c r="S1003" s="382">
        <v>343811.6972</v>
      </c>
      <c r="T1003" s="382">
        <v>213375.00570000001</v>
      </c>
      <c r="U1003" s="382">
        <v>373406.2599</v>
      </c>
    </row>
    <row r="1004" spans="1:21" ht="21.95" customHeight="1" x14ac:dyDescent="0.25">
      <c r="A1004" s="381" t="s">
        <v>703</v>
      </c>
      <c r="B1004" s="381" t="s">
        <v>167</v>
      </c>
      <c r="C1004" s="381" t="s">
        <v>200</v>
      </c>
      <c r="D1004" s="381" t="s">
        <v>201</v>
      </c>
      <c r="E1004" s="381" t="s">
        <v>203</v>
      </c>
      <c r="F1004" s="381" t="s">
        <v>626</v>
      </c>
      <c r="G1004" s="381" t="s">
        <v>6</v>
      </c>
      <c r="H1004" s="382">
        <v>66279.836299999995</v>
      </c>
      <c r="I1004" s="382">
        <v>115989.71339999999</v>
      </c>
      <c r="J1004" s="382">
        <v>91540.905799999993</v>
      </c>
      <c r="K1004" s="382">
        <v>160196.5851</v>
      </c>
      <c r="L1004" s="382">
        <v>116087.19530000001</v>
      </c>
      <c r="M1004" s="382">
        <v>203152.59169999999</v>
      </c>
      <c r="N1004" s="382">
        <v>151563.44699999999</v>
      </c>
      <c r="O1004" s="382">
        <v>265236.03220000002</v>
      </c>
      <c r="P1004" s="382">
        <v>188855.334</v>
      </c>
      <c r="Q1004" s="382">
        <v>330496.83439999999</v>
      </c>
      <c r="R1004" s="382">
        <v>212552.22820000001</v>
      </c>
      <c r="S1004" s="382">
        <v>371966.39939999999</v>
      </c>
      <c r="T1004" s="382">
        <v>235893.68770000001</v>
      </c>
      <c r="U1004" s="382">
        <v>412813.9534</v>
      </c>
    </row>
    <row r="1005" spans="1:21" ht="21.95" customHeight="1" x14ac:dyDescent="0.25">
      <c r="A1005" s="381" t="s">
        <v>703</v>
      </c>
      <c r="B1005" s="381" t="s">
        <v>167</v>
      </c>
      <c r="C1005" s="381" t="s">
        <v>200</v>
      </c>
      <c r="D1005" s="381" t="s">
        <v>201</v>
      </c>
      <c r="E1005" s="381" t="s">
        <v>203</v>
      </c>
      <c r="F1005" s="381" t="s">
        <v>627</v>
      </c>
      <c r="G1005" s="381" t="s">
        <v>4</v>
      </c>
      <c r="H1005" s="382">
        <v>74950.518500000006</v>
      </c>
      <c r="I1005" s="382">
        <v>119920.8314</v>
      </c>
      <c r="J1005" s="382">
        <v>104930.7259</v>
      </c>
      <c r="K1005" s="382">
        <v>167889.16399999999</v>
      </c>
      <c r="L1005" s="382">
        <v>134910.93340000001</v>
      </c>
      <c r="M1005" s="382">
        <v>215857.49660000001</v>
      </c>
      <c r="N1005" s="382">
        <v>179881.2444</v>
      </c>
      <c r="O1005" s="382">
        <v>287809.99540000001</v>
      </c>
      <c r="P1005" s="382">
        <v>224851.55549999999</v>
      </c>
      <c r="Q1005" s="382">
        <v>359762.49420000002</v>
      </c>
      <c r="R1005" s="382">
        <v>254831.76300000001</v>
      </c>
      <c r="S1005" s="382">
        <v>407730.82689999999</v>
      </c>
      <c r="T1005" s="382">
        <v>284811.97039999999</v>
      </c>
      <c r="U1005" s="382">
        <v>455699.1594</v>
      </c>
    </row>
    <row r="1006" spans="1:21" ht="22.5" customHeight="1" x14ac:dyDescent="0.25">
      <c r="A1006" s="381" t="s">
        <v>703</v>
      </c>
      <c r="B1006" s="381" t="s">
        <v>167</v>
      </c>
      <c r="C1006" s="381" t="s">
        <v>200</v>
      </c>
      <c r="D1006" s="381" t="s">
        <v>201</v>
      </c>
      <c r="E1006" s="381" t="s">
        <v>204</v>
      </c>
      <c r="F1006" s="381" t="s">
        <v>624</v>
      </c>
      <c r="G1006" s="381" t="s">
        <v>11</v>
      </c>
      <c r="H1006" s="382">
        <v>90646.098899999997</v>
      </c>
      <c r="I1006" s="382">
        <v>158630.67310000001</v>
      </c>
      <c r="J1006" s="382">
        <v>118643.29949999999</v>
      </c>
      <c r="K1006" s="382">
        <v>207625.77410000001</v>
      </c>
      <c r="L1006" s="382">
        <v>143971.24660000001</v>
      </c>
      <c r="M1006" s="382">
        <v>251949.68160000001</v>
      </c>
      <c r="N1006" s="382">
        <v>175995.84210000001</v>
      </c>
      <c r="O1006" s="382">
        <v>307992.72369999997</v>
      </c>
      <c r="P1006" s="382">
        <v>207076.62280000001</v>
      </c>
      <c r="Q1006" s="382">
        <v>362384.08980000002</v>
      </c>
      <c r="R1006" s="382">
        <v>226130.74600000001</v>
      </c>
      <c r="S1006" s="382">
        <v>395728.80550000002</v>
      </c>
      <c r="T1006" s="382">
        <v>243099.4025</v>
      </c>
      <c r="U1006" s="382">
        <v>425423.95449999999</v>
      </c>
    </row>
    <row r="1007" spans="1:21" ht="21.95" customHeight="1" x14ac:dyDescent="0.25">
      <c r="A1007" s="381" t="s">
        <v>703</v>
      </c>
      <c r="B1007" s="381" t="s">
        <v>167</v>
      </c>
      <c r="C1007" s="381" t="s">
        <v>200</v>
      </c>
      <c r="D1007" s="381" t="s">
        <v>201</v>
      </c>
      <c r="E1007" s="381" t="s">
        <v>204</v>
      </c>
      <c r="F1007" s="381" t="s">
        <v>625</v>
      </c>
      <c r="G1007" s="381" t="s">
        <v>5</v>
      </c>
      <c r="H1007" s="382">
        <v>83114.030799999993</v>
      </c>
      <c r="I1007" s="382">
        <v>145449.5539</v>
      </c>
      <c r="J1007" s="382">
        <v>108858.6943</v>
      </c>
      <c r="K1007" s="382">
        <v>190502.715</v>
      </c>
      <c r="L1007" s="382">
        <v>132354.38920000001</v>
      </c>
      <c r="M1007" s="382">
        <v>231620.18100000001</v>
      </c>
      <c r="N1007" s="382">
        <v>162452.28630000001</v>
      </c>
      <c r="O1007" s="382">
        <v>284291.50109999999</v>
      </c>
      <c r="P1007" s="382">
        <v>192734.6047</v>
      </c>
      <c r="Q1007" s="382">
        <v>337285.55839999998</v>
      </c>
      <c r="R1007" s="382">
        <v>212180.02299999999</v>
      </c>
      <c r="S1007" s="382">
        <v>371315.04029999999</v>
      </c>
      <c r="T1007" s="382">
        <v>230383.56099999999</v>
      </c>
      <c r="U1007" s="382">
        <v>403171.2317</v>
      </c>
    </row>
    <row r="1008" spans="1:21" ht="21.95" customHeight="1" x14ac:dyDescent="0.25">
      <c r="A1008" s="381" t="s">
        <v>703</v>
      </c>
      <c r="B1008" s="381" t="s">
        <v>167</v>
      </c>
      <c r="C1008" s="381" t="s">
        <v>200</v>
      </c>
      <c r="D1008" s="381" t="s">
        <v>201</v>
      </c>
      <c r="E1008" s="381" t="s">
        <v>204</v>
      </c>
      <c r="F1008" s="381" t="s">
        <v>626</v>
      </c>
      <c r="G1008" s="381" t="s">
        <v>6</v>
      </c>
      <c r="H1008" s="382">
        <v>71961.225900000005</v>
      </c>
      <c r="I1008" s="382">
        <v>125932.1452</v>
      </c>
      <c r="J1008" s="382">
        <v>99419.799299999999</v>
      </c>
      <c r="K1008" s="382">
        <v>173984.6488</v>
      </c>
      <c r="L1008" s="382">
        <v>126120.7061</v>
      </c>
      <c r="M1008" s="382">
        <v>220711.23560000001</v>
      </c>
      <c r="N1008" s="382">
        <v>164748.29269999999</v>
      </c>
      <c r="O1008" s="382">
        <v>288309.5123</v>
      </c>
      <c r="P1008" s="382">
        <v>205300.45269999999</v>
      </c>
      <c r="Q1008" s="382">
        <v>359275.79229999997</v>
      </c>
      <c r="R1008" s="382">
        <v>231101.0006</v>
      </c>
      <c r="S1008" s="382">
        <v>404426.75099999999</v>
      </c>
      <c r="T1008" s="382">
        <v>256524.78760000001</v>
      </c>
      <c r="U1008" s="382">
        <v>448918.37829999998</v>
      </c>
    </row>
    <row r="1009" spans="1:21" ht="21.95" customHeight="1" x14ac:dyDescent="0.25">
      <c r="A1009" s="381" t="s">
        <v>703</v>
      </c>
      <c r="B1009" s="381" t="s">
        <v>167</v>
      </c>
      <c r="C1009" s="381" t="s">
        <v>200</v>
      </c>
      <c r="D1009" s="381" t="s">
        <v>201</v>
      </c>
      <c r="E1009" s="381" t="s">
        <v>204</v>
      </c>
      <c r="F1009" s="381" t="s">
        <v>627</v>
      </c>
      <c r="G1009" s="381" t="s">
        <v>4</v>
      </c>
      <c r="H1009" s="382">
        <v>80934.368100000007</v>
      </c>
      <c r="I1009" s="382">
        <v>129494.9909</v>
      </c>
      <c r="J1009" s="382">
        <v>113308.1153</v>
      </c>
      <c r="K1009" s="382">
        <v>181292.9872</v>
      </c>
      <c r="L1009" s="382">
        <v>145681.86240000001</v>
      </c>
      <c r="M1009" s="382">
        <v>233090.9834</v>
      </c>
      <c r="N1009" s="382">
        <v>194242.48319999999</v>
      </c>
      <c r="O1009" s="382">
        <v>310787.9779</v>
      </c>
      <c r="P1009" s="382">
        <v>242803.1041</v>
      </c>
      <c r="Q1009" s="382">
        <v>388484.97230000002</v>
      </c>
      <c r="R1009" s="382">
        <v>275176.85129999998</v>
      </c>
      <c r="S1009" s="382">
        <v>440282.96870000003</v>
      </c>
      <c r="T1009" s="382">
        <v>307550.59850000002</v>
      </c>
      <c r="U1009" s="382">
        <v>492080.96500000003</v>
      </c>
    </row>
    <row r="1010" spans="1:21" ht="22.5" customHeight="1" x14ac:dyDescent="0.25">
      <c r="A1010" s="381" t="s">
        <v>703</v>
      </c>
      <c r="B1010" s="381" t="s">
        <v>167</v>
      </c>
      <c r="C1010" s="381" t="s">
        <v>200</v>
      </c>
      <c r="D1010" s="381" t="s">
        <v>201</v>
      </c>
      <c r="E1010" s="381" t="s">
        <v>131</v>
      </c>
      <c r="F1010" s="381" t="s">
        <v>624</v>
      </c>
      <c r="G1010" s="381" t="s">
        <v>11</v>
      </c>
      <c r="H1010" s="382">
        <v>84402.983900000007</v>
      </c>
      <c r="I1010" s="382">
        <v>147705.22200000001</v>
      </c>
      <c r="J1010" s="382">
        <v>110483.70110000001</v>
      </c>
      <c r="K1010" s="382">
        <v>193346.4768</v>
      </c>
      <c r="L1010" s="382">
        <v>134080.573</v>
      </c>
      <c r="M1010" s="382">
        <v>234641.00279999999</v>
      </c>
      <c r="N1010" s="382">
        <v>163924.7629</v>
      </c>
      <c r="O1010" s="382">
        <v>286868.33510000003</v>
      </c>
      <c r="P1010" s="382">
        <v>192880.58840000001</v>
      </c>
      <c r="Q1010" s="382">
        <v>337541.02960000001</v>
      </c>
      <c r="R1010" s="382">
        <v>210630.55220000001</v>
      </c>
      <c r="S1010" s="382">
        <v>368603.46620000002</v>
      </c>
      <c r="T1010" s="382">
        <v>226438.55480000001</v>
      </c>
      <c r="U1010" s="382">
        <v>396267.47070000001</v>
      </c>
    </row>
    <row r="1011" spans="1:21" ht="21.95" customHeight="1" x14ac:dyDescent="0.25">
      <c r="A1011" s="381" t="s">
        <v>703</v>
      </c>
      <c r="B1011" s="381" t="s">
        <v>167</v>
      </c>
      <c r="C1011" s="381" t="s">
        <v>200</v>
      </c>
      <c r="D1011" s="381" t="s">
        <v>201</v>
      </c>
      <c r="E1011" s="381" t="s">
        <v>131</v>
      </c>
      <c r="F1011" s="381" t="s">
        <v>625</v>
      </c>
      <c r="G1011" s="381" t="s">
        <v>5</v>
      </c>
      <c r="H1011" s="382">
        <v>77368.316099999996</v>
      </c>
      <c r="I1011" s="382">
        <v>135394.55309999999</v>
      </c>
      <c r="J1011" s="382">
        <v>101345.2485</v>
      </c>
      <c r="K1011" s="382">
        <v>177354.18479999999</v>
      </c>
      <c r="L1011" s="382">
        <v>123230.86569999999</v>
      </c>
      <c r="M1011" s="382">
        <v>215654.01509999999</v>
      </c>
      <c r="N1011" s="382">
        <v>151275.59210000001</v>
      </c>
      <c r="O1011" s="382">
        <v>264732.28610000003</v>
      </c>
      <c r="P1011" s="382">
        <v>179485.6839</v>
      </c>
      <c r="Q1011" s="382">
        <v>314099.94689999998</v>
      </c>
      <c r="R1011" s="382">
        <v>197601.10260000001</v>
      </c>
      <c r="S1011" s="382">
        <v>345801.92940000002</v>
      </c>
      <c r="T1011" s="382">
        <v>214562.43780000001</v>
      </c>
      <c r="U1011" s="382">
        <v>375484.26610000001</v>
      </c>
    </row>
    <row r="1012" spans="1:21" ht="21.95" customHeight="1" x14ac:dyDescent="0.25">
      <c r="A1012" s="381" t="s">
        <v>703</v>
      </c>
      <c r="B1012" s="381" t="s">
        <v>167</v>
      </c>
      <c r="C1012" s="381" t="s">
        <v>200</v>
      </c>
      <c r="D1012" s="381" t="s">
        <v>201</v>
      </c>
      <c r="E1012" s="381" t="s">
        <v>131</v>
      </c>
      <c r="F1012" s="381" t="s">
        <v>626</v>
      </c>
      <c r="G1012" s="381" t="s">
        <v>6</v>
      </c>
      <c r="H1012" s="382">
        <v>66963.021299999993</v>
      </c>
      <c r="I1012" s="382">
        <v>117185.2874</v>
      </c>
      <c r="J1012" s="382">
        <v>92509.873600000006</v>
      </c>
      <c r="K1012" s="382">
        <v>161892.2787</v>
      </c>
      <c r="L1012" s="382">
        <v>117349.09359999999</v>
      </c>
      <c r="M1012" s="382">
        <v>205360.9137</v>
      </c>
      <c r="N1012" s="382">
        <v>153278.1727</v>
      </c>
      <c r="O1012" s="382">
        <v>268236.80239999999</v>
      </c>
      <c r="P1012" s="382">
        <v>191004.7309</v>
      </c>
      <c r="Q1012" s="382">
        <v>334258.27909999999</v>
      </c>
      <c r="R1012" s="382">
        <v>215003.0496</v>
      </c>
      <c r="S1012" s="382">
        <v>376255.33679999999</v>
      </c>
      <c r="T1012" s="382">
        <v>238649.48790000001</v>
      </c>
      <c r="U1012" s="382">
        <v>417636.60379999998</v>
      </c>
    </row>
    <row r="1013" spans="1:21" ht="21.95" customHeight="1" x14ac:dyDescent="0.25">
      <c r="A1013" s="381" t="s">
        <v>703</v>
      </c>
      <c r="B1013" s="381" t="s">
        <v>167</v>
      </c>
      <c r="C1013" s="381" t="s">
        <v>200</v>
      </c>
      <c r="D1013" s="381" t="s">
        <v>201</v>
      </c>
      <c r="E1013" s="381" t="s">
        <v>131</v>
      </c>
      <c r="F1013" s="381" t="s">
        <v>627</v>
      </c>
      <c r="G1013" s="381" t="s">
        <v>4</v>
      </c>
      <c r="H1013" s="382">
        <v>75375.033800000005</v>
      </c>
      <c r="I1013" s="382">
        <v>120600.05590000001</v>
      </c>
      <c r="J1013" s="382">
        <v>105525.04730000001</v>
      </c>
      <c r="K1013" s="382">
        <v>168840.07829999999</v>
      </c>
      <c r="L1013" s="382">
        <v>135675.06090000001</v>
      </c>
      <c r="M1013" s="382">
        <v>217080.10070000001</v>
      </c>
      <c r="N1013" s="382">
        <v>180900.08119999999</v>
      </c>
      <c r="O1013" s="382">
        <v>289440.13410000002</v>
      </c>
      <c r="P1013" s="382">
        <v>226125.10140000001</v>
      </c>
      <c r="Q1013" s="382">
        <v>361800.16769999999</v>
      </c>
      <c r="R1013" s="382">
        <v>256275.11489999999</v>
      </c>
      <c r="S1013" s="382">
        <v>410040.19</v>
      </c>
      <c r="T1013" s="382">
        <v>286425.12849999999</v>
      </c>
      <c r="U1013" s="382">
        <v>458280.21240000002</v>
      </c>
    </row>
    <row r="1014" spans="1:21" ht="22.5" customHeight="1" x14ac:dyDescent="0.25">
      <c r="A1014" s="381" t="s">
        <v>703</v>
      </c>
      <c r="B1014" s="381" t="s">
        <v>167</v>
      </c>
      <c r="C1014" s="381" t="s">
        <v>200</v>
      </c>
      <c r="D1014" s="381" t="s">
        <v>201</v>
      </c>
      <c r="E1014" s="381" t="s">
        <v>205</v>
      </c>
      <c r="F1014" s="381" t="s">
        <v>624</v>
      </c>
      <c r="G1014" s="381" t="s">
        <v>11</v>
      </c>
      <c r="H1014" s="382">
        <v>83429.846000000005</v>
      </c>
      <c r="I1014" s="382">
        <v>146002.23050000001</v>
      </c>
      <c r="J1014" s="382">
        <v>109254.6</v>
      </c>
      <c r="K1014" s="382">
        <v>191195.55009999999</v>
      </c>
      <c r="L1014" s="382">
        <v>132630.09849999999</v>
      </c>
      <c r="M1014" s="382">
        <v>232102.67249999999</v>
      </c>
      <c r="N1014" s="382">
        <v>162226.03950000001</v>
      </c>
      <c r="O1014" s="382">
        <v>283895.56900000002</v>
      </c>
      <c r="P1014" s="382">
        <v>190907.58180000001</v>
      </c>
      <c r="Q1014" s="382">
        <v>334088.26819999999</v>
      </c>
      <c r="R1014" s="382">
        <v>208483.89840000001</v>
      </c>
      <c r="S1014" s="382">
        <v>364846.82209999999</v>
      </c>
      <c r="T1014" s="382">
        <v>224140.1581</v>
      </c>
      <c r="U1014" s="382">
        <v>392245.27659999998</v>
      </c>
    </row>
    <row r="1015" spans="1:21" ht="21.95" customHeight="1" x14ac:dyDescent="0.25">
      <c r="A1015" s="381" t="s">
        <v>703</v>
      </c>
      <c r="B1015" s="381" t="s">
        <v>167</v>
      </c>
      <c r="C1015" s="381" t="s">
        <v>200</v>
      </c>
      <c r="D1015" s="381" t="s">
        <v>201</v>
      </c>
      <c r="E1015" s="381" t="s">
        <v>205</v>
      </c>
      <c r="F1015" s="381" t="s">
        <v>625</v>
      </c>
      <c r="G1015" s="381" t="s">
        <v>5</v>
      </c>
      <c r="H1015" s="382">
        <v>76395.178100000005</v>
      </c>
      <c r="I1015" s="382">
        <v>133691.56169999999</v>
      </c>
      <c r="J1015" s="382">
        <v>100116.14750000001</v>
      </c>
      <c r="K1015" s="382">
        <v>175203.25810000001</v>
      </c>
      <c r="L1015" s="382">
        <v>121780.39139999999</v>
      </c>
      <c r="M1015" s="382">
        <v>213115.68479999999</v>
      </c>
      <c r="N1015" s="382">
        <v>149576.86859999999</v>
      </c>
      <c r="O1015" s="382">
        <v>261759.52009999999</v>
      </c>
      <c r="P1015" s="382">
        <v>177512.67739999999</v>
      </c>
      <c r="Q1015" s="382">
        <v>310647.18540000002</v>
      </c>
      <c r="R1015" s="382">
        <v>195454.44870000001</v>
      </c>
      <c r="S1015" s="382">
        <v>342045.28519999998</v>
      </c>
      <c r="T1015" s="382">
        <v>212264.04120000001</v>
      </c>
      <c r="U1015" s="382">
        <v>371462.07199999999</v>
      </c>
    </row>
    <row r="1016" spans="1:21" ht="21.95" customHeight="1" x14ac:dyDescent="0.25">
      <c r="A1016" s="381" t="s">
        <v>703</v>
      </c>
      <c r="B1016" s="381" t="s">
        <v>167</v>
      </c>
      <c r="C1016" s="381" t="s">
        <v>200</v>
      </c>
      <c r="D1016" s="381" t="s">
        <v>201</v>
      </c>
      <c r="E1016" s="381" t="s">
        <v>205</v>
      </c>
      <c r="F1016" s="381" t="s">
        <v>626</v>
      </c>
      <c r="G1016" s="381" t="s">
        <v>6</v>
      </c>
      <c r="H1016" s="382">
        <v>66031.544500000004</v>
      </c>
      <c r="I1016" s="382">
        <v>115555.2029</v>
      </c>
      <c r="J1016" s="382">
        <v>91205.805900000007</v>
      </c>
      <c r="K1016" s="382">
        <v>159610.16039999999</v>
      </c>
      <c r="L1016" s="382">
        <v>115672.43520000001</v>
      </c>
      <c r="M1016" s="382">
        <v>202426.76149999999</v>
      </c>
      <c r="N1016" s="382">
        <v>151042.62830000001</v>
      </c>
      <c r="O1016" s="382">
        <v>264324.59950000001</v>
      </c>
      <c r="P1016" s="382">
        <v>188210.30040000001</v>
      </c>
      <c r="Q1016" s="382">
        <v>329368.02559999999</v>
      </c>
      <c r="R1016" s="382">
        <v>211836.0282</v>
      </c>
      <c r="S1016" s="382">
        <v>370713.04940000002</v>
      </c>
      <c r="T1016" s="382">
        <v>235109.87580000001</v>
      </c>
      <c r="U1016" s="382">
        <v>411442.28259999998</v>
      </c>
    </row>
    <row r="1017" spans="1:21" ht="21.95" customHeight="1" x14ac:dyDescent="0.25">
      <c r="A1017" s="381" t="s">
        <v>703</v>
      </c>
      <c r="B1017" s="381" t="s">
        <v>167</v>
      </c>
      <c r="C1017" s="381" t="s">
        <v>200</v>
      </c>
      <c r="D1017" s="381" t="s">
        <v>201</v>
      </c>
      <c r="E1017" s="381" t="s">
        <v>205</v>
      </c>
      <c r="F1017" s="381" t="s">
        <v>627</v>
      </c>
      <c r="G1017" s="381" t="s">
        <v>4</v>
      </c>
      <c r="H1017" s="382">
        <v>74562.562699999995</v>
      </c>
      <c r="I1017" s="382">
        <v>119300.102</v>
      </c>
      <c r="J1017" s="382">
        <v>104387.5877</v>
      </c>
      <c r="K1017" s="382">
        <v>167020.14290000001</v>
      </c>
      <c r="L1017" s="382">
        <v>134212.6128</v>
      </c>
      <c r="M1017" s="382">
        <v>214740.18359999999</v>
      </c>
      <c r="N1017" s="382">
        <v>178950.15040000001</v>
      </c>
      <c r="O1017" s="382">
        <v>286320.24479999999</v>
      </c>
      <c r="P1017" s="382">
        <v>223687.68789999999</v>
      </c>
      <c r="Q1017" s="382">
        <v>357900.30599999998</v>
      </c>
      <c r="R1017" s="382">
        <v>253512.71290000001</v>
      </c>
      <c r="S1017" s="382">
        <v>405620.3468</v>
      </c>
      <c r="T1017" s="382">
        <v>283337.73800000001</v>
      </c>
      <c r="U1017" s="382">
        <v>453340.38760000002</v>
      </c>
    </row>
    <row r="1018" spans="1:21" ht="22.5" customHeight="1" x14ac:dyDescent="0.25">
      <c r="A1018" s="381" t="s">
        <v>703</v>
      </c>
      <c r="B1018" s="381" t="s">
        <v>167</v>
      </c>
      <c r="C1018" s="381" t="s">
        <v>200</v>
      </c>
      <c r="D1018" s="381" t="s">
        <v>201</v>
      </c>
      <c r="E1018" s="381" t="s">
        <v>723</v>
      </c>
      <c r="F1018" s="381" t="s">
        <v>624</v>
      </c>
      <c r="G1018" s="381" t="s">
        <v>11</v>
      </c>
      <c r="H1018" s="382">
        <v>82213.926699999996</v>
      </c>
      <c r="I1018" s="382">
        <v>143874.37179999999</v>
      </c>
      <c r="J1018" s="382">
        <v>107601.2736</v>
      </c>
      <c r="K1018" s="382">
        <v>188302.22880000001</v>
      </c>
      <c r="L1018" s="382">
        <v>130566.94130000001</v>
      </c>
      <c r="M1018" s="382">
        <v>228492.14739999999</v>
      </c>
      <c r="N1018" s="382">
        <v>159600.79440000001</v>
      </c>
      <c r="O1018" s="382">
        <v>279301.39010000002</v>
      </c>
      <c r="P1018" s="382">
        <v>187783.0644</v>
      </c>
      <c r="Q1018" s="382">
        <v>328620.36259999999</v>
      </c>
      <c r="R1018" s="382">
        <v>205060.9252</v>
      </c>
      <c r="S1018" s="382">
        <v>358856.61910000001</v>
      </c>
      <c r="T1018" s="382">
        <v>220447.3751</v>
      </c>
      <c r="U1018" s="382">
        <v>385782.90620000003</v>
      </c>
    </row>
    <row r="1019" spans="1:21" ht="21.95" customHeight="1" x14ac:dyDescent="0.25">
      <c r="A1019" s="381" t="s">
        <v>703</v>
      </c>
      <c r="B1019" s="381" t="s">
        <v>167</v>
      </c>
      <c r="C1019" s="381" t="s">
        <v>200</v>
      </c>
      <c r="D1019" s="381" t="s">
        <v>201</v>
      </c>
      <c r="E1019" s="381" t="s">
        <v>723</v>
      </c>
      <c r="F1019" s="381" t="s">
        <v>625</v>
      </c>
      <c r="G1019" s="381" t="s">
        <v>5</v>
      </c>
      <c r="H1019" s="382">
        <v>75392.430800000002</v>
      </c>
      <c r="I1019" s="382">
        <v>131936.75399999999</v>
      </c>
      <c r="J1019" s="382">
        <v>98739.744099999996</v>
      </c>
      <c r="K1019" s="382">
        <v>172794.55220000001</v>
      </c>
      <c r="L1019" s="382">
        <v>120046.0135</v>
      </c>
      <c r="M1019" s="382">
        <v>210080.52359999999</v>
      </c>
      <c r="N1019" s="382">
        <v>147334.93210000001</v>
      </c>
      <c r="O1019" s="382">
        <v>257836.1312</v>
      </c>
      <c r="P1019" s="382">
        <v>174794.06649999999</v>
      </c>
      <c r="Q1019" s="382">
        <v>305889.6164</v>
      </c>
      <c r="R1019" s="382">
        <v>192426.30780000001</v>
      </c>
      <c r="S1019" s="382">
        <v>336746.03860000003</v>
      </c>
      <c r="T1019" s="382">
        <v>208931.14079999999</v>
      </c>
      <c r="U1019" s="382">
        <v>365629.4963</v>
      </c>
    </row>
    <row r="1020" spans="1:21" ht="21.95" customHeight="1" x14ac:dyDescent="0.25">
      <c r="A1020" s="381" t="s">
        <v>703</v>
      </c>
      <c r="B1020" s="381" t="s">
        <v>167</v>
      </c>
      <c r="C1020" s="381" t="s">
        <v>200</v>
      </c>
      <c r="D1020" s="381" t="s">
        <v>201</v>
      </c>
      <c r="E1020" s="381" t="s">
        <v>723</v>
      </c>
      <c r="F1020" s="381" t="s">
        <v>626</v>
      </c>
      <c r="G1020" s="381" t="s">
        <v>6</v>
      </c>
      <c r="H1020" s="382">
        <v>65286.667800000003</v>
      </c>
      <c r="I1020" s="382">
        <v>114251.6685</v>
      </c>
      <c r="J1020" s="382">
        <v>90200.504400000005</v>
      </c>
      <c r="K1020" s="382">
        <v>157850.88279999999</v>
      </c>
      <c r="L1020" s="382">
        <v>114428.15240000001</v>
      </c>
      <c r="M1020" s="382">
        <v>200249.26670000001</v>
      </c>
      <c r="N1020" s="382">
        <v>149480.16899999999</v>
      </c>
      <c r="O1020" s="382">
        <v>261590.29579999999</v>
      </c>
      <c r="P1020" s="382">
        <v>186275.19560000001</v>
      </c>
      <c r="Q1020" s="382">
        <v>325981.59220000001</v>
      </c>
      <c r="R1020" s="382">
        <v>209687.4241</v>
      </c>
      <c r="S1020" s="382">
        <v>366952.99209999997</v>
      </c>
      <c r="T1020" s="382">
        <v>232758.43520000001</v>
      </c>
      <c r="U1020" s="382">
        <v>407327.26160000003</v>
      </c>
    </row>
    <row r="1021" spans="1:21" ht="21.95" customHeight="1" x14ac:dyDescent="0.25">
      <c r="A1021" s="381" t="s">
        <v>703</v>
      </c>
      <c r="B1021" s="381" t="s">
        <v>167</v>
      </c>
      <c r="C1021" s="381" t="s">
        <v>200</v>
      </c>
      <c r="D1021" s="381" t="s">
        <v>201</v>
      </c>
      <c r="E1021" s="381" t="s">
        <v>723</v>
      </c>
      <c r="F1021" s="381" t="s">
        <v>627</v>
      </c>
      <c r="G1021" s="381" t="s">
        <v>4</v>
      </c>
      <c r="H1021" s="382">
        <v>73398.6927</v>
      </c>
      <c r="I1021" s="382">
        <v>117437.91009999999</v>
      </c>
      <c r="J1021" s="382">
        <v>102758.1698</v>
      </c>
      <c r="K1021" s="382">
        <v>164413.07399999999</v>
      </c>
      <c r="L1021" s="382">
        <v>132117.64679999999</v>
      </c>
      <c r="M1021" s="382">
        <v>211388.23809999999</v>
      </c>
      <c r="N1021" s="382">
        <v>176156.86240000001</v>
      </c>
      <c r="O1021" s="382">
        <v>281850.9841</v>
      </c>
      <c r="P1021" s="382">
        <v>220196.07810000001</v>
      </c>
      <c r="Q1021" s="382">
        <v>352313.73009999999</v>
      </c>
      <c r="R1021" s="382">
        <v>249555.5551</v>
      </c>
      <c r="S1021" s="382">
        <v>399288.89419999998</v>
      </c>
      <c r="T1021" s="382">
        <v>278915.03220000002</v>
      </c>
      <c r="U1021" s="382">
        <v>446264.05810000002</v>
      </c>
    </row>
    <row r="1022" spans="1:21" ht="22.5" customHeight="1" x14ac:dyDescent="0.25">
      <c r="A1022" s="381" t="s">
        <v>703</v>
      </c>
      <c r="B1022" s="381" t="s">
        <v>167</v>
      </c>
      <c r="C1022" s="381" t="s">
        <v>200</v>
      </c>
      <c r="D1022" s="381" t="s">
        <v>201</v>
      </c>
      <c r="E1022" s="381" t="s">
        <v>724</v>
      </c>
      <c r="F1022" s="381" t="s">
        <v>624</v>
      </c>
      <c r="G1022" s="381" t="s">
        <v>11</v>
      </c>
      <c r="H1022" s="382">
        <v>81403.315400000007</v>
      </c>
      <c r="I1022" s="382">
        <v>142455.8021</v>
      </c>
      <c r="J1022" s="382">
        <v>106499.05809999999</v>
      </c>
      <c r="K1022" s="382">
        <v>186373.3517</v>
      </c>
      <c r="L1022" s="382">
        <v>129191.50599999999</v>
      </c>
      <c r="M1022" s="382">
        <v>226085.1354</v>
      </c>
      <c r="N1022" s="382">
        <v>157850.63440000001</v>
      </c>
      <c r="O1022" s="382">
        <v>276238.6102</v>
      </c>
      <c r="P1022" s="382">
        <v>185700.05679999999</v>
      </c>
      <c r="Q1022" s="382">
        <v>324975.09940000001</v>
      </c>
      <c r="R1022" s="382">
        <v>202778.94760000001</v>
      </c>
      <c r="S1022" s="382">
        <v>354863.15840000001</v>
      </c>
      <c r="T1022" s="382">
        <v>217985.5246</v>
      </c>
      <c r="U1022" s="382">
        <v>381474.6679</v>
      </c>
    </row>
    <row r="1023" spans="1:21" ht="21.95" customHeight="1" x14ac:dyDescent="0.25">
      <c r="A1023" s="381" t="s">
        <v>703</v>
      </c>
      <c r="B1023" s="381" t="s">
        <v>167</v>
      </c>
      <c r="C1023" s="381" t="s">
        <v>200</v>
      </c>
      <c r="D1023" s="381" t="s">
        <v>201</v>
      </c>
      <c r="E1023" s="381" t="s">
        <v>724</v>
      </c>
      <c r="F1023" s="381" t="s">
        <v>625</v>
      </c>
      <c r="G1023" s="381" t="s">
        <v>5</v>
      </c>
      <c r="H1023" s="382">
        <v>74723.933900000004</v>
      </c>
      <c r="I1023" s="382">
        <v>130766.8844</v>
      </c>
      <c r="J1023" s="382">
        <v>97822.143599999996</v>
      </c>
      <c r="K1023" s="382">
        <v>171188.75140000001</v>
      </c>
      <c r="L1023" s="382">
        <v>118889.76390000001</v>
      </c>
      <c r="M1023" s="382">
        <v>208057.08670000001</v>
      </c>
      <c r="N1023" s="382">
        <v>145840.3107</v>
      </c>
      <c r="O1023" s="382">
        <v>255220.54370000001</v>
      </c>
      <c r="P1023" s="382">
        <v>172981.66279999999</v>
      </c>
      <c r="Q1023" s="382">
        <v>302717.90999999997</v>
      </c>
      <c r="R1023" s="382">
        <v>190407.55119999999</v>
      </c>
      <c r="S1023" s="382">
        <v>333213.2145</v>
      </c>
      <c r="T1023" s="382">
        <v>206709.21170000001</v>
      </c>
      <c r="U1023" s="382">
        <v>361741.12030000001</v>
      </c>
    </row>
    <row r="1024" spans="1:21" ht="21.95" customHeight="1" x14ac:dyDescent="0.25">
      <c r="A1024" s="381" t="s">
        <v>703</v>
      </c>
      <c r="B1024" s="381" t="s">
        <v>167</v>
      </c>
      <c r="C1024" s="381" t="s">
        <v>200</v>
      </c>
      <c r="D1024" s="381" t="s">
        <v>201</v>
      </c>
      <c r="E1024" s="381" t="s">
        <v>724</v>
      </c>
      <c r="F1024" s="381" t="s">
        <v>626</v>
      </c>
      <c r="G1024" s="381" t="s">
        <v>6</v>
      </c>
      <c r="H1024" s="382">
        <v>64790.084199999998</v>
      </c>
      <c r="I1024" s="382">
        <v>113382.6473</v>
      </c>
      <c r="J1024" s="382">
        <v>89530.304699999993</v>
      </c>
      <c r="K1024" s="382">
        <v>156678.03339999999</v>
      </c>
      <c r="L1024" s="382">
        <v>113598.63219999999</v>
      </c>
      <c r="M1024" s="382">
        <v>198797.60630000001</v>
      </c>
      <c r="N1024" s="382">
        <v>148438.53159999999</v>
      </c>
      <c r="O1024" s="382">
        <v>259767.43040000001</v>
      </c>
      <c r="P1024" s="382">
        <v>184985.12830000001</v>
      </c>
      <c r="Q1024" s="382">
        <v>323723.97440000001</v>
      </c>
      <c r="R1024" s="382">
        <v>208255.02410000001</v>
      </c>
      <c r="S1024" s="382">
        <v>364446.29210000002</v>
      </c>
      <c r="T1024" s="382">
        <v>231190.8112</v>
      </c>
      <c r="U1024" s="382">
        <v>404583.91970000003</v>
      </c>
    </row>
    <row r="1025" spans="1:21" ht="21.95" customHeight="1" x14ac:dyDescent="0.25">
      <c r="A1025" s="381" t="s">
        <v>703</v>
      </c>
      <c r="B1025" s="381" t="s">
        <v>167</v>
      </c>
      <c r="C1025" s="381" t="s">
        <v>200</v>
      </c>
      <c r="D1025" s="381" t="s">
        <v>201</v>
      </c>
      <c r="E1025" s="381" t="s">
        <v>724</v>
      </c>
      <c r="F1025" s="381" t="s">
        <v>627</v>
      </c>
      <c r="G1025" s="381" t="s">
        <v>4</v>
      </c>
      <c r="H1025" s="382">
        <v>72622.780899999998</v>
      </c>
      <c r="I1025" s="382">
        <v>116196.4512</v>
      </c>
      <c r="J1025" s="382">
        <v>101671.89320000001</v>
      </c>
      <c r="K1025" s="382">
        <v>162675.03169999999</v>
      </c>
      <c r="L1025" s="382">
        <v>130721.00569999999</v>
      </c>
      <c r="M1025" s="382">
        <v>209153.6122</v>
      </c>
      <c r="N1025" s="382">
        <v>174294.67420000001</v>
      </c>
      <c r="O1025" s="382">
        <v>278871.4828</v>
      </c>
      <c r="P1025" s="382">
        <v>217868.34280000001</v>
      </c>
      <c r="Q1025" s="382">
        <v>348589.35350000003</v>
      </c>
      <c r="R1025" s="382">
        <v>246917.45509999999</v>
      </c>
      <c r="S1025" s="382">
        <v>395067.93410000001</v>
      </c>
      <c r="T1025" s="382">
        <v>275966.5675</v>
      </c>
      <c r="U1025" s="382">
        <v>441546.51459999999</v>
      </c>
    </row>
    <row r="1026" spans="1:21" ht="22.5" customHeight="1" x14ac:dyDescent="0.25">
      <c r="A1026" s="381" t="s">
        <v>703</v>
      </c>
      <c r="B1026" s="381" t="s">
        <v>167</v>
      </c>
      <c r="C1026" s="381" t="s">
        <v>200</v>
      </c>
      <c r="D1026" s="381" t="s">
        <v>201</v>
      </c>
      <c r="E1026" s="381" t="s">
        <v>206</v>
      </c>
      <c r="F1026" s="381" t="s">
        <v>624</v>
      </c>
      <c r="G1026" s="381" t="s">
        <v>11</v>
      </c>
      <c r="H1026" s="382">
        <v>87889.214600000007</v>
      </c>
      <c r="I1026" s="382">
        <v>153806.1257</v>
      </c>
      <c r="J1026" s="382">
        <v>115082.88559999999</v>
      </c>
      <c r="K1026" s="382">
        <v>201395.04990000001</v>
      </c>
      <c r="L1026" s="382">
        <v>139694.86670000001</v>
      </c>
      <c r="M1026" s="382">
        <v>244466.01670000001</v>
      </c>
      <c r="N1026" s="382">
        <v>170848.24040000001</v>
      </c>
      <c r="O1026" s="382">
        <v>298984.42060000001</v>
      </c>
      <c r="P1026" s="382">
        <v>201047.60810000001</v>
      </c>
      <c r="Q1026" s="382">
        <v>351833.31410000002</v>
      </c>
      <c r="R1026" s="382">
        <v>219555.46720000001</v>
      </c>
      <c r="S1026" s="382">
        <v>384222.06760000001</v>
      </c>
      <c r="T1026" s="382">
        <v>236040.76560000001</v>
      </c>
      <c r="U1026" s="382">
        <v>413071.33980000002</v>
      </c>
    </row>
    <row r="1027" spans="1:21" ht="21.95" customHeight="1" x14ac:dyDescent="0.25">
      <c r="A1027" s="381" t="s">
        <v>703</v>
      </c>
      <c r="B1027" s="381" t="s">
        <v>167</v>
      </c>
      <c r="C1027" s="381" t="s">
        <v>200</v>
      </c>
      <c r="D1027" s="381" t="s">
        <v>201</v>
      </c>
      <c r="E1027" s="381" t="s">
        <v>206</v>
      </c>
      <c r="F1027" s="381" t="s">
        <v>625</v>
      </c>
      <c r="G1027" s="381" t="s">
        <v>5</v>
      </c>
      <c r="H1027" s="382">
        <v>80499.260899999994</v>
      </c>
      <c r="I1027" s="382">
        <v>140873.7065</v>
      </c>
      <c r="J1027" s="382">
        <v>105482.8955</v>
      </c>
      <c r="K1027" s="382">
        <v>184595.06719999999</v>
      </c>
      <c r="L1027" s="382">
        <v>128297.19500000001</v>
      </c>
      <c r="M1027" s="382">
        <v>224520.0912</v>
      </c>
      <c r="N1027" s="382">
        <v>157560.2231</v>
      </c>
      <c r="O1027" s="382">
        <v>275730.39039999997</v>
      </c>
      <c r="P1027" s="382">
        <v>186976.19399999999</v>
      </c>
      <c r="Q1027" s="382">
        <v>327208.3395</v>
      </c>
      <c r="R1027" s="382">
        <v>205867.96520000001</v>
      </c>
      <c r="S1027" s="382">
        <v>360268.93900000001</v>
      </c>
      <c r="T1027" s="382">
        <v>223564.84539999999</v>
      </c>
      <c r="U1027" s="382">
        <v>391238.47940000001</v>
      </c>
    </row>
    <row r="1028" spans="1:21" ht="21.95" customHeight="1" x14ac:dyDescent="0.25">
      <c r="A1028" s="381" t="s">
        <v>703</v>
      </c>
      <c r="B1028" s="381" t="s">
        <v>167</v>
      </c>
      <c r="C1028" s="381" t="s">
        <v>200</v>
      </c>
      <c r="D1028" s="381" t="s">
        <v>201</v>
      </c>
      <c r="E1028" s="381" t="s">
        <v>206</v>
      </c>
      <c r="F1028" s="381" t="s">
        <v>626</v>
      </c>
      <c r="G1028" s="381" t="s">
        <v>6</v>
      </c>
      <c r="H1028" s="382">
        <v>69601.691300000006</v>
      </c>
      <c r="I1028" s="382">
        <v>121802.9598</v>
      </c>
      <c r="J1028" s="382">
        <v>96141.468299999993</v>
      </c>
      <c r="K1028" s="382">
        <v>168247.56950000001</v>
      </c>
      <c r="L1028" s="382">
        <v>121937.87420000001</v>
      </c>
      <c r="M1028" s="382">
        <v>213391.27970000001</v>
      </c>
      <c r="N1028" s="382">
        <v>159235.57310000001</v>
      </c>
      <c r="O1028" s="382">
        <v>278662.25280000002</v>
      </c>
      <c r="P1028" s="382">
        <v>198421.53260000001</v>
      </c>
      <c r="Q1028" s="382">
        <v>347237.68199999997</v>
      </c>
      <c r="R1028" s="382">
        <v>223334.5673</v>
      </c>
      <c r="S1028" s="382">
        <v>390835.49280000001</v>
      </c>
      <c r="T1028" s="382">
        <v>247877.95</v>
      </c>
      <c r="U1028" s="382">
        <v>433786.41249999998</v>
      </c>
    </row>
    <row r="1029" spans="1:21" ht="21.95" customHeight="1" x14ac:dyDescent="0.25">
      <c r="A1029" s="381" t="s">
        <v>703</v>
      </c>
      <c r="B1029" s="381" t="s">
        <v>167</v>
      </c>
      <c r="C1029" s="381" t="s">
        <v>200</v>
      </c>
      <c r="D1029" s="381" t="s">
        <v>201</v>
      </c>
      <c r="E1029" s="381" t="s">
        <v>206</v>
      </c>
      <c r="F1029" s="381" t="s">
        <v>627</v>
      </c>
      <c r="G1029" s="381" t="s">
        <v>4</v>
      </c>
      <c r="H1029" s="382">
        <v>78533.516399999993</v>
      </c>
      <c r="I1029" s="382">
        <v>125653.6281</v>
      </c>
      <c r="J1029" s="382">
        <v>109946.92290000001</v>
      </c>
      <c r="K1029" s="382">
        <v>175915.07930000001</v>
      </c>
      <c r="L1029" s="382">
        <v>141360.32939999999</v>
      </c>
      <c r="M1029" s="382">
        <v>226176.53049999999</v>
      </c>
      <c r="N1029" s="382">
        <v>188480.43919999999</v>
      </c>
      <c r="O1029" s="382">
        <v>301568.70730000001</v>
      </c>
      <c r="P1029" s="382">
        <v>235600.5491</v>
      </c>
      <c r="Q1029" s="382">
        <v>376960.88410000002</v>
      </c>
      <c r="R1029" s="382">
        <v>267013.95559999999</v>
      </c>
      <c r="S1029" s="382">
        <v>427222.33539999998</v>
      </c>
      <c r="T1029" s="382">
        <v>298427.36219999997</v>
      </c>
      <c r="U1029" s="382">
        <v>477483.78649999999</v>
      </c>
    </row>
    <row r="1030" spans="1:21" ht="22.5" customHeight="1" x14ac:dyDescent="0.25">
      <c r="A1030" s="381" t="s">
        <v>703</v>
      </c>
      <c r="B1030" s="381" t="s">
        <v>167</v>
      </c>
      <c r="C1030" s="381" t="s">
        <v>200</v>
      </c>
      <c r="D1030" s="381" t="s">
        <v>201</v>
      </c>
      <c r="E1030" s="381" t="s">
        <v>207</v>
      </c>
      <c r="F1030" s="381" t="s">
        <v>624</v>
      </c>
      <c r="G1030" s="381" t="s">
        <v>11</v>
      </c>
      <c r="H1030" s="382">
        <v>83105.802299999996</v>
      </c>
      <c r="I1030" s="382">
        <v>145435.15410000001</v>
      </c>
      <c r="J1030" s="382">
        <v>108766.9333</v>
      </c>
      <c r="K1030" s="382">
        <v>190342.13320000001</v>
      </c>
      <c r="L1030" s="382">
        <v>131979.8982</v>
      </c>
      <c r="M1030" s="382">
        <v>230964.82190000001</v>
      </c>
      <c r="N1030" s="382">
        <v>161325.23869999999</v>
      </c>
      <c r="O1030" s="382">
        <v>282319.1678</v>
      </c>
      <c r="P1030" s="382">
        <v>189811.07459999999</v>
      </c>
      <c r="Q1030" s="382">
        <v>332169.38059999997</v>
      </c>
      <c r="R1030" s="382">
        <v>207275.2445</v>
      </c>
      <c r="S1030" s="382">
        <v>362731.6778</v>
      </c>
      <c r="T1030" s="382">
        <v>222827.5025</v>
      </c>
      <c r="U1030" s="382">
        <v>389948.12939999998</v>
      </c>
    </row>
    <row r="1031" spans="1:21" ht="21.95" customHeight="1" x14ac:dyDescent="0.25">
      <c r="A1031" s="381" t="s">
        <v>703</v>
      </c>
      <c r="B1031" s="381" t="s">
        <v>167</v>
      </c>
      <c r="C1031" s="381" t="s">
        <v>200</v>
      </c>
      <c r="D1031" s="381" t="s">
        <v>201</v>
      </c>
      <c r="E1031" s="381" t="s">
        <v>207</v>
      </c>
      <c r="F1031" s="381" t="s">
        <v>625</v>
      </c>
      <c r="G1031" s="381" t="s">
        <v>5</v>
      </c>
      <c r="H1031" s="382">
        <v>76213.248699999996</v>
      </c>
      <c r="I1031" s="382">
        <v>133373.18539999999</v>
      </c>
      <c r="J1031" s="382">
        <v>99813.095700000005</v>
      </c>
      <c r="K1031" s="382">
        <v>174672.91750000001</v>
      </c>
      <c r="L1031" s="382">
        <v>121349.3768</v>
      </c>
      <c r="M1031" s="382">
        <v>212361.4094</v>
      </c>
      <c r="N1031" s="382">
        <v>148931.60639999999</v>
      </c>
      <c r="O1031" s="382">
        <v>260630.3112</v>
      </c>
      <c r="P1031" s="382">
        <v>176686.77410000001</v>
      </c>
      <c r="Q1031" s="382">
        <v>309201.85450000002</v>
      </c>
      <c r="R1031" s="382">
        <v>194509.01579999999</v>
      </c>
      <c r="S1031" s="382">
        <v>340390.77769999998</v>
      </c>
      <c r="T1031" s="382">
        <v>211191.3069</v>
      </c>
      <c r="U1031" s="382">
        <v>369584.78700000001</v>
      </c>
    </row>
    <row r="1032" spans="1:21" ht="21.95" customHeight="1" x14ac:dyDescent="0.25">
      <c r="A1032" s="381" t="s">
        <v>703</v>
      </c>
      <c r="B1032" s="381" t="s">
        <v>167</v>
      </c>
      <c r="C1032" s="381" t="s">
        <v>200</v>
      </c>
      <c r="D1032" s="381" t="s">
        <v>201</v>
      </c>
      <c r="E1032" s="381" t="s">
        <v>207</v>
      </c>
      <c r="F1032" s="381" t="s">
        <v>626</v>
      </c>
      <c r="G1032" s="381" t="s">
        <v>6</v>
      </c>
      <c r="H1032" s="382">
        <v>66000.698099999994</v>
      </c>
      <c r="I1032" s="382">
        <v>115501.2215</v>
      </c>
      <c r="J1032" s="382">
        <v>91187.638099999996</v>
      </c>
      <c r="K1032" s="382">
        <v>159578.36670000001</v>
      </c>
      <c r="L1032" s="382">
        <v>115681.24159999999</v>
      </c>
      <c r="M1032" s="382">
        <v>202442.17290000001</v>
      </c>
      <c r="N1032" s="382">
        <v>151118.7598</v>
      </c>
      <c r="O1032" s="382">
        <v>264457.8296</v>
      </c>
      <c r="P1032" s="382">
        <v>188317.4442</v>
      </c>
      <c r="Q1032" s="382">
        <v>329555.52730000002</v>
      </c>
      <c r="R1032" s="382">
        <v>211987.13430000001</v>
      </c>
      <c r="S1032" s="382">
        <v>370977.48499999999</v>
      </c>
      <c r="T1032" s="382">
        <v>235312.05249999999</v>
      </c>
      <c r="U1032" s="382">
        <v>411796.092</v>
      </c>
    </row>
    <row r="1033" spans="1:21" ht="21.95" customHeight="1" x14ac:dyDescent="0.25">
      <c r="A1033" s="381" t="s">
        <v>703</v>
      </c>
      <c r="B1033" s="381" t="s">
        <v>167</v>
      </c>
      <c r="C1033" s="381" t="s">
        <v>200</v>
      </c>
      <c r="D1033" s="381" t="s">
        <v>201</v>
      </c>
      <c r="E1033" s="381" t="s">
        <v>207</v>
      </c>
      <c r="F1033" s="381" t="s">
        <v>627</v>
      </c>
      <c r="G1033" s="381" t="s">
        <v>4</v>
      </c>
      <c r="H1033" s="382">
        <v>74192.885200000004</v>
      </c>
      <c r="I1033" s="382">
        <v>118708.6182</v>
      </c>
      <c r="J1033" s="382">
        <v>103870.03939999999</v>
      </c>
      <c r="K1033" s="382">
        <v>166192.06539999999</v>
      </c>
      <c r="L1033" s="382">
        <v>133547.19339999999</v>
      </c>
      <c r="M1033" s="382">
        <v>213675.51269999999</v>
      </c>
      <c r="N1033" s="382">
        <v>178062.9246</v>
      </c>
      <c r="O1033" s="382">
        <v>284900.68359999999</v>
      </c>
      <c r="P1033" s="382">
        <v>222578.6557</v>
      </c>
      <c r="Q1033" s="382">
        <v>356125.85450000002</v>
      </c>
      <c r="R1033" s="382">
        <v>252255.80979999999</v>
      </c>
      <c r="S1033" s="382">
        <v>403609.30180000002</v>
      </c>
      <c r="T1033" s="382">
        <v>281932.96399999998</v>
      </c>
      <c r="U1033" s="382">
        <v>451092.74900000001</v>
      </c>
    </row>
    <row r="1034" spans="1:21" ht="22.5" customHeight="1" x14ac:dyDescent="0.25">
      <c r="A1034" s="381" t="s">
        <v>703</v>
      </c>
      <c r="B1034" s="381" t="s">
        <v>167</v>
      </c>
      <c r="C1034" s="381" t="s">
        <v>200</v>
      </c>
      <c r="D1034" s="381" t="s">
        <v>201</v>
      </c>
      <c r="E1034" s="381" t="s">
        <v>725</v>
      </c>
      <c r="F1034" s="381" t="s">
        <v>624</v>
      </c>
      <c r="G1034" s="381" t="s">
        <v>11</v>
      </c>
      <c r="H1034" s="382">
        <v>83105.802299999996</v>
      </c>
      <c r="I1034" s="382">
        <v>145435.15410000001</v>
      </c>
      <c r="J1034" s="382">
        <v>108766.9333</v>
      </c>
      <c r="K1034" s="382">
        <v>190342.13320000001</v>
      </c>
      <c r="L1034" s="382">
        <v>131979.8982</v>
      </c>
      <c r="M1034" s="382">
        <v>230964.82190000001</v>
      </c>
      <c r="N1034" s="382">
        <v>161325.23869999999</v>
      </c>
      <c r="O1034" s="382">
        <v>282319.1678</v>
      </c>
      <c r="P1034" s="382">
        <v>189811.07459999999</v>
      </c>
      <c r="Q1034" s="382">
        <v>332169.38059999997</v>
      </c>
      <c r="R1034" s="382">
        <v>207275.2445</v>
      </c>
      <c r="S1034" s="382">
        <v>362731.6778</v>
      </c>
      <c r="T1034" s="382">
        <v>222827.5025</v>
      </c>
      <c r="U1034" s="382">
        <v>389948.12939999998</v>
      </c>
    </row>
    <row r="1035" spans="1:21" ht="21.95" customHeight="1" x14ac:dyDescent="0.25">
      <c r="A1035" s="381" t="s">
        <v>703</v>
      </c>
      <c r="B1035" s="381" t="s">
        <v>167</v>
      </c>
      <c r="C1035" s="381" t="s">
        <v>200</v>
      </c>
      <c r="D1035" s="381" t="s">
        <v>201</v>
      </c>
      <c r="E1035" s="381" t="s">
        <v>725</v>
      </c>
      <c r="F1035" s="381" t="s">
        <v>625</v>
      </c>
      <c r="G1035" s="381" t="s">
        <v>5</v>
      </c>
      <c r="H1035" s="382">
        <v>76213.248699999996</v>
      </c>
      <c r="I1035" s="382">
        <v>133373.18539999999</v>
      </c>
      <c r="J1035" s="382">
        <v>99813.095700000005</v>
      </c>
      <c r="K1035" s="382">
        <v>174672.91750000001</v>
      </c>
      <c r="L1035" s="382">
        <v>121349.3768</v>
      </c>
      <c r="M1035" s="382">
        <v>212361.4094</v>
      </c>
      <c r="N1035" s="382">
        <v>148931.60639999999</v>
      </c>
      <c r="O1035" s="382">
        <v>260630.3112</v>
      </c>
      <c r="P1035" s="382">
        <v>176686.77410000001</v>
      </c>
      <c r="Q1035" s="382">
        <v>309201.85450000002</v>
      </c>
      <c r="R1035" s="382">
        <v>194509.01579999999</v>
      </c>
      <c r="S1035" s="382">
        <v>340390.77769999998</v>
      </c>
      <c r="T1035" s="382">
        <v>211191.3069</v>
      </c>
      <c r="U1035" s="382">
        <v>369584.78700000001</v>
      </c>
    </row>
    <row r="1036" spans="1:21" ht="21.95" customHeight="1" x14ac:dyDescent="0.25">
      <c r="A1036" s="381" t="s">
        <v>703</v>
      </c>
      <c r="B1036" s="381" t="s">
        <v>167</v>
      </c>
      <c r="C1036" s="381" t="s">
        <v>200</v>
      </c>
      <c r="D1036" s="381" t="s">
        <v>201</v>
      </c>
      <c r="E1036" s="381" t="s">
        <v>725</v>
      </c>
      <c r="F1036" s="381" t="s">
        <v>626</v>
      </c>
      <c r="G1036" s="381" t="s">
        <v>6</v>
      </c>
      <c r="H1036" s="382">
        <v>66000.698099999994</v>
      </c>
      <c r="I1036" s="382">
        <v>115501.2215</v>
      </c>
      <c r="J1036" s="382">
        <v>91187.638099999996</v>
      </c>
      <c r="K1036" s="382">
        <v>159578.36670000001</v>
      </c>
      <c r="L1036" s="382">
        <v>115681.24159999999</v>
      </c>
      <c r="M1036" s="382">
        <v>202442.17290000001</v>
      </c>
      <c r="N1036" s="382">
        <v>151118.7598</v>
      </c>
      <c r="O1036" s="382">
        <v>264457.8296</v>
      </c>
      <c r="P1036" s="382">
        <v>188317.4442</v>
      </c>
      <c r="Q1036" s="382">
        <v>329555.52730000002</v>
      </c>
      <c r="R1036" s="382">
        <v>211987.13430000001</v>
      </c>
      <c r="S1036" s="382">
        <v>370977.48499999999</v>
      </c>
      <c r="T1036" s="382">
        <v>235312.05249999999</v>
      </c>
      <c r="U1036" s="382">
        <v>411796.092</v>
      </c>
    </row>
    <row r="1037" spans="1:21" ht="21.95" customHeight="1" x14ac:dyDescent="0.25">
      <c r="A1037" s="381" t="s">
        <v>703</v>
      </c>
      <c r="B1037" s="381" t="s">
        <v>167</v>
      </c>
      <c r="C1037" s="381" t="s">
        <v>200</v>
      </c>
      <c r="D1037" s="381" t="s">
        <v>201</v>
      </c>
      <c r="E1037" s="381" t="s">
        <v>725</v>
      </c>
      <c r="F1037" s="381" t="s">
        <v>627</v>
      </c>
      <c r="G1037" s="381" t="s">
        <v>4</v>
      </c>
      <c r="H1037" s="382">
        <v>74192.885200000004</v>
      </c>
      <c r="I1037" s="382">
        <v>118708.6182</v>
      </c>
      <c r="J1037" s="382">
        <v>103870.03939999999</v>
      </c>
      <c r="K1037" s="382">
        <v>166192.06539999999</v>
      </c>
      <c r="L1037" s="382">
        <v>133547.19339999999</v>
      </c>
      <c r="M1037" s="382">
        <v>213675.51269999999</v>
      </c>
      <c r="N1037" s="382">
        <v>178062.9246</v>
      </c>
      <c r="O1037" s="382">
        <v>284900.68359999999</v>
      </c>
      <c r="P1037" s="382">
        <v>222578.6557</v>
      </c>
      <c r="Q1037" s="382">
        <v>356125.85450000002</v>
      </c>
      <c r="R1037" s="382">
        <v>252255.80979999999</v>
      </c>
      <c r="S1037" s="382">
        <v>403609.30180000002</v>
      </c>
      <c r="T1037" s="382">
        <v>281932.96399999998</v>
      </c>
      <c r="U1037" s="382">
        <v>451092.74900000001</v>
      </c>
    </row>
    <row r="1038" spans="1:21" ht="22.5" customHeight="1" x14ac:dyDescent="0.25">
      <c r="A1038" s="381" t="s">
        <v>703</v>
      </c>
      <c r="B1038" s="381" t="s">
        <v>167</v>
      </c>
      <c r="C1038" s="381" t="s">
        <v>200</v>
      </c>
      <c r="D1038" s="381" t="s">
        <v>201</v>
      </c>
      <c r="E1038" s="381" t="s">
        <v>172</v>
      </c>
      <c r="F1038" s="381" t="s">
        <v>624</v>
      </c>
      <c r="G1038" s="381" t="s">
        <v>11</v>
      </c>
      <c r="H1038" s="382">
        <v>83997.678400000004</v>
      </c>
      <c r="I1038" s="382">
        <v>146995.93710000001</v>
      </c>
      <c r="J1038" s="382">
        <v>109932.59329999999</v>
      </c>
      <c r="K1038" s="382">
        <v>192382.03829999999</v>
      </c>
      <c r="L1038" s="382">
        <v>133392.85519999999</v>
      </c>
      <c r="M1038" s="382">
        <v>233437.49669999999</v>
      </c>
      <c r="N1038" s="382">
        <v>163049.68290000001</v>
      </c>
      <c r="O1038" s="382">
        <v>285336.94510000001</v>
      </c>
      <c r="P1038" s="382">
        <v>191839.0845</v>
      </c>
      <c r="Q1038" s="382">
        <v>335718.39799999999</v>
      </c>
      <c r="R1038" s="382">
        <v>209489.56340000001</v>
      </c>
      <c r="S1038" s="382">
        <v>366606.73590000003</v>
      </c>
      <c r="T1038" s="382">
        <v>225207.62950000001</v>
      </c>
      <c r="U1038" s="382">
        <v>394113.35159999999</v>
      </c>
    </row>
    <row r="1039" spans="1:21" ht="21.95" customHeight="1" x14ac:dyDescent="0.25">
      <c r="A1039" s="381" t="s">
        <v>703</v>
      </c>
      <c r="B1039" s="381" t="s">
        <v>167</v>
      </c>
      <c r="C1039" s="381" t="s">
        <v>200</v>
      </c>
      <c r="D1039" s="381" t="s">
        <v>201</v>
      </c>
      <c r="E1039" s="381" t="s">
        <v>172</v>
      </c>
      <c r="F1039" s="381" t="s">
        <v>625</v>
      </c>
      <c r="G1039" s="381" t="s">
        <v>5</v>
      </c>
      <c r="H1039" s="382">
        <v>77034.067599999995</v>
      </c>
      <c r="I1039" s="382">
        <v>134809.61840000001</v>
      </c>
      <c r="J1039" s="382">
        <v>100886.4483</v>
      </c>
      <c r="K1039" s="382">
        <v>176551.2844</v>
      </c>
      <c r="L1039" s="382">
        <v>122652.74099999999</v>
      </c>
      <c r="M1039" s="382">
        <v>214642.29670000001</v>
      </c>
      <c r="N1039" s="382">
        <v>150528.28140000001</v>
      </c>
      <c r="O1039" s="382">
        <v>263424.49249999999</v>
      </c>
      <c r="P1039" s="382">
        <v>178579.48199999999</v>
      </c>
      <c r="Q1039" s="382">
        <v>312514.09360000002</v>
      </c>
      <c r="R1039" s="382">
        <v>196591.7242</v>
      </c>
      <c r="S1039" s="382">
        <v>344035.51730000001</v>
      </c>
      <c r="T1039" s="382">
        <v>213451.47320000001</v>
      </c>
      <c r="U1039" s="382">
        <v>373540.07809999998</v>
      </c>
    </row>
    <row r="1040" spans="1:21" ht="21.95" customHeight="1" x14ac:dyDescent="0.25">
      <c r="A1040" s="381" t="s">
        <v>703</v>
      </c>
      <c r="B1040" s="381" t="s">
        <v>167</v>
      </c>
      <c r="C1040" s="381" t="s">
        <v>200</v>
      </c>
      <c r="D1040" s="381" t="s">
        <v>201</v>
      </c>
      <c r="E1040" s="381" t="s">
        <v>172</v>
      </c>
      <c r="F1040" s="381" t="s">
        <v>626</v>
      </c>
      <c r="G1040" s="381" t="s">
        <v>6</v>
      </c>
      <c r="H1040" s="382">
        <v>66714.729600000006</v>
      </c>
      <c r="I1040" s="382">
        <v>116750.77680000001</v>
      </c>
      <c r="J1040" s="382">
        <v>92174.773700000005</v>
      </c>
      <c r="K1040" s="382">
        <v>161305.85399999999</v>
      </c>
      <c r="L1040" s="382">
        <v>116934.33349999999</v>
      </c>
      <c r="M1040" s="382">
        <v>204635.08350000001</v>
      </c>
      <c r="N1040" s="382">
        <v>152757.35399999999</v>
      </c>
      <c r="O1040" s="382">
        <v>267325.36959999998</v>
      </c>
      <c r="P1040" s="382">
        <v>190359.6973</v>
      </c>
      <c r="Q1040" s="382">
        <v>333129.47019999998</v>
      </c>
      <c r="R1040" s="382">
        <v>214286.84959999999</v>
      </c>
      <c r="S1040" s="382">
        <v>375001.98680000001</v>
      </c>
      <c r="T1040" s="382">
        <v>237865.6759</v>
      </c>
      <c r="U1040" s="382">
        <v>416264.93280000001</v>
      </c>
    </row>
    <row r="1041" spans="1:21" ht="21.95" customHeight="1" x14ac:dyDescent="0.25">
      <c r="A1041" s="381" t="s">
        <v>703</v>
      </c>
      <c r="B1041" s="381" t="s">
        <v>167</v>
      </c>
      <c r="C1041" s="381" t="s">
        <v>200</v>
      </c>
      <c r="D1041" s="381" t="s">
        <v>201</v>
      </c>
      <c r="E1041" s="381" t="s">
        <v>172</v>
      </c>
      <c r="F1041" s="381" t="s">
        <v>627</v>
      </c>
      <c r="G1041" s="381" t="s">
        <v>4</v>
      </c>
      <c r="H1041" s="382">
        <v>74987.077900000004</v>
      </c>
      <c r="I1041" s="382">
        <v>119979.3265</v>
      </c>
      <c r="J1041" s="382">
        <v>104981.9091</v>
      </c>
      <c r="K1041" s="382">
        <v>167971.05710000001</v>
      </c>
      <c r="L1041" s="382">
        <v>134976.7403</v>
      </c>
      <c r="M1041" s="382">
        <v>215962.78769999999</v>
      </c>
      <c r="N1041" s="382">
        <v>179968.98699999999</v>
      </c>
      <c r="O1041" s="382">
        <v>287950.3836</v>
      </c>
      <c r="P1041" s="382">
        <v>224961.23379999999</v>
      </c>
      <c r="Q1041" s="382">
        <v>359937.97940000001</v>
      </c>
      <c r="R1041" s="382">
        <v>254956.0649</v>
      </c>
      <c r="S1041" s="382">
        <v>407929.71</v>
      </c>
      <c r="T1041" s="382">
        <v>284950.89610000001</v>
      </c>
      <c r="U1041" s="382">
        <v>455921.44050000003</v>
      </c>
    </row>
    <row r="1042" spans="1:21" ht="22.5" customHeight="1" x14ac:dyDescent="0.25">
      <c r="A1042" s="381" t="s">
        <v>703</v>
      </c>
      <c r="B1042" s="381" t="s">
        <v>167</v>
      </c>
      <c r="C1042" s="381" t="s">
        <v>200</v>
      </c>
      <c r="D1042" s="381" t="s">
        <v>201</v>
      </c>
      <c r="E1042" s="381" t="s">
        <v>208</v>
      </c>
      <c r="F1042" s="381" t="s">
        <v>624</v>
      </c>
      <c r="G1042" s="381" t="s">
        <v>11</v>
      </c>
      <c r="H1042" s="382">
        <v>90078.271399999998</v>
      </c>
      <c r="I1042" s="382">
        <v>157636.97500000001</v>
      </c>
      <c r="J1042" s="382">
        <v>117965.31269999999</v>
      </c>
      <c r="K1042" s="382">
        <v>206439.29730000001</v>
      </c>
      <c r="L1042" s="382">
        <v>143208.49799999999</v>
      </c>
      <c r="M1042" s="382">
        <v>250614.87160000001</v>
      </c>
      <c r="N1042" s="382">
        <v>175172.20910000001</v>
      </c>
      <c r="O1042" s="382">
        <v>306551.36589999998</v>
      </c>
      <c r="P1042" s="382">
        <v>206145.13250000001</v>
      </c>
      <c r="Q1042" s="382">
        <v>360753.9817</v>
      </c>
      <c r="R1042" s="382">
        <v>225125.09460000001</v>
      </c>
      <c r="S1042" s="382">
        <v>393968.9155</v>
      </c>
      <c r="T1042" s="382">
        <v>242031.94579999999</v>
      </c>
      <c r="U1042" s="382">
        <v>423555.90519999998</v>
      </c>
    </row>
    <row r="1043" spans="1:21" ht="21.95" customHeight="1" x14ac:dyDescent="0.25">
      <c r="A1043" s="381" t="s">
        <v>703</v>
      </c>
      <c r="B1043" s="381" t="s">
        <v>167</v>
      </c>
      <c r="C1043" s="381" t="s">
        <v>200</v>
      </c>
      <c r="D1043" s="381" t="s">
        <v>201</v>
      </c>
      <c r="E1043" s="381" t="s">
        <v>208</v>
      </c>
      <c r="F1043" s="381" t="s">
        <v>625</v>
      </c>
      <c r="G1043" s="381" t="s">
        <v>5</v>
      </c>
      <c r="H1043" s="382">
        <v>82475.145199999999</v>
      </c>
      <c r="I1043" s="382">
        <v>144331.50409999999</v>
      </c>
      <c r="J1043" s="382">
        <v>108088.399</v>
      </c>
      <c r="K1043" s="382">
        <v>189154.69820000001</v>
      </c>
      <c r="L1043" s="382">
        <v>131482.04639999999</v>
      </c>
      <c r="M1043" s="382">
        <v>230093.58119999999</v>
      </c>
      <c r="N1043" s="382">
        <v>161500.88250000001</v>
      </c>
      <c r="O1043" s="382">
        <v>282626.54430000001</v>
      </c>
      <c r="P1043" s="382">
        <v>191667.81090000001</v>
      </c>
      <c r="Q1043" s="382">
        <v>335418.6691</v>
      </c>
      <c r="R1043" s="382">
        <v>211042.75949999999</v>
      </c>
      <c r="S1043" s="382">
        <v>369324.82919999998</v>
      </c>
      <c r="T1043" s="382">
        <v>229196.1421</v>
      </c>
      <c r="U1043" s="382">
        <v>401093.2488</v>
      </c>
    </row>
    <row r="1044" spans="1:21" ht="21.95" customHeight="1" x14ac:dyDescent="0.25">
      <c r="A1044" s="381" t="s">
        <v>703</v>
      </c>
      <c r="B1044" s="381" t="s">
        <v>167</v>
      </c>
      <c r="C1044" s="381" t="s">
        <v>200</v>
      </c>
      <c r="D1044" s="381" t="s">
        <v>201</v>
      </c>
      <c r="E1044" s="381" t="s">
        <v>208</v>
      </c>
      <c r="F1044" s="381" t="s">
        <v>626</v>
      </c>
      <c r="G1044" s="381" t="s">
        <v>6</v>
      </c>
      <c r="H1044" s="382">
        <v>71278.043699999995</v>
      </c>
      <c r="I1044" s="382">
        <v>124736.57640000001</v>
      </c>
      <c r="J1044" s="382">
        <v>98450.835600000006</v>
      </c>
      <c r="K1044" s="382">
        <v>172288.96220000001</v>
      </c>
      <c r="L1044" s="382">
        <v>124858.81269999999</v>
      </c>
      <c r="M1044" s="382">
        <v>218502.92240000001</v>
      </c>
      <c r="N1044" s="382">
        <v>163033.57320000001</v>
      </c>
      <c r="O1044" s="382">
        <v>285308.75309999997</v>
      </c>
      <c r="P1044" s="382">
        <v>203151.06340000001</v>
      </c>
      <c r="Q1044" s="382">
        <v>355514.36109999998</v>
      </c>
      <c r="R1044" s="382">
        <v>228650.18770000001</v>
      </c>
      <c r="S1044" s="382">
        <v>400137.8285</v>
      </c>
      <c r="T1044" s="382">
        <v>253768.99669999999</v>
      </c>
      <c r="U1044" s="382">
        <v>444095.74430000002</v>
      </c>
    </row>
    <row r="1045" spans="1:21" ht="21.95" customHeight="1" x14ac:dyDescent="0.25">
      <c r="A1045" s="381" t="s">
        <v>703</v>
      </c>
      <c r="B1045" s="381" t="s">
        <v>167</v>
      </c>
      <c r="C1045" s="381" t="s">
        <v>200</v>
      </c>
      <c r="D1045" s="381" t="s">
        <v>201</v>
      </c>
      <c r="E1045" s="381" t="s">
        <v>208</v>
      </c>
      <c r="F1045" s="381" t="s">
        <v>627</v>
      </c>
      <c r="G1045" s="381" t="s">
        <v>4</v>
      </c>
      <c r="H1045" s="382">
        <v>80509.857399999994</v>
      </c>
      <c r="I1045" s="382">
        <v>128815.77370000001</v>
      </c>
      <c r="J1045" s="382">
        <v>112713.8003</v>
      </c>
      <c r="K1045" s="382">
        <v>180342.08319999999</v>
      </c>
      <c r="L1045" s="382">
        <v>144917.7433</v>
      </c>
      <c r="M1045" s="382">
        <v>231868.3927</v>
      </c>
      <c r="N1045" s="382">
        <v>193223.65770000001</v>
      </c>
      <c r="O1045" s="382">
        <v>309157.85690000001</v>
      </c>
      <c r="P1045" s="382">
        <v>241529.57209999999</v>
      </c>
      <c r="Q1045" s="382">
        <v>386447.3211</v>
      </c>
      <c r="R1045" s="382">
        <v>273733.51510000002</v>
      </c>
      <c r="S1045" s="382">
        <v>437973.63069999998</v>
      </c>
      <c r="T1045" s="382">
        <v>305937.45799999998</v>
      </c>
      <c r="U1045" s="382">
        <v>489499.94010000001</v>
      </c>
    </row>
    <row r="1046" spans="1:21" ht="22.5" customHeight="1" x14ac:dyDescent="0.25">
      <c r="A1046" s="381" t="s">
        <v>703</v>
      </c>
      <c r="B1046" s="381" t="s">
        <v>167</v>
      </c>
      <c r="C1046" s="381" t="s">
        <v>200</v>
      </c>
      <c r="D1046" s="381" t="s">
        <v>201</v>
      </c>
      <c r="E1046" s="381" t="s">
        <v>209</v>
      </c>
      <c r="F1046" s="381" t="s">
        <v>624</v>
      </c>
      <c r="G1046" s="381" t="s">
        <v>11</v>
      </c>
      <c r="H1046" s="382">
        <v>87889.214600000007</v>
      </c>
      <c r="I1046" s="382">
        <v>153806.1257</v>
      </c>
      <c r="J1046" s="382">
        <v>115082.88559999999</v>
      </c>
      <c r="K1046" s="382">
        <v>201395.04990000001</v>
      </c>
      <c r="L1046" s="382">
        <v>139694.86670000001</v>
      </c>
      <c r="M1046" s="382">
        <v>244466.01670000001</v>
      </c>
      <c r="N1046" s="382">
        <v>170848.24040000001</v>
      </c>
      <c r="O1046" s="382">
        <v>298984.42060000001</v>
      </c>
      <c r="P1046" s="382">
        <v>201047.60810000001</v>
      </c>
      <c r="Q1046" s="382">
        <v>351833.31410000002</v>
      </c>
      <c r="R1046" s="382">
        <v>219555.46720000001</v>
      </c>
      <c r="S1046" s="382">
        <v>384222.06760000001</v>
      </c>
      <c r="T1046" s="382">
        <v>236040.76560000001</v>
      </c>
      <c r="U1046" s="382">
        <v>413071.33980000002</v>
      </c>
    </row>
    <row r="1047" spans="1:21" ht="21.95" customHeight="1" x14ac:dyDescent="0.25">
      <c r="A1047" s="381" t="s">
        <v>703</v>
      </c>
      <c r="B1047" s="381" t="s">
        <v>167</v>
      </c>
      <c r="C1047" s="381" t="s">
        <v>200</v>
      </c>
      <c r="D1047" s="381" t="s">
        <v>201</v>
      </c>
      <c r="E1047" s="381" t="s">
        <v>209</v>
      </c>
      <c r="F1047" s="381" t="s">
        <v>625</v>
      </c>
      <c r="G1047" s="381" t="s">
        <v>5</v>
      </c>
      <c r="H1047" s="382">
        <v>80499.260899999994</v>
      </c>
      <c r="I1047" s="382">
        <v>140873.7065</v>
      </c>
      <c r="J1047" s="382">
        <v>105482.8955</v>
      </c>
      <c r="K1047" s="382">
        <v>184595.06719999999</v>
      </c>
      <c r="L1047" s="382">
        <v>128297.19500000001</v>
      </c>
      <c r="M1047" s="382">
        <v>224520.0912</v>
      </c>
      <c r="N1047" s="382">
        <v>157560.2231</v>
      </c>
      <c r="O1047" s="382">
        <v>275730.39039999997</v>
      </c>
      <c r="P1047" s="382">
        <v>186976.19399999999</v>
      </c>
      <c r="Q1047" s="382">
        <v>327208.3395</v>
      </c>
      <c r="R1047" s="382">
        <v>205867.96520000001</v>
      </c>
      <c r="S1047" s="382">
        <v>360268.93900000001</v>
      </c>
      <c r="T1047" s="382">
        <v>223564.84539999999</v>
      </c>
      <c r="U1047" s="382">
        <v>391238.47940000001</v>
      </c>
    </row>
    <row r="1048" spans="1:21" ht="21.95" customHeight="1" x14ac:dyDescent="0.25">
      <c r="A1048" s="381" t="s">
        <v>703</v>
      </c>
      <c r="B1048" s="381" t="s">
        <v>167</v>
      </c>
      <c r="C1048" s="381" t="s">
        <v>200</v>
      </c>
      <c r="D1048" s="381" t="s">
        <v>201</v>
      </c>
      <c r="E1048" s="381" t="s">
        <v>209</v>
      </c>
      <c r="F1048" s="381" t="s">
        <v>626</v>
      </c>
      <c r="G1048" s="381" t="s">
        <v>6</v>
      </c>
      <c r="H1048" s="382">
        <v>69601.691300000006</v>
      </c>
      <c r="I1048" s="382">
        <v>121802.9598</v>
      </c>
      <c r="J1048" s="382">
        <v>96141.468299999993</v>
      </c>
      <c r="K1048" s="382">
        <v>168247.56950000001</v>
      </c>
      <c r="L1048" s="382">
        <v>121937.87420000001</v>
      </c>
      <c r="M1048" s="382">
        <v>213391.27970000001</v>
      </c>
      <c r="N1048" s="382">
        <v>159235.57310000001</v>
      </c>
      <c r="O1048" s="382">
        <v>278662.25280000002</v>
      </c>
      <c r="P1048" s="382">
        <v>198421.53260000001</v>
      </c>
      <c r="Q1048" s="382">
        <v>347237.68199999997</v>
      </c>
      <c r="R1048" s="382">
        <v>223334.5673</v>
      </c>
      <c r="S1048" s="382">
        <v>390835.49280000001</v>
      </c>
      <c r="T1048" s="382">
        <v>247877.95</v>
      </c>
      <c r="U1048" s="382">
        <v>433786.41249999998</v>
      </c>
    </row>
    <row r="1049" spans="1:21" ht="21.95" customHeight="1" x14ac:dyDescent="0.25">
      <c r="A1049" s="381" t="s">
        <v>703</v>
      </c>
      <c r="B1049" s="381" t="s">
        <v>167</v>
      </c>
      <c r="C1049" s="381" t="s">
        <v>200</v>
      </c>
      <c r="D1049" s="381" t="s">
        <v>201</v>
      </c>
      <c r="E1049" s="381" t="s">
        <v>209</v>
      </c>
      <c r="F1049" s="381" t="s">
        <v>627</v>
      </c>
      <c r="G1049" s="381" t="s">
        <v>4</v>
      </c>
      <c r="H1049" s="382">
        <v>78533.516399999993</v>
      </c>
      <c r="I1049" s="382">
        <v>125653.6281</v>
      </c>
      <c r="J1049" s="382">
        <v>109946.92290000001</v>
      </c>
      <c r="K1049" s="382">
        <v>175915.07930000001</v>
      </c>
      <c r="L1049" s="382">
        <v>141360.32939999999</v>
      </c>
      <c r="M1049" s="382">
        <v>226176.53049999999</v>
      </c>
      <c r="N1049" s="382">
        <v>188480.43919999999</v>
      </c>
      <c r="O1049" s="382">
        <v>301568.70730000001</v>
      </c>
      <c r="P1049" s="382">
        <v>235600.5491</v>
      </c>
      <c r="Q1049" s="382">
        <v>376960.88410000002</v>
      </c>
      <c r="R1049" s="382">
        <v>267013.95559999999</v>
      </c>
      <c r="S1049" s="382">
        <v>427222.33539999998</v>
      </c>
      <c r="T1049" s="382">
        <v>298427.36219999997</v>
      </c>
      <c r="U1049" s="382">
        <v>477483.78649999999</v>
      </c>
    </row>
    <row r="1050" spans="1:21" ht="22.5" customHeight="1" x14ac:dyDescent="0.25">
      <c r="A1050" s="381" t="s">
        <v>703</v>
      </c>
      <c r="B1050" s="381" t="s">
        <v>167</v>
      </c>
      <c r="C1050" s="381" t="s">
        <v>210</v>
      </c>
      <c r="D1050" s="381" t="s">
        <v>211</v>
      </c>
      <c r="E1050" s="381" t="s">
        <v>726</v>
      </c>
      <c r="F1050" s="381" t="s">
        <v>624</v>
      </c>
      <c r="G1050" s="381" t="s">
        <v>11</v>
      </c>
      <c r="H1050" s="382">
        <v>92753.893800000005</v>
      </c>
      <c r="I1050" s="382">
        <v>162319.31409999999</v>
      </c>
      <c r="J1050" s="382">
        <v>121462.2856</v>
      </c>
      <c r="K1050" s="382">
        <v>212558.99979999999</v>
      </c>
      <c r="L1050" s="382">
        <v>147447.36060000001</v>
      </c>
      <c r="M1050" s="382">
        <v>258032.8812</v>
      </c>
      <c r="N1050" s="382">
        <v>180345.53159999999</v>
      </c>
      <c r="O1050" s="382">
        <v>315604.68030000001</v>
      </c>
      <c r="P1050" s="382">
        <v>212229.15049999999</v>
      </c>
      <c r="Q1050" s="382">
        <v>371401.0134</v>
      </c>
      <c r="R1050" s="382">
        <v>231768.0385</v>
      </c>
      <c r="S1050" s="382">
        <v>405594.0673</v>
      </c>
      <c r="T1050" s="382">
        <v>249172.3131</v>
      </c>
      <c r="U1050" s="382">
        <v>436051.5478</v>
      </c>
    </row>
    <row r="1051" spans="1:21" ht="21.95" customHeight="1" x14ac:dyDescent="0.25">
      <c r="A1051" s="381" t="s">
        <v>703</v>
      </c>
      <c r="B1051" s="381" t="s">
        <v>167</v>
      </c>
      <c r="C1051" s="381" t="s">
        <v>210</v>
      </c>
      <c r="D1051" s="381" t="s">
        <v>211</v>
      </c>
      <c r="E1051" s="381" t="s">
        <v>726</v>
      </c>
      <c r="F1051" s="381" t="s">
        <v>625</v>
      </c>
      <c r="G1051" s="381" t="s">
        <v>5</v>
      </c>
      <c r="H1051" s="382">
        <v>84937.596000000005</v>
      </c>
      <c r="I1051" s="382">
        <v>148640.79310000001</v>
      </c>
      <c r="J1051" s="382">
        <v>111308.44929999999</v>
      </c>
      <c r="K1051" s="382">
        <v>194789.78630000001</v>
      </c>
      <c r="L1051" s="382">
        <v>135392.13029999999</v>
      </c>
      <c r="M1051" s="382">
        <v>236936.228</v>
      </c>
      <c r="N1051" s="382">
        <v>166290.89720000001</v>
      </c>
      <c r="O1051" s="382">
        <v>291009.07</v>
      </c>
      <c r="P1051" s="382">
        <v>197345.92319999999</v>
      </c>
      <c r="Q1051" s="382">
        <v>345355.36550000001</v>
      </c>
      <c r="R1051" s="382">
        <v>217290.87210000001</v>
      </c>
      <c r="S1051" s="382">
        <v>380259.02600000001</v>
      </c>
      <c r="T1051" s="382">
        <v>235976.6274</v>
      </c>
      <c r="U1051" s="382">
        <v>412959.098</v>
      </c>
    </row>
    <row r="1052" spans="1:21" ht="21.95" customHeight="1" x14ac:dyDescent="0.25">
      <c r="A1052" s="381" t="s">
        <v>703</v>
      </c>
      <c r="B1052" s="381" t="s">
        <v>167</v>
      </c>
      <c r="C1052" s="381" t="s">
        <v>210</v>
      </c>
      <c r="D1052" s="381" t="s">
        <v>211</v>
      </c>
      <c r="E1052" s="381" t="s">
        <v>726</v>
      </c>
      <c r="F1052" s="381" t="s">
        <v>626</v>
      </c>
      <c r="G1052" s="381" t="s">
        <v>6</v>
      </c>
      <c r="H1052" s="382">
        <v>73420.132899999997</v>
      </c>
      <c r="I1052" s="382">
        <v>128485.2326</v>
      </c>
      <c r="J1052" s="382">
        <v>101412.23450000001</v>
      </c>
      <c r="K1052" s="382">
        <v>177471.41039999999</v>
      </c>
      <c r="L1052" s="382">
        <v>128618.0782</v>
      </c>
      <c r="M1052" s="382">
        <v>225081.63680000001</v>
      </c>
      <c r="N1052" s="382">
        <v>167949.34280000001</v>
      </c>
      <c r="O1052" s="382">
        <v>293911.34980000003</v>
      </c>
      <c r="P1052" s="382">
        <v>209277.80609999999</v>
      </c>
      <c r="Q1052" s="382">
        <v>366236.16070000001</v>
      </c>
      <c r="R1052" s="382">
        <v>235549.3149</v>
      </c>
      <c r="S1052" s="382">
        <v>412211.30119999999</v>
      </c>
      <c r="T1052" s="382">
        <v>261429.8455</v>
      </c>
      <c r="U1052" s="382">
        <v>457502.22960000002</v>
      </c>
    </row>
    <row r="1053" spans="1:21" ht="21.95" customHeight="1" x14ac:dyDescent="0.25">
      <c r="A1053" s="381" t="s">
        <v>703</v>
      </c>
      <c r="B1053" s="381" t="s">
        <v>167</v>
      </c>
      <c r="C1053" s="381" t="s">
        <v>210</v>
      </c>
      <c r="D1053" s="381" t="s">
        <v>211</v>
      </c>
      <c r="E1053" s="381" t="s">
        <v>726</v>
      </c>
      <c r="F1053" s="381" t="s">
        <v>627</v>
      </c>
      <c r="G1053" s="381" t="s">
        <v>4</v>
      </c>
      <c r="H1053" s="382">
        <v>82892.430600000007</v>
      </c>
      <c r="I1053" s="382">
        <v>132627.8909</v>
      </c>
      <c r="J1053" s="382">
        <v>116049.4028</v>
      </c>
      <c r="K1053" s="382">
        <v>185679.04730000001</v>
      </c>
      <c r="L1053" s="382">
        <v>149206.3751</v>
      </c>
      <c r="M1053" s="382">
        <v>238730.20370000001</v>
      </c>
      <c r="N1053" s="382">
        <v>198941.8334</v>
      </c>
      <c r="O1053" s="382">
        <v>318306.93819999998</v>
      </c>
      <c r="P1053" s="382">
        <v>248677.2917</v>
      </c>
      <c r="Q1053" s="382">
        <v>397883.6727</v>
      </c>
      <c r="R1053" s="382">
        <v>281834.26390000002</v>
      </c>
      <c r="S1053" s="382">
        <v>450934.82900000003</v>
      </c>
      <c r="T1053" s="382">
        <v>314991.23619999998</v>
      </c>
      <c r="U1053" s="382">
        <v>503985.9853</v>
      </c>
    </row>
    <row r="1054" spans="1:21" ht="22.5" customHeight="1" x14ac:dyDescent="0.25">
      <c r="A1054" s="381" t="s">
        <v>703</v>
      </c>
      <c r="B1054" s="381" t="s">
        <v>167</v>
      </c>
      <c r="C1054" s="381" t="s">
        <v>210</v>
      </c>
      <c r="D1054" s="381" t="s">
        <v>211</v>
      </c>
      <c r="E1054" s="381" t="s">
        <v>212</v>
      </c>
      <c r="F1054" s="381" t="s">
        <v>624</v>
      </c>
      <c r="G1054" s="381" t="s">
        <v>11</v>
      </c>
      <c r="H1054" s="382">
        <v>92105.801600000006</v>
      </c>
      <c r="I1054" s="382">
        <v>161185.15270000001</v>
      </c>
      <c r="J1054" s="382">
        <v>120486.9454</v>
      </c>
      <c r="K1054" s="382">
        <v>210852.1545</v>
      </c>
      <c r="L1054" s="382">
        <v>146146.95180000001</v>
      </c>
      <c r="M1054" s="382">
        <v>255757.16560000001</v>
      </c>
      <c r="N1054" s="382">
        <v>178543.9197</v>
      </c>
      <c r="O1054" s="382">
        <v>312451.85940000002</v>
      </c>
      <c r="P1054" s="382">
        <v>210036.12359999999</v>
      </c>
      <c r="Q1054" s="382">
        <v>367563.21639999998</v>
      </c>
      <c r="R1054" s="382">
        <v>229350.71720000001</v>
      </c>
      <c r="S1054" s="382">
        <v>401363.75510000001</v>
      </c>
      <c r="T1054" s="382">
        <v>246546.98730000001</v>
      </c>
      <c r="U1054" s="382">
        <v>431457.22769999999</v>
      </c>
    </row>
    <row r="1055" spans="1:21" ht="21.95" customHeight="1" x14ac:dyDescent="0.25">
      <c r="A1055" s="381" t="s">
        <v>703</v>
      </c>
      <c r="B1055" s="381" t="s">
        <v>167</v>
      </c>
      <c r="C1055" s="381" t="s">
        <v>210</v>
      </c>
      <c r="D1055" s="381" t="s">
        <v>211</v>
      </c>
      <c r="E1055" s="381" t="s">
        <v>212</v>
      </c>
      <c r="F1055" s="381" t="s">
        <v>625</v>
      </c>
      <c r="G1055" s="381" t="s">
        <v>5</v>
      </c>
      <c r="H1055" s="382">
        <v>84573.733399999997</v>
      </c>
      <c r="I1055" s="382">
        <v>148004.03339999999</v>
      </c>
      <c r="J1055" s="382">
        <v>110702.34020000001</v>
      </c>
      <c r="K1055" s="382">
        <v>193729.09539999999</v>
      </c>
      <c r="L1055" s="382">
        <v>134530.0943</v>
      </c>
      <c r="M1055" s="382">
        <v>235427.66500000001</v>
      </c>
      <c r="N1055" s="382">
        <v>165000.3639</v>
      </c>
      <c r="O1055" s="382">
        <v>288750.63679999998</v>
      </c>
      <c r="P1055" s="382">
        <v>195694.10569999999</v>
      </c>
      <c r="Q1055" s="382">
        <v>342464.685</v>
      </c>
      <c r="R1055" s="382">
        <v>215399.99419999999</v>
      </c>
      <c r="S1055" s="382">
        <v>376949.98989999999</v>
      </c>
      <c r="T1055" s="382">
        <v>233831.14569999999</v>
      </c>
      <c r="U1055" s="382">
        <v>409204.5049</v>
      </c>
    </row>
    <row r="1056" spans="1:21" ht="21.95" customHeight="1" x14ac:dyDescent="0.25">
      <c r="A1056" s="381" t="s">
        <v>703</v>
      </c>
      <c r="B1056" s="381" t="s">
        <v>167</v>
      </c>
      <c r="C1056" s="381" t="s">
        <v>210</v>
      </c>
      <c r="D1056" s="381" t="s">
        <v>211</v>
      </c>
      <c r="E1056" s="381" t="s">
        <v>212</v>
      </c>
      <c r="F1056" s="381" t="s">
        <v>626</v>
      </c>
      <c r="G1056" s="381" t="s">
        <v>6</v>
      </c>
      <c r="H1056" s="382">
        <v>73358.437000000005</v>
      </c>
      <c r="I1056" s="382">
        <v>128377.2647</v>
      </c>
      <c r="J1056" s="382">
        <v>101375.8949</v>
      </c>
      <c r="K1056" s="382">
        <v>177407.8161</v>
      </c>
      <c r="L1056" s="382">
        <v>128635.68610000001</v>
      </c>
      <c r="M1056" s="382">
        <v>225112.45069999999</v>
      </c>
      <c r="N1056" s="382">
        <v>168101.59950000001</v>
      </c>
      <c r="O1056" s="382">
        <v>294177.7991</v>
      </c>
      <c r="P1056" s="382">
        <v>209492.08619999999</v>
      </c>
      <c r="Q1056" s="382">
        <v>366611.1508</v>
      </c>
      <c r="R1056" s="382">
        <v>235851.51850000001</v>
      </c>
      <c r="S1056" s="382">
        <v>412740.15730000002</v>
      </c>
      <c r="T1056" s="382">
        <v>261834.1899</v>
      </c>
      <c r="U1056" s="382">
        <v>458209.83230000001</v>
      </c>
    </row>
    <row r="1057" spans="1:21" ht="21.95" customHeight="1" x14ac:dyDescent="0.25">
      <c r="A1057" s="381" t="s">
        <v>703</v>
      </c>
      <c r="B1057" s="381" t="s">
        <v>167</v>
      </c>
      <c r="C1057" s="381" t="s">
        <v>210</v>
      </c>
      <c r="D1057" s="381" t="s">
        <v>211</v>
      </c>
      <c r="E1057" s="381" t="s">
        <v>212</v>
      </c>
      <c r="F1057" s="381" t="s">
        <v>627</v>
      </c>
      <c r="G1057" s="381" t="s">
        <v>4</v>
      </c>
      <c r="H1057" s="382">
        <v>82153.071200000006</v>
      </c>
      <c r="I1057" s="382">
        <v>131444.91579999999</v>
      </c>
      <c r="J1057" s="382">
        <v>115014.2996</v>
      </c>
      <c r="K1057" s="382">
        <v>184022.88209999999</v>
      </c>
      <c r="L1057" s="382">
        <v>147875.52799999999</v>
      </c>
      <c r="M1057" s="382">
        <v>236600.84849999999</v>
      </c>
      <c r="N1057" s="382">
        <v>197167.3708</v>
      </c>
      <c r="O1057" s="382">
        <v>315467.79790000001</v>
      </c>
      <c r="P1057" s="382">
        <v>246459.21350000001</v>
      </c>
      <c r="Q1057" s="382">
        <v>394334.74739999999</v>
      </c>
      <c r="R1057" s="382">
        <v>279320.44189999998</v>
      </c>
      <c r="S1057" s="382">
        <v>446912.71380000003</v>
      </c>
      <c r="T1057" s="382">
        <v>312181.6703</v>
      </c>
      <c r="U1057" s="382">
        <v>499490.6801</v>
      </c>
    </row>
    <row r="1058" spans="1:21" ht="22.5" customHeight="1" x14ac:dyDescent="0.25">
      <c r="A1058" s="381" t="s">
        <v>703</v>
      </c>
      <c r="B1058" s="381" t="s">
        <v>167</v>
      </c>
      <c r="C1058" s="381" t="s">
        <v>210</v>
      </c>
      <c r="D1058" s="381" t="s">
        <v>211</v>
      </c>
      <c r="E1058" s="381" t="s">
        <v>213</v>
      </c>
      <c r="F1058" s="381" t="s">
        <v>624</v>
      </c>
      <c r="G1058" s="381" t="s">
        <v>11</v>
      </c>
      <c r="H1058" s="382">
        <v>92754.892900000006</v>
      </c>
      <c r="I1058" s="382">
        <v>162321.0626</v>
      </c>
      <c r="J1058" s="382">
        <v>121228.376</v>
      </c>
      <c r="K1058" s="382">
        <v>212149.65789999999</v>
      </c>
      <c r="L1058" s="382">
        <v>146947.22150000001</v>
      </c>
      <c r="M1058" s="382">
        <v>257157.63769999999</v>
      </c>
      <c r="N1058" s="382">
        <v>179341.83730000001</v>
      </c>
      <c r="O1058" s="382">
        <v>313848.21529999998</v>
      </c>
      <c r="P1058" s="382">
        <v>210912.6171</v>
      </c>
      <c r="Q1058" s="382">
        <v>369097.07980000001</v>
      </c>
      <c r="R1058" s="382">
        <v>230288.71090000001</v>
      </c>
      <c r="S1058" s="382">
        <v>403005.2439</v>
      </c>
      <c r="T1058" s="382">
        <v>247532.72150000001</v>
      </c>
      <c r="U1058" s="382">
        <v>433182.26260000002</v>
      </c>
    </row>
    <row r="1059" spans="1:21" ht="21.95" customHeight="1" x14ac:dyDescent="0.25">
      <c r="A1059" s="381" t="s">
        <v>703</v>
      </c>
      <c r="B1059" s="381" t="s">
        <v>167</v>
      </c>
      <c r="C1059" s="381" t="s">
        <v>210</v>
      </c>
      <c r="D1059" s="381" t="s">
        <v>211</v>
      </c>
      <c r="E1059" s="381" t="s">
        <v>213</v>
      </c>
      <c r="F1059" s="381" t="s">
        <v>625</v>
      </c>
      <c r="G1059" s="381" t="s">
        <v>5</v>
      </c>
      <c r="H1059" s="382">
        <v>85364.939100000003</v>
      </c>
      <c r="I1059" s="382">
        <v>149388.64350000001</v>
      </c>
      <c r="J1059" s="382">
        <v>111628.3858</v>
      </c>
      <c r="K1059" s="382">
        <v>195349.6752</v>
      </c>
      <c r="L1059" s="382">
        <v>135549.54990000001</v>
      </c>
      <c r="M1059" s="382">
        <v>237211.71230000001</v>
      </c>
      <c r="N1059" s="382">
        <v>166053.82010000001</v>
      </c>
      <c r="O1059" s="382">
        <v>290594.185</v>
      </c>
      <c r="P1059" s="382">
        <v>196841.20300000001</v>
      </c>
      <c r="Q1059" s="382">
        <v>344472.10509999999</v>
      </c>
      <c r="R1059" s="382">
        <v>216601.20879999999</v>
      </c>
      <c r="S1059" s="382">
        <v>379052.11540000001</v>
      </c>
      <c r="T1059" s="382">
        <v>235056.80119999999</v>
      </c>
      <c r="U1059" s="382">
        <v>411349.40210000001</v>
      </c>
    </row>
    <row r="1060" spans="1:21" ht="21.95" customHeight="1" x14ac:dyDescent="0.25">
      <c r="A1060" s="381" t="s">
        <v>703</v>
      </c>
      <c r="B1060" s="381" t="s">
        <v>167</v>
      </c>
      <c r="C1060" s="381" t="s">
        <v>210</v>
      </c>
      <c r="D1060" s="381" t="s">
        <v>211</v>
      </c>
      <c r="E1060" s="381" t="s">
        <v>213</v>
      </c>
      <c r="F1060" s="381" t="s">
        <v>626</v>
      </c>
      <c r="G1060" s="381" t="s">
        <v>6</v>
      </c>
      <c r="H1060" s="382">
        <v>74259.064599999998</v>
      </c>
      <c r="I1060" s="382">
        <v>129953.363</v>
      </c>
      <c r="J1060" s="382">
        <v>102661.79090000001</v>
      </c>
      <c r="K1060" s="382">
        <v>179658.13399999999</v>
      </c>
      <c r="L1060" s="382">
        <v>130321.14599999999</v>
      </c>
      <c r="M1060" s="382">
        <v>228062.00539999999</v>
      </c>
      <c r="N1060" s="382">
        <v>170413.26879999999</v>
      </c>
      <c r="O1060" s="382">
        <v>298223.2205</v>
      </c>
      <c r="P1060" s="382">
        <v>212393.65229999999</v>
      </c>
      <c r="Q1060" s="382">
        <v>371688.89159999997</v>
      </c>
      <c r="R1060" s="382">
        <v>239169.63639999999</v>
      </c>
      <c r="S1060" s="382">
        <v>418546.86359999998</v>
      </c>
      <c r="T1060" s="382">
        <v>265575.96830000001</v>
      </c>
      <c r="U1060" s="382">
        <v>464757.94459999999</v>
      </c>
    </row>
    <row r="1061" spans="1:21" ht="21.95" customHeight="1" x14ac:dyDescent="0.25">
      <c r="A1061" s="381" t="s">
        <v>703</v>
      </c>
      <c r="B1061" s="381" t="s">
        <v>167</v>
      </c>
      <c r="C1061" s="381" t="s">
        <v>210</v>
      </c>
      <c r="D1061" s="381" t="s">
        <v>211</v>
      </c>
      <c r="E1061" s="381" t="s">
        <v>213</v>
      </c>
      <c r="F1061" s="381" t="s">
        <v>627</v>
      </c>
      <c r="G1061" s="381" t="s">
        <v>4</v>
      </c>
      <c r="H1061" s="382">
        <v>82595.862500000003</v>
      </c>
      <c r="I1061" s="382">
        <v>132153.38200000001</v>
      </c>
      <c r="J1061" s="382">
        <v>115634.2075</v>
      </c>
      <c r="K1061" s="382">
        <v>185014.73480000001</v>
      </c>
      <c r="L1061" s="382">
        <v>148672.55249999999</v>
      </c>
      <c r="M1061" s="382">
        <v>237876.0876</v>
      </c>
      <c r="N1061" s="382">
        <v>198230.07010000001</v>
      </c>
      <c r="O1061" s="382">
        <v>317168.11670000001</v>
      </c>
      <c r="P1061" s="382">
        <v>247787.58749999999</v>
      </c>
      <c r="Q1061" s="382">
        <v>396460.1459</v>
      </c>
      <c r="R1061" s="382">
        <v>280825.9326</v>
      </c>
      <c r="S1061" s="382">
        <v>449321.4988</v>
      </c>
      <c r="T1061" s="382">
        <v>313864.27750000003</v>
      </c>
      <c r="U1061" s="382">
        <v>502182.85149999999</v>
      </c>
    </row>
    <row r="1062" spans="1:21" ht="22.5" customHeight="1" x14ac:dyDescent="0.25">
      <c r="A1062" s="381" t="s">
        <v>703</v>
      </c>
      <c r="B1062" s="381" t="s">
        <v>167</v>
      </c>
      <c r="C1062" s="381" t="s">
        <v>210</v>
      </c>
      <c r="D1062" s="381" t="s">
        <v>211</v>
      </c>
      <c r="E1062" s="381" t="s">
        <v>727</v>
      </c>
      <c r="F1062" s="381" t="s">
        <v>624</v>
      </c>
      <c r="G1062" s="381" t="s">
        <v>11</v>
      </c>
      <c r="H1062" s="382">
        <v>96970.477799999993</v>
      </c>
      <c r="I1062" s="382">
        <v>169698.33609999999</v>
      </c>
      <c r="J1062" s="382">
        <v>126866.3417</v>
      </c>
      <c r="K1062" s="382">
        <v>222016.09789999999</v>
      </c>
      <c r="L1062" s="382">
        <v>153899.44149999999</v>
      </c>
      <c r="M1062" s="382">
        <v>269324.02250000002</v>
      </c>
      <c r="N1062" s="382">
        <v>188041.2059</v>
      </c>
      <c r="O1062" s="382">
        <v>329072.1103</v>
      </c>
      <c r="P1062" s="382">
        <v>221217.66020000001</v>
      </c>
      <c r="Q1062" s="382">
        <v>387130.90539999999</v>
      </c>
      <c r="R1062" s="382">
        <v>241563.28210000001</v>
      </c>
      <c r="S1062" s="382">
        <v>422735.74359999999</v>
      </c>
      <c r="T1062" s="382">
        <v>259678.52789999999</v>
      </c>
      <c r="U1062" s="382">
        <v>454437.42379999999</v>
      </c>
    </row>
    <row r="1063" spans="1:21" ht="21.95" customHeight="1" x14ac:dyDescent="0.25">
      <c r="A1063" s="381" t="s">
        <v>703</v>
      </c>
      <c r="B1063" s="381" t="s">
        <v>167</v>
      </c>
      <c r="C1063" s="381" t="s">
        <v>210</v>
      </c>
      <c r="D1063" s="381" t="s">
        <v>211</v>
      </c>
      <c r="E1063" s="381" t="s">
        <v>727</v>
      </c>
      <c r="F1063" s="381" t="s">
        <v>625</v>
      </c>
      <c r="G1063" s="381" t="s">
        <v>5</v>
      </c>
      <c r="H1063" s="382">
        <v>89012.065600000002</v>
      </c>
      <c r="I1063" s="382">
        <v>155771.11489999999</v>
      </c>
      <c r="J1063" s="382">
        <v>116527.8903</v>
      </c>
      <c r="K1063" s="382">
        <v>203923.80809999999</v>
      </c>
      <c r="L1063" s="382">
        <v>141625.02530000001</v>
      </c>
      <c r="M1063" s="382">
        <v>247843.79430000001</v>
      </c>
      <c r="N1063" s="382">
        <v>173731.03289999999</v>
      </c>
      <c r="O1063" s="382">
        <v>304029.3076</v>
      </c>
      <c r="P1063" s="382">
        <v>206063.829</v>
      </c>
      <c r="Q1063" s="382">
        <v>360611.70069999999</v>
      </c>
      <c r="R1063" s="382">
        <v>226822.8947</v>
      </c>
      <c r="S1063" s="382">
        <v>396940.06569999998</v>
      </c>
      <c r="T1063" s="382">
        <v>246242.9209</v>
      </c>
      <c r="U1063" s="382">
        <v>430925.1115</v>
      </c>
    </row>
    <row r="1064" spans="1:21" ht="21.95" customHeight="1" x14ac:dyDescent="0.25">
      <c r="A1064" s="381" t="s">
        <v>703</v>
      </c>
      <c r="B1064" s="381" t="s">
        <v>167</v>
      </c>
      <c r="C1064" s="381" t="s">
        <v>210</v>
      </c>
      <c r="D1064" s="381" t="s">
        <v>211</v>
      </c>
      <c r="E1064" s="381" t="s">
        <v>727</v>
      </c>
      <c r="F1064" s="381" t="s">
        <v>626</v>
      </c>
      <c r="G1064" s="381" t="s">
        <v>6</v>
      </c>
      <c r="H1064" s="382">
        <v>77176.875799999994</v>
      </c>
      <c r="I1064" s="382">
        <v>135059.53260000001</v>
      </c>
      <c r="J1064" s="382">
        <v>106646.65730000001</v>
      </c>
      <c r="K1064" s="382">
        <v>186631.6502</v>
      </c>
      <c r="L1064" s="382">
        <v>135315.88510000001</v>
      </c>
      <c r="M1064" s="382">
        <v>236802.7991</v>
      </c>
      <c r="N1064" s="382">
        <v>176815.36249999999</v>
      </c>
      <c r="O1064" s="382">
        <v>309426.88449999999</v>
      </c>
      <c r="P1064" s="382">
        <v>220348.35140000001</v>
      </c>
      <c r="Q1064" s="382">
        <v>385609.61499999999</v>
      </c>
      <c r="R1064" s="382">
        <v>248066.25659999999</v>
      </c>
      <c r="S1064" s="382">
        <v>434115.94900000002</v>
      </c>
      <c r="T1064" s="382">
        <v>275386.0748</v>
      </c>
      <c r="U1064" s="382">
        <v>481925.6311</v>
      </c>
    </row>
    <row r="1065" spans="1:21" ht="21.95" customHeight="1" x14ac:dyDescent="0.25">
      <c r="A1065" s="381" t="s">
        <v>703</v>
      </c>
      <c r="B1065" s="381" t="s">
        <v>167</v>
      </c>
      <c r="C1065" s="381" t="s">
        <v>210</v>
      </c>
      <c r="D1065" s="381" t="s">
        <v>211</v>
      </c>
      <c r="E1065" s="381" t="s">
        <v>727</v>
      </c>
      <c r="F1065" s="381" t="s">
        <v>627</v>
      </c>
      <c r="G1065" s="381" t="s">
        <v>4</v>
      </c>
      <c r="H1065" s="382">
        <v>86511.982999999993</v>
      </c>
      <c r="I1065" s="382">
        <v>138419.17480000001</v>
      </c>
      <c r="J1065" s="382">
        <v>121116.77619999999</v>
      </c>
      <c r="K1065" s="382">
        <v>193786.84469999999</v>
      </c>
      <c r="L1065" s="382">
        <v>155721.56940000001</v>
      </c>
      <c r="M1065" s="382">
        <v>249154.51459999999</v>
      </c>
      <c r="N1065" s="382">
        <v>207628.7591</v>
      </c>
      <c r="O1065" s="382">
        <v>332206.01949999999</v>
      </c>
      <c r="P1065" s="382">
        <v>259535.94880000001</v>
      </c>
      <c r="Q1065" s="382">
        <v>415257.52439999999</v>
      </c>
      <c r="R1065" s="382">
        <v>294140.74200000003</v>
      </c>
      <c r="S1065" s="382">
        <v>470625.19429999997</v>
      </c>
      <c r="T1065" s="382">
        <v>328745.53519999998</v>
      </c>
      <c r="U1065" s="382">
        <v>525992.86419999995</v>
      </c>
    </row>
    <row r="1066" spans="1:21" ht="22.5" customHeight="1" x14ac:dyDescent="0.25">
      <c r="A1066" s="381" t="s">
        <v>703</v>
      </c>
      <c r="B1066" s="381" t="s">
        <v>167</v>
      </c>
      <c r="C1066" s="381" t="s">
        <v>210</v>
      </c>
      <c r="D1066" s="381" t="s">
        <v>211</v>
      </c>
      <c r="E1066" s="381" t="s">
        <v>728</v>
      </c>
      <c r="F1066" s="381" t="s">
        <v>624</v>
      </c>
      <c r="G1066" s="381" t="s">
        <v>11</v>
      </c>
      <c r="H1066" s="382">
        <v>90646.098899999997</v>
      </c>
      <c r="I1066" s="382">
        <v>158630.67310000001</v>
      </c>
      <c r="J1066" s="382">
        <v>118643.29949999999</v>
      </c>
      <c r="K1066" s="382">
        <v>207625.77410000001</v>
      </c>
      <c r="L1066" s="382">
        <v>143971.24660000001</v>
      </c>
      <c r="M1066" s="382">
        <v>251949.68160000001</v>
      </c>
      <c r="N1066" s="382">
        <v>175995.84210000001</v>
      </c>
      <c r="O1066" s="382">
        <v>307992.72369999997</v>
      </c>
      <c r="P1066" s="382">
        <v>207076.62280000001</v>
      </c>
      <c r="Q1066" s="382">
        <v>362384.08980000002</v>
      </c>
      <c r="R1066" s="382">
        <v>226130.74600000001</v>
      </c>
      <c r="S1066" s="382">
        <v>395728.80550000002</v>
      </c>
      <c r="T1066" s="382">
        <v>243099.4025</v>
      </c>
      <c r="U1066" s="382">
        <v>425423.95449999999</v>
      </c>
    </row>
    <row r="1067" spans="1:21" ht="21.95" customHeight="1" x14ac:dyDescent="0.25">
      <c r="A1067" s="381" t="s">
        <v>703</v>
      </c>
      <c r="B1067" s="381" t="s">
        <v>167</v>
      </c>
      <c r="C1067" s="381" t="s">
        <v>210</v>
      </c>
      <c r="D1067" s="381" t="s">
        <v>211</v>
      </c>
      <c r="E1067" s="381" t="s">
        <v>728</v>
      </c>
      <c r="F1067" s="381" t="s">
        <v>625</v>
      </c>
      <c r="G1067" s="381" t="s">
        <v>5</v>
      </c>
      <c r="H1067" s="382">
        <v>83114.030799999993</v>
      </c>
      <c r="I1067" s="382">
        <v>145449.5539</v>
      </c>
      <c r="J1067" s="382">
        <v>108858.6943</v>
      </c>
      <c r="K1067" s="382">
        <v>190502.715</v>
      </c>
      <c r="L1067" s="382">
        <v>132354.38920000001</v>
      </c>
      <c r="M1067" s="382">
        <v>231620.18100000001</v>
      </c>
      <c r="N1067" s="382">
        <v>162452.28630000001</v>
      </c>
      <c r="O1067" s="382">
        <v>284291.50109999999</v>
      </c>
      <c r="P1067" s="382">
        <v>192734.6047</v>
      </c>
      <c r="Q1067" s="382">
        <v>337285.55839999998</v>
      </c>
      <c r="R1067" s="382">
        <v>212180.02299999999</v>
      </c>
      <c r="S1067" s="382">
        <v>371315.04029999999</v>
      </c>
      <c r="T1067" s="382">
        <v>230383.56099999999</v>
      </c>
      <c r="U1067" s="382">
        <v>403171.2317</v>
      </c>
    </row>
    <row r="1068" spans="1:21" ht="21.95" customHeight="1" x14ac:dyDescent="0.25">
      <c r="A1068" s="381" t="s">
        <v>703</v>
      </c>
      <c r="B1068" s="381" t="s">
        <v>167</v>
      </c>
      <c r="C1068" s="381" t="s">
        <v>210</v>
      </c>
      <c r="D1068" s="381" t="s">
        <v>211</v>
      </c>
      <c r="E1068" s="381" t="s">
        <v>728</v>
      </c>
      <c r="F1068" s="381" t="s">
        <v>626</v>
      </c>
      <c r="G1068" s="381" t="s">
        <v>6</v>
      </c>
      <c r="H1068" s="382">
        <v>71961.225900000005</v>
      </c>
      <c r="I1068" s="382">
        <v>125932.1452</v>
      </c>
      <c r="J1068" s="382">
        <v>99419.799299999999</v>
      </c>
      <c r="K1068" s="382">
        <v>173984.6488</v>
      </c>
      <c r="L1068" s="382">
        <v>126120.7061</v>
      </c>
      <c r="M1068" s="382">
        <v>220711.23560000001</v>
      </c>
      <c r="N1068" s="382">
        <v>164748.29269999999</v>
      </c>
      <c r="O1068" s="382">
        <v>288309.5123</v>
      </c>
      <c r="P1068" s="382">
        <v>205300.45269999999</v>
      </c>
      <c r="Q1068" s="382">
        <v>359275.79229999997</v>
      </c>
      <c r="R1068" s="382">
        <v>231101.0006</v>
      </c>
      <c r="S1068" s="382">
        <v>404426.75099999999</v>
      </c>
      <c r="T1068" s="382">
        <v>256524.78760000001</v>
      </c>
      <c r="U1068" s="382">
        <v>448918.37829999998</v>
      </c>
    </row>
    <row r="1069" spans="1:21" ht="21.95" customHeight="1" x14ac:dyDescent="0.25">
      <c r="A1069" s="381" t="s">
        <v>703</v>
      </c>
      <c r="B1069" s="381" t="s">
        <v>167</v>
      </c>
      <c r="C1069" s="381" t="s">
        <v>210</v>
      </c>
      <c r="D1069" s="381" t="s">
        <v>211</v>
      </c>
      <c r="E1069" s="381" t="s">
        <v>728</v>
      </c>
      <c r="F1069" s="381" t="s">
        <v>627</v>
      </c>
      <c r="G1069" s="381" t="s">
        <v>4</v>
      </c>
      <c r="H1069" s="382">
        <v>80934.368100000007</v>
      </c>
      <c r="I1069" s="382">
        <v>129494.9909</v>
      </c>
      <c r="J1069" s="382">
        <v>113308.1153</v>
      </c>
      <c r="K1069" s="382">
        <v>181292.9872</v>
      </c>
      <c r="L1069" s="382">
        <v>145681.86240000001</v>
      </c>
      <c r="M1069" s="382">
        <v>233090.9834</v>
      </c>
      <c r="N1069" s="382">
        <v>194242.48319999999</v>
      </c>
      <c r="O1069" s="382">
        <v>310787.9779</v>
      </c>
      <c r="P1069" s="382">
        <v>242803.1041</v>
      </c>
      <c r="Q1069" s="382">
        <v>388484.97230000002</v>
      </c>
      <c r="R1069" s="382">
        <v>275176.85129999998</v>
      </c>
      <c r="S1069" s="382">
        <v>440282.96870000003</v>
      </c>
      <c r="T1069" s="382">
        <v>307550.59850000002</v>
      </c>
      <c r="U1069" s="382">
        <v>492080.96500000003</v>
      </c>
    </row>
    <row r="1070" spans="1:21" ht="22.5" customHeight="1" x14ac:dyDescent="0.25">
      <c r="A1070" s="381" t="s">
        <v>703</v>
      </c>
      <c r="B1070" s="381" t="s">
        <v>167</v>
      </c>
      <c r="C1070" s="381" t="s">
        <v>210</v>
      </c>
      <c r="D1070" s="381" t="s">
        <v>211</v>
      </c>
      <c r="E1070" s="381" t="s">
        <v>214</v>
      </c>
      <c r="F1070" s="381" t="s">
        <v>624</v>
      </c>
      <c r="G1070" s="381" t="s">
        <v>11</v>
      </c>
      <c r="H1070" s="382">
        <v>93240.461299999995</v>
      </c>
      <c r="I1070" s="382">
        <v>163170.80729999999</v>
      </c>
      <c r="J1070" s="382">
        <v>122076.8342</v>
      </c>
      <c r="K1070" s="382">
        <v>213634.45989999999</v>
      </c>
      <c r="L1070" s="382">
        <v>148172.59570000001</v>
      </c>
      <c r="M1070" s="382">
        <v>259302.04250000001</v>
      </c>
      <c r="N1070" s="382">
        <v>181194.89079999999</v>
      </c>
      <c r="O1070" s="382">
        <v>317091.0589</v>
      </c>
      <c r="P1070" s="382">
        <v>213215.65090000001</v>
      </c>
      <c r="Q1070" s="382">
        <v>373127.38890000002</v>
      </c>
      <c r="R1070" s="382">
        <v>232841.3622</v>
      </c>
      <c r="S1070" s="382">
        <v>407472.38380000001</v>
      </c>
      <c r="T1070" s="382">
        <v>250321.508</v>
      </c>
      <c r="U1070" s="382">
        <v>438062.63890000002</v>
      </c>
    </row>
    <row r="1071" spans="1:21" ht="21.95" customHeight="1" x14ac:dyDescent="0.25">
      <c r="A1071" s="381" t="s">
        <v>703</v>
      </c>
      <c r="B1071" s="381" t="s">
        <v>167</v>
      </c>
      <c r="C1071" s="381" t="s">
        <v>210</v>
      </c>
      <c r="D1071" s="381" t="s">
        <v>211</v>
      </c>
      <c r="E1071" s="381" t="s">
        <v>214</v>
      </c>
      <c r="F1071" s="381" t="s">
        <v>625</v>
      </c>
      <c r="G1071" s="381" t="s">
        <v>5</v>
      </c>
      <c r="H1071" s="382">
        <v>85424.163499999995</v>
      </c>
      <c r="I1071" s="382">
        <v>149492.28630000001</v>
      </c>
      <c r="J1071" s="382">
        <v>111922.99800000001</v>
      </c>
      <c r="K1071" s="382">
        <v>195865.2464</v>
      </c>
      <c r="L1071" s="382">
        <v>136117.36540000001</v>
      </c>
      <c r="M1071" s="382">
        <v>238205.38939999999</v>
      </c>
      <c r="N1071" s="382">
        <v>167140.25640000001</v>
      </c>
      <c r="O1071" s="382">
        <v>292495.4486</v>
      </c>
      <c r="P1071" s="382">
        <v>198332.4235</v>
      </c>
      <c r="Q1071" s="382">
        <v>347081.74109999998</v>
      </c>
      <c r="R1071" s="382">
        <v>218364.19579999999</v>
      </c>
      <c r="S1071" s="382">
        <v>382137.34250000003</v>
      </c>
      <c r="T1071" s="382">
        <v>237125.8224</v>
      </c>
      <c r="U1071" s="382">
        <v>414970.18900000001</v>
      </c>
    </row>
    <row r="1072" spans="1:21" ht="21.95" customHeight="1" x14ac:dyDescent="0.25">
      <c r="A1072" s="381" t="s">
        <v>703</v>
      </c>
      <c r="B1072" s="381" t="s">
        <v>167</v>
      </c>
      <c r="C1072" s="381" t="s">
        <v>210</v>
      </c>
      <c r="D1072" s="381" t="s">
        <v>211</v>
      </c>
      <c r="E1072" s="381" t="s">
        <v>214</v>
      </c>
      <c r="F1072" s="381" t="s">
        <v>626</v>
      </c>
      <c r="G1072" s="381" t="s">
        <v>6</v>
      </c>
      <c r="H1072" s="382">
        <v>73885.869900000005</v>
      </c>
      <c r="I1072" s="382">
        <v>129300.2724</v>
      </c>
      <c r="J1072" s="382">
        <v>102064.26639999999</v>
      </c>
      <c r="K1072" s="382">
        <v>178612.4662</v>
      </c>
      <c r="L1072" s="382">
        <v>129456.40489999999</v>
      </c>
      <c r="M1072" s="382">
        <v>226548.70850000001</v>
      </c>
      <c r="N1072" s="382">
        <v>169067.11170000001</v>
      </c>
      <c r="O1072" s="382">
        <v>295867.44540000003</v>
      </c>
      <c r="P1072" s="382">
        <v>210675.01730000001</v>
      </c>
      <c r="Q1072" s="382">
        <v>368681.28029999998</v>
      </c>
      <c r="R1072" s="382">
        <v>237132.82089999999</v>
      </c>
      <c r="S1072" s="382">
        <v>414982.43660000002</v>
      </c>
      <c r="T1072" s="382">
        <v>263199.64630000002</v>
      </c>
      <c r="U1072" s="382">
        <v>460599.38099999999</v>
      </c>
    </row>
    <row r="1073" spans="1:21" ht="21.95" customHeight="1" x14ac:dyDescent="0.25">
      <c r="A1073" s="381" t="s">
        <v>703</v>
      </c>
      <c r="B1073" s="381" t="s">
        <v>167</v>
      </c>
      <c r="C1073" s="381" t="s">
        <v>210</v>
      </c>
      <c r="D1073" s="381" t="s">
        <v>211</v>
      </c>
      <c r="E1073" s="381" t="s">
        <v>214</v>
      </c>
      <c r="F1073" s="381" t="s">
        <v>627</v>
      </c>
      <c r="G1073" s="381" t="s">
        <v>4</v>
      </c>
      <c r="H1073" s="382">
        <v>83298.664999999994</v>
      </c>
      <c r="I1073" s="382">
        <v>133277.8659</v>
      </c>
      <c r="J1073" s="382">
        <v>116618.1309</v>
      </c>
      <c r="K1073" s="382">
        <v>186589.0122</v>
      </c>
      <c r="L1073" s="382">
        <v>149937.5969</v>
      </c>
      <c r="M1073" s="382">
        <v>239900.1586</v>
      </c>
      <c r="N1073" s="382">
        <v>199916.79579999999</v>
      </c>
      <c r="O1073" s="382">
        <v>319866.87819999998</v>
      </c>
      <c r="P1073" s="382">
        <v>249895.99479999999</v>
      </c>
      <c r="Q1073" s="382">
        <v>399833.59769999998</v>
      </c>
      <c r="R1073" s="382">
        <v>283215.4608</v>
      </c>
      <c r="S1073" s="382">
        <v>453144.74400000001</v>
      </c>
      <c r="T1073" s="382">
        <v>316534.92680000002</v>
      </c>
      <c r="U1073" s="382">
        <v>506455.89039999997</v>
      </c>
    </row>
    <row r="1074" spans="1:21" ht="22.5" customHeight="1" x14ac:dyDescent="0.25">
      <c r="A1074" s="381" t="s">
        <v>703</v>
      </c>
      <c r="B1074" s="381" t="s">
        <v>167</v>
      </c>
      <c r="C1074" s="381" t="s">
        <v>210</v>
      </c>
      <c r="D1074" s="381" t="s">
        <v>211</v>
      </c>
      <c r="E1074" s="381" t="s">
        <v>215</v>
      </c>
      <c r="F1074" s="381" t="s">
        <v>624</v>
      </c>
      <c r="G1074" s="381" t="s">
        <v>11</v>
      </c>
      <c r="H1074" s="382">
        <v>96565.172099999996</v>
      </c>
      <c r="I1074" s="382">
        <v>168989.05119999999</v>
      </c>
      <c r="J1074" s="382">
        <v>126315.23390000001</v>
      </c>
      <c r="K1074" s="382">
        <v>221051.6594</v>
      </c>
      <c r="L1074" s="382">
        <v>153211.72380000001</v>
      </c>
      <c r="M1074" s="382">
        <v>268120.51659999997</v>
      </c>
      <c r="N1074" s="382">
        <v>187166.12590000001</v>
      </c>
      <c r="O1074" s="382">
        <v>327540.72039999999</v>
      </c>
      <c r="P1074" s="382">
        <v>220176.15650000001</v>
      </c>
      <c r="Q1074" s="382">
        <v>385308.27370000002</v>
      </c>
      <c r="R1074" s="382">
        <v>240422.29329999999</v>
      </c>
      <c r="S1074" s="382">
        <v>420739.01329999999</v>
      </c>
      <c r="T1074" s="382">
        <v>258447.60260000001</v>
      </c>
      <c r="U1074" s="382">
        <v>452283.30459999997</v>
      </c>
    </row>
    <row r="1075" spans="1:21" ht="21.95" customHeight="1" x14ac:dyDescent="0.25">
      <c r="A1075" s="381" t="s">
        <v>703</v>
      </c>
      <c r="B1075" s="381" t="s">
        <v>167</v>
      </c>
      <c r="C1075" s="381" t="s">
        <v>210</v>
      </c>
      <c r="D1075" s="381" t="s">
        <v>211</v>
      </c>
      <c r="E1075" s="381" t="s">
        <v>215</v>
      </c>
      <c r="F1075" s="381" t="s">
        <v>625</v>
      </c>
      <c r="G1075" s="381" t="s">
        <v>5</v>
      </c>
      <c r="H1075" s="382">
        <v>88677.817200000005</v>
      </c>
      <c r="I1075" s="382">
        <v>155186.1801</v>
      </c>
      <c r="J1075" s="382">
        <v>116069.0901</v>
      </c>
      <c r="K1075" s="382">
        <v>203120.90770000001</v>
      </c>
      <c r="L1075" s="382">
        <v>141046.90049999999</v>
      </c>
      <c r="M1075" s="382">
        <v>246832.07579999999</v>
      </c>
      <c r="N1075" s="382">
        <v>172983.72219999999</v>
      </c>
      <c r="O1075" s="382">
        <v>302721.51380000002</v>
      </c>
      <c r="P1075" s="382">
        <v>205157.62719999999</v>
      </c>
      <c r="Q1075" s="382">
        <v>359025.84749999997</v>
      </c>
      <c r="R1075" s="382">
        <v>225813.51629999999</v>
      </c>
      <c r="S1075" s="382">
        <v>395173.65360000002</v>
      </c>
      <c r="T1075" s="382">
        <v>245131.95629999999</v>
      </c>
      <c r="U1075" s="382">
        <v>428980.92349999998</v>
      </c>
    </row>
    <row r="1076" spans="1:21" ht="21.95" customHeight="1" x14ac:dyDescent="0.25">
      <c r="A1076" s="381" t="s">
        <v>703</v>
      </c>
      <c r="B1076" s="381" t="s">
        <v>167</v>
      </c>
      <c r="C1076" s="381" t="s">
        <v>210</v>
      </c>
      <c r="D1076" s="381" t="s">
        <v>211</v>
      </c>
      <c r="E1076" s="381" t="s">
        <v>215</v>
      </c>
      <c r="F1076" s="381" t="s">
        <v>626</v>
      </c>
      <c r="G1076" s="381" t="s">
        <v>6</v>
      </c>
      <c r="H1076" s="382">
        <v>76928.584000000003</v>
      </c>
      <c r="I1076" s="382">
        <v>134625.022</v>
      </c>
      <c r="J1076" s="382">
        <v>106311.55740000001</v>
      </c>
      <c r="K1076" s="382">
        <v>186045.2255</v>
      </c>
      <c r="L1076" s="382">
        <v>134901.1251</v>
      </c>
      <c r="M1076" s="382">
        <v>236076.96890000001</v>
      </c>
      <c r="N1076" s="382">
        <v>176294.54380000001</v>
      </c>
      <c r="O1076" s="382">
        <v>308515.45179999998</v>
      </c>
      <c r="P1076" s="382">
        <v>219703.31779999999</v>
      </c>
      <c r="Q1076" s="382">
        <v>384480.80609999999</v>
      </c>
      <c r="R1076" s="382">
        <v>247350.05669999999</v>
      </c>
      <c r="S1076" s="382">
        <v>432862.59909999999</v>
      </c>
      <c r="T1076" s="382">
        <v>274602.26289999997</v>
      </c>
      <c r="U1076" s="382">
        <v>480553.96010000003</v>
      </c>
    </row>
    <row r="1077" spans="1:21" ht="21.95" customHeight="1" x14ac:dyDescent="0.25">
      <c r="A1077" s="381" t="s">
        <v>703</v>
      </c>
      <c r="B1077" s="381" t="s">
        <v>167</v>
      </c>
      <c r="C1077" s="381" t="s">
        <v>210</v>
      </c>
      <c r="D1077" s="381" t="s">
        <v>211</v>
      </c>
      <c r="E1077" s="381" t="s">
        <v>215</v>
      </c>
      <c r="F1077" s="381" t="s">
        <v>627</v>
      </c>
      <c r="G1077" s="381" t="s">
        <v>4</v>
      </c>
      <c r="H1077" s="382">
        <v>86124.027100000007</v>
      </c>
      <c r="I1077" s="382">
        <v>137798.4454</v>
      </c>
      <c r="J1077" s="382">
        <v>120573.6379</v>
      </c>
      <c r="K1077" s="382">
        <v>192917.8235</v>
      </c>
      <c r="L1077" s="382">
        <v>155023.2487</v>
      </c>
      <c r="M1077" s="382">
        <v>248037.20170000001</v>
      </c>
      <c r="N1077" s="382">
        <v>206697.66500000001</v>
      </c>
      <c r="O1077" s="382">
        <v>330716.26880000002</v>
      </c>
      <c r="P1077" s="382">
        <v>258372.08119999999</v>
      </c>
      <c r="Q1077" s="382">
        <v>413395.33610000001</v>
      </c>
      <c r="R1077" s="382">
        <v>292821.69199999998</v>
      </c>
      <c r="S1077" s="382">
        <v>468514.71429999999</v>
      </c>
      <c r="T1077" s="382">
        <v>327271.3028</v>
      </c>
      <c r="U1077" s="382">
        <v>523634.09230000002</v>
      </c>
    </row>
    <row r="1078" spans="1:21" ht="22.5" customHeight="1" x14ac:dyDescent="0.25">
      <c r="A1078" s="381" t="s">
        <v>703</v>
      </c>
      <c r="B1078" s="381" t="s">
        <v>167</v>
      </c>
      <c r="C1078" s="381" t="s">
        <v>210</v>
      </c>
      <c r="D1078" s="381" t="s">
        <v>211</v>
      </c>
      <c r="E1078" s="381" t="s">
        <v>729</v>
      </c>
      <c r="F1078" s="381" t="s">
        <v>624</v>
      </c>
      <c r="G1078" s="381" t="s">
        <v>11</v>
      </c>
      <c r="H1078" s="382">
        <v>88294.520300000004</v>
      </c>
      <c r="I1078" s="382">
        <v>154515.4105</v>
      </c>
      <c r="J1078" s="382">
        <v>115633.99340000001</v>
      </c>
      <c r="K1078" s="382">
        <v>202359.48850000001</v>
      </c>
      <c r="L1078" s="382">
        <v>140382.58429999999</v>
      </c>
      <c r="M1078" s="382">
        <v>245669.5226</v>
      </c>
      <c r="N1078" s="382">
        <v>171723.32029999999</v>
      </c>
      <c r="O1078" s="382">
        <v>300515.81050000002</v>
      </c>
      <c r="P1078" s="382">
        <v>202089.11189999999</v>
      </c>
      <c r="Q1078" s="382">
        <v>353655.94579999999</v>
      </c>
      <c r="R1078" s="382">
        <v>220696.45600000001</v>
      </c>
      <c r="S1078" s="382">
        <v>386218.79790000001</v>
      </c>
      <c r="T1078" s="382">
        <v>237271.69089999999</v>
      </c>
      <c r="U1078" s="382">
        <v>415225.45899999997</v>
      </c>
    </row>
    <row r="1079" spans="1:21" ht="21.95" customHeight="1" x14ac:dyDescent="0.25">
      <c r="A1079" s="381" t="s">
        <v>703</v>
      </c>
      <c r="B1079" s="381" t="s">
        <v>167</v>
      </c>
      <c r="C1079" s="381" t="s">
        <v>210</v>
      </c>
      <c r="D1079" s="381" t="s">
        <v>211</v>
      </c>
      <c r="E1079" s="381" t="s">
        <v>729</v>
      </c>
      <c r="F1079" s="381" t="s">
        <v>625</v>
      </c>
      <c r="G1079" s="381" t="s">
        <v>5</v>
      </c>
      <c r="H1079" s="382">
        <v>80833.509300000005</v>
      </c>
      <c r="I1079" s="382">
        <v>141458.64120000001</v>
      </c>
      <c r="J1079" s="382">
        <v>105941.6957</v>
      </c>
      <c r="K1079" s="382">
        <v>185397.9676</v>
      </c>
      <c r="L1079" s="382">
        <v>128875.3198</v>
      </c>
      <c r="M1079" s="382">
        <v>225531.80960000001</v>
      </c>
      <c r="N1079" s="382">
        <v>158307.5338</v>
      </c>
      <c r="O1079" s="382">
        <v>277038.18410000001</v>
      </c>
      <c r="P1079" s="382">
        <v>187882.3959</v>
      </c>
      <c r="Q1079" s="382">
        <v>328794.19260000001</v>
      </c>
      <c r="R1079" s="382">
        <v>206877.34340000001</v>
      </c>
      <c r="S1079" s="382">
        <v>362035.35100000002</v>
      </c>
      <c r="T1079" s="382">
        <v>224675.80989999999</v>
      </c>
      <c r="U1079" s="382">
        <v>393182.66739999998</v>
      </c>
    </row>
    <row r="1080" spans="1:21" ht="21.95" customHeight="1" x14ac:dyDescent="0.25">
      <c r="A1080" s="381" t="s">
        <v>703</v>
      </c>
      <c r="B1080" s="381" t="s">
        <v>167</v>
      </c>
      <c r="C1080" s="381" t="s">
        <v>210</v>
      </c>
      <c r="D1080" s="381" t="s">
        <v>211</v>
      </c>
      <c r="E1080" s="381" t="s">
        <v>729</v>
      </c>
      <c r="F1080" s="381" t="s">
        <v>626</v>
      </c>
      <c r="G1080" s="381" t="s">
        <v>6</v>
      </c>
      <c r="H1080" s="382">
        <v>69849.983099999998</v>
      </c>
      <c r="I1080" s="382">
        <v>122237.47040000001</v>
      </c>
      <c r="J1080" s="382">
        <v>96476.568199999994</v>
      </c>
      <c r="K1080" s="382">
        <v>168833.99419999999</v>
      </c>
      <c r="L1080" s="382">
        <v>122352.63430000001</v>
      </c>
      <c r="M1080" s="382">
        <v>214117.10990000001</v>
      </c>
      <c r="N1080" s="382">
        <v>159756.39180000001</v>
      </c>
      <c r="O1080" s="382">
        <v>279573.68560000003</v>
      </c>
      <c r="P1080" s="382">
        <v>199066.56630000001</v>
      </c>
      <c r="Q1080" s="382">
        <v>348366.49089999998</v>
      </c>
      <c r="R1080" s="382">
        <v>224050.76730000001</v>
      </c>
      <c r="S1080" s="382">
        <v>392088.84279999998</v>
      </c>
      <c r="T1080" s="382">
        <v>248661.76190000001</v>
      </c>
      <c r="U1080" s="382">
        <v>435158.0833</v>
      </c>
    </row>
    <row r="1081" spans="1:21" ht="21.95" customHeight="1" x14ac:dyDescent="0.25">
      <c r="A1081" s="381" t="s">
        <v>703</v>
      </c>
      <c r="B1081" s="381" t="s">
        <v>167</v>
      </c>
      <c r="C1081" s="381" t="s">
        <v>210</v>
      </c>
      <c r="D1081" s="381" t="s">
        <v>211</v>
      </c>
      <c r="E1081" s="381" t="s">
        <v>729</v>
      </c>
      <c r="F1081" s="381" t="s">
        <v>627</v>
      </c>
      <c r="G1081" s="381" t="s">
        <v>4</v>
      </c>
      <c r="H1081" s="382">
        <v>78921.472299999994</v>
      </c>
      <c r="I1081" s="382">
        <v>126274.3575</v>
      </c>
      <c r="J1081" s="382">
        <v>110490.06110000001</v>
      </c>
      <c r="K1081" s="382">
        <v>176784.1004</v>
      </c>
      <c r="L1081" s="382">
        <v>142058.65</v>
      </c>
      <c r="M1081" s="382">
        <v>227293.84340000001</v>
      </c>
      <c r="N1081" s="382">
        <v>189411.53339999999</v>
      </c>
      <c r="O1081" s="382">
        <v>303058.45789999998</v>
      </c>
      <c r="P1081" s="382">
        <v>236764.4167</v>
      </c>
      <c r="Q1081" s="382">
        <v>378823.0723</v>
      </c>
      <c r="R1081" s="382">
        <v>268333.00559999997</v>
      </c>
      <c r="S1081" s="382">
        <v>429332.81540000002</v>
      </c>
      <c r="T1081" s="382">
        <v>299901.59450000001</v>
      </c>
      <c r="U1081" s="382">
        <v>479842.55839999998</v>
      </c>
    </row>
    <row r="1082" spans="1:21" ht="22.5" customHeight="1" x14ac:dyDescent="0.25">
      <c r="A1082" s="381" t="s">
        <v>703</v>
      </c>
      <c r="B1082" s="381" t="s">
        <v>167</v>
      </c>
      <c r="C1082" s="381" t="s">
        <v>210</v>
      </c>
      <c r="D1082" s="381" t="s">
        <v>211</v>
      </c>
      <c r="E1082" s="381" t="s">
        <v>730</v>
      </c>
      <c r="F1082" s="381" t="s">
        <v>624</v>
      </c>
      <c r="G1082" s="381" t="s">
        <v>11</v>
      </c>
      <c r="H1082" s="382">
        <v>94781.425799999997</v>
      </c>
      <c r="I1082" s="382">
        <v>165867.4952</v>
      </c>
      <c r="J1082" s="382">
        <v>123983.92110000001</v>
      </c>
      <c r="K1082" s="382">
        <v>216971.86199999999</v>
      </c>
      <c r="L1082" s="382">
        <v>150385.81830000001</v>
      </c>
      <c r="M1082" s="382">
        <v>263175.18190000003</v>
      </c>
      <c r="N1082" s="382">
        <v>183717.2476</v>
      </c>
      <c r="O1082" s="382">
        <v>321505.18329999998</v>
      </c>
      <c r="P1082" s="382">
        <v>216120.1483</v>
      </c>
      <c r="Q1082" s="382">
        <v>378210.25949999999</v>
      </c>
      <c r="R1082" s="382">
        <v>235993.66829999999</v>
      </c>
      <c r="S1082" s="382">
        <v>412988.91950000002</v>
      </c>
      <c r="T1082" s="382">
        <v>253687.36240000001</v>
      </c>
      <c r="U1082" s="382">
        <v>443952.88410000002</v>
      </c>
    </row>
    <row r="1083" spans="1:21" ht="21.95" customHeight="1" x14ac:dyDescent="0.25">
      <c r="A1083" s="381" t="s">
        <v>703</v>
      </c>
      <c r="B1083" s="381" t="s">
        <v>167</v>
      </c>
      <c r="C1083" s="381" t="s">
        <v>210</v>
      </c>
      <c r="D1083" s="381" t="s">
        <v>211</v>
      </c>
      <c r="E1083" s="381" t="s">
        <v>730</v>
      </c>
      <c r="F1083" s="381" t="s">
        <v>625</v>
      </c>
      <c r="G1083" s="381" t="s">
        <v>5</v>
      </c>
      <c r="H1083" s="382">
        <v>87036.185200000007</v>
      </c>
      <c r="I1083" s="382">
        <v>152313.32430000001</v>
      </c>
      <c r="J1083" s="382">
        <v>113922.39230000001</v>
      </c>
      <c r="K1083" s="382">
        <v>199364.18659999999</v>
      </c>
      <c r="L1083" s="382">
        <v>138440.1808</v>
      </c>
      <c r="M1083" s="382">
        <v>242270.31640000001</v>
      </c>
      <c r="N1083" s="382">
        <v>169790.38250000001</v>
      </c>
      <c r="O1083" s="382">
        <v>297133.1692</v>
      </c>
      <c r="P1083" s="382">
        <v>201372.22289999999</v>
      </c>
      <c r="Q1083" s="382">
        <v>352401.39</v>
      </c>
      <c r="R1083" s="382">
        <v>221648.11240000001</v>
      </c>
      <c r="S1083" s="382">
        <v>387884.19650000002</v>
      </c>
      <c r="T1083" s="382">
        <v>240611.63740000001</v>
      </c>
      <c r="U1083" s="382">
        <v>421070.3653</v>
      </c>
    </row>
    <row r="1084" spans="1:21" ht="21.95" customHeight="1" x14ac:dyDescent="0.25">
      <c r="A1084" s="381" t="s">
        <v>703</v>
      </c>
      <c r="B1084" s="381" t="s">
        <v>167</v>
      </c>
      <c r="C1084" s="381" t="s">
        <v>210</v>
      </c>
      <c r="D1084" s="381" t="s">
        <v>211</v>
      </c>
      <c r="E1084" s="381" t="s">
        <v>730</v>
      </c>
      <c r="F1084" s="381" t="s">
        <v>626</v>
      </c>
      <c r="G1084" s="381" t="s">
        <v>6</v>
      </c>
      <c r="H1084" s="382">
        <v>75500.526400000002</v>
      </c>
      <c r="I1084" s="382">
        <v>132125.92120000001</v>
      </c>
      <c r="J1084" s="382">
        <v>104337.29399999999</v>
      </c>
      <c r="K1084" s="382">
        <v>182590.26449999999</v>
      </c>
      <c r="L1084" s="382">
        <v>132394.95139999999</v>
      </c>
      <c r="M1084" s="382">
        <v>231691.16510000001</v>
      </c>
      <c r="N1084" s="382">
        <v>173017.36859999999</v>
      </c>
      <c r="O1084" s="382">
        <v>302780.39500000002</v>
      </c>
      <c r="P1084" s="382">
        <v>215618.82819999999</v>
      </c>
      <c r="Q1084" s="382">
        <v>377332.94939999998</v>
      </c>
      <c r="R1084" s="382">
        <v>242750.64480000001</v>
      </c>
      <c r="S1084" s="382">
        <v>424813.62839999999</v>
      </c>
      <c r="T1084" s="382">
        <v>269495.03749999998</v>
      </c>
      <c r="U1084" s="382">
        <v>471616.31550000003</v>
      </c>
    </row>
    <row r="1085" spans="1:21" ht="21.95" customHeight="1" x14ac:dyDescent="0.25">
      <c r="A1085" s="381" t="s">
        <v>703</v>
      </c>
      <c r="B1085" s="381" t="s">
        <v>167</v>
      </c>
      <c r="C1085" s="381" t="s">
        <v>210</v>
      </c>
      <c r="D1085" s="381" t="s">
        <v>211</v>
      </c>
      <c r="E1085" s="381" t="s">
        <v>730</v>
      </c>
      <c r="F1085" s="381" t="s">
        <v>627</v>
      </c>
      <c r="G1085" s="381" t="s">
        <v>4</v>
      </c>
      <c r="H1085" s="382">
        <v>84535.646599999993</v>
      </c>
      <c r="I1085" s="382">
        <v>135257.03649999999</v>
      </c>
      <c r="J1085" s="382">
        <v>118349.90519999999</v>
      </c>
      <c r="K1085" s="382">
        <v>189359.8511</v>
      </c>
      <c r="L1085" s="382">
        <v>152164.16380000001</v>
      </c>
      <c r="M1085" s="382">
        <v>243462.66570000001</v>
      </c>
      <c r="N1085" s="382">
        <v>202885.55179999999</v>
      </c>
      <c r="O1085" s="382">
        <v>324616.88750000001</v>
      </c>
      <c r="P1085" s="382">
        <v>253606.93960000001</v>
      </c>
      <c r="Q1085" s="382">
        <v>405771.10950000002</v>
      </c>
      <c r="R1085" s="382">
        <v>287421.19829999999</v>
      </c>
      <c r="S1085" s="382">
        <v>459873.9241</v>
      </c>
      <c r="T1085" s="382">
        <v>321235.45689999999</v>
      </c>
      <c r="U1085" s="382">
        <v>513976.73869999999</v>
      </c>
    </row>
    <row r="1086" spans="1:21" ht="22.5" customHeight="1" x14ac:dyDescent="0.25">
      <c r="A1086" s="381" t="s">
        <v>703</v>
      </c>
      <c r="B1086" s="381" t="s">
        <v>167</v>
      </c>
      <c r="C1086" s="381" t="s">
        <v>210</v>
      </c>
      <c r="D1086" s="381" t="s">
        <v>211</v>
      </c>
      <c r="E1086" s="381" t="s">
        <v>216</v>
      </c>
      <c r="F1086" s="381" t="s">
        <v>624</v>
      </c>
      <c r="G1086" s="381" t="s">
        <v>11</v>
      </c>
      <c r="H1086" s="382">
        <v>88862.349700000006</v>
      </c>
      <c r="I1086" s="382">
        <v>155509.11199999999</v>
      </c>
      <c r="J1086" s="382">
        <v>116311.98299999999</v>
      </c>
      <c r="K1086" s="382">
        <v>203545.97029999999</v>
      </c>
      <c r="L1086" s="382">
        <v>141145.33670000001</v>
      </c>
      <c r="M1086" s="382">
        <v>247004.33929999999</v>
      </c>
      <c r="N1086" s="382">
        <v>172546.95869999999</v>
      </c>
      <c r="O1086" s="382">
        <v>301957.1777</v>
      </c>
      <c r="P1086" s="382">
        <v>203020.60870000001</v>
      </c>
      <c r="Q1086" s="382">
        <v>355286.06520000001</v>
      </c>
      <c r="R1086" s="382">
        <v>221702.11470000001</v>
      </c>
      <c r="S1086" s="382">
        <v>387978.70069999999</v>
      </c>
      <c r="T1086" s="382">
        <v>238339.15539999999</v>
      </c>
      <c r="U1086" s="382">
        <v>417093.522</v>
      </c>
    </row>
    <row r="1087" spans="1:21" ht="21.95" customHeight="1" x14ac:dyDescent="0.25">
      <c r="A1087" s="381" t="s">
        <v>703</v>
      </c>
      <c r="B1087" s="381" t="s">
        <v>167</v>
      </c>
      <c r="C1087" s="381" t="s">
        <v>210</v>
      </c>
      <c r="D1087" s="381" t="s">
        <v>211</v>
      </c>
      <c r="E1087" s="381" t="s">
        <v>216</v>
      </c>
      <c r="F1087" s="381" t="s">
        <v>625</v>
      </c>
      <c r="G1087" s="381" t="s">
        <v>5</v>
      </c>
      <c r="H1087" s="382">
        <v>81472.395900000003</v>
      </c>
      <c r="I1087" s="382">
        <v>142576.69289999999</v>
      </c>
      <c r="J1087" s="382">
        <v>106711.99280000001</v>
      </c>
      <c r="K1087" s="382">
        <v>186745.98749999999</v>
      </c>
      <c r="L1087" s="382">
        <v>129747.66499999999</v>
      </c>
      <c r="M1087" s="382">
        <v>227058.41390000001</v>
      </c>
      <c r="N1087" s="382">
        <v>159258.94149999999</v>
      </c>
      <c r="O1087" s="382">
        <v>278703.14750000002</v>
      </c>
      <c r="P1087" s="382">
        <v>188949.19459999999</v>
      </c>
      <c r="Q1087" s="382">
        <v>330661.09049999999</v>
      </c>
      <c r="R1087" s="382">
        <v>208014.61259999999</v>
      </c>
      <c r="S1087" s="382">
        <v>364025.57209999999</v>
      </c>
      <c r="T1087" s="382">
        <v>225863.2352</v>
      </c>
      <c r="U1087" s="382">
        <v>395260.66159999999</v>
      </c>
    </row>
    <row r="1088" spans="1:21" ht="21.95" customHeight="1" x14ac:dyDescent="0.25">
      <c r="A1088" s="381" t="s">
        <v>703</v>
      </c>
      <c r="B1088" s="381" t="s">
        <v>167</v>
      </c>
      <c r="C1088" s="381" t="s">
        <v>210</v>
      </c>
      <c r="D1088" s="381" t="s">
        <v>211</v>
      </c>
      <c r="E1088" s="381" t="s">
        <v>216</v>
      </c>
      <c r="F1088" s="381" t="s">
        <v>626</v>
      </c>
      <c r="G1088" s="381" t="s">
        <v>6</v>
      </c>
      <c r="H1088" s="382">
        <v>70533.165500000003</v>
      </c>
      <c r="I1088" s="382">
        <v>123433.0395</v>
      </c>
      <c r="J1088" s="382">
        <v>97445.532000000007</v>
      </c>
      <c r="K1088" s="382">
        <v>170529.68109999999</v>
      </c>
      <c r="L1088" s="382">
        <v>123614.5275</v>
      </c>
      <c r="M1088" s="382">
        <v>216325.42310000001</v>
      </c>
      <c r="N1088" s="382">
        <v>161471.1109</v>
      </c>
      <c r="O1088" s="382">
        <v>282574.44400000002</v>
      </c>
      <c r="P1088" s="382">
        <v>201215.95490000001</v>
      </c>
      <c r="Q1088" s="382">
        <v>352127.92099999997</v>
      </c>
      <c r="R1088" s="382">
        <v>226501.57930000001</v>
      </c>
      <c r="S1088" s="382">
        <v>396377.76360000001</v>
      </c>
      <c r="T1088" s="382">
        <v>251417.55160000001</v>
      </c>
      <c r="U1088" s="382">
        <v>439980.71519999998</v>
      </c>
    </row>
    <row r="1089" spans="1:21" ht="21.95" customHeight="1" x14ac:dyDescent="0.25">
      <c r="A1089" s="381" t="s">
        <v>703</v>
      </c>
      <c r="B1089" s="381" t="s">
        <v>167</v>
      </c>
      <c r="C1089" s="381" t="s">
        <v>210</v>
      </c>
      <c r="D1089" s="381" t="s">
        <v>211</v>
      </c>
      <c r="E1089" s="381" t="s">
        <v>216</v>
      </c>
      <c r="F1089" s="381" t="s">
        <v>627</v>
      </c>
      <c r="G1089" s="381" t="s">
        <v>4</v>
      </c>
      <c r="H1089" s="382">
        <v>79345.985100000005</v>
      </c>
      <c r="I1089" s="382">
        <v>126953.5781</v>
      </c>
      <c r="J1089" s="382">
        <v>111084.37910000001</v>
      </c>
      <c r="K1089" s="382">
        <v>177735.00930000001</v>
      </c>
      <c r="L1089" s="382">
        <v>142822.7732</v>
      </c>
      <c r="M1089" s="382">
        <v>228516.4405</v>
      </c>
      <c r="N1089" s="382">
        <v>190430.36429999999</v>
      </c>
      <c r="O1089" s="382">
        <v>304688.58730000001</v>
      </c>
      <c r="P1089" s="382">
        <v>238037.9553</v>
      </c>
      <c r="Q1089" s="382">
        <v>380860.7341</v>
      </c>
      <c r="R1089" s="382">
        <v>269776.3493</v>
      </c>
      <c r="S1089" s="382">
        <v>431642.1654</v>
      </c>
      <c r="T1089" s="382">
        <v>301514.74339999998</v>
      </c>
      <c r="U1089" s="382">
        <v>482423.59659999999</v>
      </c>
    </row>
    <row r="1090" spans="1:21" ht="22.5" customHeight="1" x14ac:dyDescent="0.25">
      <c r="A1090" s="381" t="s">
        <v>703</v>
      </c>
      <c r="B1090" s="381" t="s">
        <v>167</v>
      </c>
      <c r="C1090" s="381" t="s">
        <v>210</v>
      </c>
      <c r="D1090" s="381" t="s">
        <v>211</v>
      </c>
      <c r="E1090" s="381" t="s">
        <v>217</v>
      </c>
      <c r="F1090" s="381" t="s">
        <v>624</v>
      </c>
      <c r="G1090" s="381" t="s">
        <v>11</v>
      </c>
      <c r="H1090" s="382">
        <v>89835.487699999998</v>
      </c>
      <c r="I1090" s="382">
        <v>157212.1035</v>
      </c>
      <c r="J1090" s="382">
        <v>117541.084</v>
      </c>
      <c r="K1090" s="382">
        <v>205696.897</v>
      </c>
      <c r="L1090" s="382">
        <v>142595.8112</v>
      </c>
      <c r="M1090" s="382">
        <v>249542.66959999999</v>
      </c>
      <c r="N1090" s="382">
        <v>174245.68220000001</v>
      </c>
      <c r="O1090" s="382">
        <v>304929.94380000001</v>
      </c>
      <c r="P1090" s="382">
        <v>204993.6152</v>
      </c>
      <c r="Q1090" s="382">
        <v>358738.82659999997</v>
      </c>
      <c r="R1090" s="382">
        <v>223848.76850000001</v>
      </c>
      <c r="S1090" s="382">
        <v>391735.34480000002</v>
      </c>
      <c r="T1090" s="382">
        <v>240637.5521</v>
      </c>
      <c r="U1090" s="382">
        <v>421115.71610000002</v>
      </c>
    </row>
    <row r="1091" spans="1:21" ht="21.95" customHeight="1" x14ac:dyDescent="0.25">
      <c r="A1091" s="381" t="s">
        <v>703</v>
      </c>
      <c r="B1091" s="381" t="s">
        <v>167</v>
      </c>
      <c r="C1091" s="381" t="s">
        <v>210</v>
      </c>
      <c r="D1091" s="381" t="s">
        <v>211</v>
      </c>
      <c r="E1091" s="381" t="s">
        <v>217</v>
      </c>
      <c r="F1091" s="381" t="s">
        <v>625</v>
      </c>
      <c r="G1091" s="381" t="s">
        <v>5</v>
      </c>
      <c r="H1091" s="382">
        <v>82445.533899999995</v>
      </c>
      <c r="I1091" s="382">
        <v>144279.68429999999</v>
      </c>
      <c r="J1091" s="382">
        <v>107941.09390000001</v>
      </c>
      <c r="K1091" s="382">
        <v>188896.9143</v>
      </c>
      <c r="L1091" s="382">
        <v>131198.13949999999</v>
      </c>
      <c r="M1091" s="382">
        <v>229596.74419999999</v>
      </c>
      <c r="N1091" s="382">
        <v>160957.6649</v>
      </c>
      <c r="O1091" s="382">
        <v>281675.91360000003</v>
      </c>
      <c r="P1091" s="382">
        <v>190922.20110000001</v>
      </c>
      <c r="Q1091" s="382">
        <v>334113.85190000001</v>
      </c>
      <c r="R1091" s="382">
        <v>210161.26639999999</v>
      </c>
      <c r="S1091" s="382">
        <v>367782.21629999997</v>
      </c>
      <c r="T1091" s="382">
        <v>228161.63190000001</v>
      </c>
      <c r="U1091" s="382">
        <v>399282.85570000001</v>
      </c>
    </row>
    <row r="1092" spans="1:21" ht="21.95" customHeight="1" x14ac:dyDescent="0.25">
      <c r="A1092" s="381" t="s">
        <v>703</v>
      </c>
      <c r="B1092" s="381" t="s">
        <v>167</v>
      </c>
      <c r="C1092" s="381" t="s">
        <v>210</v>
      </c>
      <c r="D1092" s="381" t="s">
        <v>211</v>
      </c>
      <c r="E1092" s="381" t="s">
        <v>217</v>
      </c>
      <c r="F1092" s="381" t="s">
        <v>626</v>
      </c>
      <c r="G1092" s="381" t="s">
        <v>6</v>
      </c>
      <c r="H1092" s="382">
        <v>71464.642300000007</v>
      </c>
      <c r="I1092" s="382">
        <v>125063.124</v>
      </c>
      <c r="J1092" s="382">
        <v>98749.599700000006</v>
      </c>
      <c r="K1092" s="382">
        <v>172811.79939999999</v>
      </c>
      <c r="L1092" s="382">
        <v>125291.1859</v>
      </c>
      <c r="M1092" s="382">
        <v>219259.57519999999</v>
      </c>
      <c r="N1092" s="382">
        <v>163706.65530000001</v>
      </c>
      <c r="O1092" s="382">
        <v>286486.64689999999</v>
      </c>
      <c r="P1092" s="382">
        <v>204010.3855</v>
      </c>
      <c r="Q1092" s="382">
        <v>357018.17450000002</v>
      </c>
      <c r="R1092" s="382">
        <v>229668.60070000001</v>
      </c>
      <c r="S1092" s="382">
        <v>401920.05109999998</v>
      </c>
      <c r="T1092" s="382">
        <v>254957.1637</v>
      </c>
      <c r="U1092" s="382">
        <v>446175.03639999998</v>
      </c>
    </row>
    <row r="1093" spans="1:21" ht="21.95" customHeight="1" x14ac:dyDescent="0.25">
      <c r="A1093" s="381" t="s">
        <v>703</v>
      </c>
      <c r="B1093" s="381" t="s">
        <v>167</v>
      </c>
      <c r="C1093" s="381" t="s">
        <v>210</v>
      </c>
      <c r="D1093" s="381" t="s">
        <v>211</v>
      </c>
      <c r="E1093" s="381" t="s">
        <v>217</v>
      </c>
      <c r="F1093" s="381" t="s">
        <v>627</v>
      </c>
      <c r="G1093" s="381" t="s">
        <v>4</v>
      </c>
      <c r="H1093" s="382">
        <v>80158.456300000005</v>
      </c>
      <c r="I1093" s="382">
        <v>128253.53200000001</v>
      </c>
      <c r="J1093" s="382">
        <v>112221.83869999999</v>
      </c>
      <c r="K1093" s="382">
        <v>179554.94469999999</v>
      </c>
      <c r="L1093" s="382">
        <v>144285.2213</v>
      </c>
      <c r="M1093" s="382">
        <v>230856.35750000001</v>
      </c>
      <c r="N1093" s="382">
        <v>192380.29500000001</v>
      </c>
      <c r="O1093" s="382">
        <v>307808.4767</v>
      </c>
      <c r="P1093" s="382">
        <v>240475.3688</v>
      </c>
      <c r="Q1093" s="382">
        <v>384760.59580000001</v>
      </c>
      <c r="R1093" s="382">
        <v>272538.7513</v>
      </c>
      <c r="S1093" s="382">
        <v>436062.0086</v>
      </c>
      <c r="T1093" s="382">
        <v>304602.13380000001</v>
      </c>
      <c r="U1093" s="382">
        <v>487363.42139999999</v>
      </c>
    </row>
    <row r="1094" spans="1:21" ht="22.5" customHeight="1" x14ac:dyDescent="0.25">
      <c r="A1094" s="381" t="s">
        <v>731</v>
      </c>
      <c r="B1094" s="381" t="s">
        <v>48</v>
      </c>
      <c r="C1094" s="381" t="s">
        <v>218</v>
      </c>
      <c r="D1094" s="381" t="s">
        <v>219</v>
      </c>
      <c r="E1094" s="381" t="s">
        <v>151</v>
      </c>
      <c r="F1094" s="381" t="s">
        <v>624</v>
      </c>
      <c r="G1094" s="381" t="s">
        <v>11</v>
      </c>
      <c r="H1094" s="382">
        <v>74591.364100000006</v>
      </c>
      <c r="I1094" s="382">
        <v>130534.88740000001</v>
      </c>
      <c r="J1094" s="382">
        <v>97895.369500000001</v>
      </c>
      <c r="K1094" s="382">
        <v>171316.89670000001</v>
      </c>
      <c r="L1094" s="382">
        <v>119038.2065</v>
      </c>
      <c r="M1094" s="382">
        <v>208316.86139999999</v>
      </c>
      <c r="N1094" s="382">
        <v>145959.59570000001</v>
      </c>
      <c r="O1094" s="382">
        <v>255429.29240000001</v>
      </c>
      <c r="P1094" s="382">
        <v>171889.04070000001</v>
      </c>
      <c r="Q1094" s="382">
        <v>300805.82130000001</v>
      </c>
      <c r="R1094" s="382">
        <v>187752.40270000001</v>
      </c>
      <c r="S1094" s="382">
        <v>328566.7047</v>
      </c>
      <c r="T1094" s="382">
        <v>201896.78219999999</v>
      </c>
      <c r="U1094" s="382">
        <v>353319.3689</v>
      </c>
    </row>
    <row r="1095" spans="1:21" ht="21.95" customHeight="1" x14ac:dyDescent="0.25">
      <c r="A1095" s="381" t="s">
        <v>731</v>
      </c>
      <c r="B1095" s="381" t="s">
        <v>48</v>
      </c>
      <c r="C1095" s="381" t="s">
        <v>218</v>
      </c>
      <c r="D1095" s="381" t="s">
        <v>219</v>
      </c>
      <c r="E1095" s="381" t="s">
        <v>151</v>
      </c>
      <c r="F1095" s="381" t="s">
        <v>625</v>
      </c>
      <c r="G1095" s="381" t="s">
        <v>5</v>
      </c>
      <c r="H1095" s="382">
        <v>67911.982600000003</v>
      </c>
      <c r="I1095" s="382">
        <v>118845.9696</v>
      </c>
      <c r="J1095" s="382">
        <v>89218.455100000006</v>
      </c>
      <c r="K1095" s="382">
        <v>156132.29629999999</v>
      </c>
      <c r="L1095" s="382">
        <v>108736.4644</v>
      </c>
      <c r="M1095" s="382">
        <v>190288.81280000001</v>
      </c>
      <c r="N1095" s="382">
        <v>133949.27189999999</v>
      </c>
      <c r="O1095" s="382">
        <v>234411.22589999999</v>
      </c>
      <c r="P1095" s="382">
        <v>159170.64679999999</v>
      </c>
      <c r="Q1095" s="382">
        <v>278548.63189999998</v>
      </c>
      <c r="R1095" s="382">
        <v>175381.0062</v>
      </c>
      <c r="S1095" s="382">
        <v>306916.76089999999</v>
      </c>
      <c r="T1095" s="382">
        <v>190620.4693</v>
      </c>
      <c r="U1095" s="382">
        <v>333585.82120000001</v>
      </c>
    </row>
    <row r="1096" spans="1:21" ht="21.95" customHeight="1" x14ac:dyDescent="0.25">
      <c r="A1096" s="381" t="s">
        <v>731</v>
      </c>
      <c r="B1096" s="381" t="s">
        <v>48</v>
      </c>
      <c r="C1096" s="381" t="s">
        <v>218</v>
      </c>
      <c r="D1096" s="381" t="s">
        <v>219</v>
      </c>
      <c r="E1096" s="381" t="s">
        <v>151</v>
      </c>
      <c r="F1096" s="381" t="s">
        <v>626</v>
      </c>
      <c r="G1096" s="381" t="s">
        <v>6</v>
      </c>
      <c r="H1096" s="382">
        <v>58269.759899999997</v>
      </c>
      <c r="I1096" s="382">
        <v>101972.0799</v>
      </c>
      <c r="J1096" s="382">
        <v>80401.850900000005</v>
      </c>
      <c r="K1096" s="382">
        <v>140703.23910000001</v>
      </c>
      <c r="L1096" s="382">
        <v>101862.04859999999</v>
      </c>
      <c r="M1096" s="382">
        <v>178258.58499999999</v>
      </c>
      <c r="N1096" s="382">
        <v>132789.75349999999</v>
      </c>
      <c r="O1096" s="382">
        <v>232382.0687</v>
      </c>
      <c r="P1096" s="382">
        <v>165424.1556</v>
      </c>
      <c r="Q1096" s="382">
        <v>289492.27230000001</v>
      </c>
      <c r="R1096" s="382">
        <v>186085.92180000001</v>
      </c>
      <c r="S1096" s="382">
        <v>325650.36310000002</v>
      </c>
      <c r="T1096" s="382">
        <v>206413.57930000001</v>
      </c>
      <c r="U1096" s="382">
        <v>361223.76370000001</v>
      </c>
    </row>
    <row r="1097" spans="1:21" ht="21.95" customHeight="1" x14ac:dyDescent="0.25">
      <c r="A1097" s="381" t="s">
        <v>731</v>
      </c>
      <c r="B1097" s="381" t="s">
        <v>48</v>
      </c>
      <c r="C1097" s="381" t="s">
        <v>218</v>
      </c>
      <c r="D1097" s="381" t="s">
        <v>219</v>
      </c>
      <c r="E1097" s="381" t="s">
        <v>151</v>
      </c>
      <c r="F1097" s="381" t="s">
        <v>627</v>
      </c>
      <c r="G1097" s="381" t="s">
        <v>4</v>
      </c>
      <c r="H1097" s="382">
        <v>66935.4948</v>
      </c>
      <c r="I1097" s="382">
        <v>107096.7934</v>
      </c>
      <c r="J1097" s="382">
        <v>93709.692800000004</v>
      </c>
      <c r="K1097" s="382">
        <v>149935.51070000001</v>
      </c>
      <c r="L1097" s="382">
        <v>120483.8907</v>
      </c>
      <c r="M1097" s="382">
        <v>192774.22810000001</v>
      </c>
      <c r="N1097" s="382">
        <v>160645.1876</v>
      </c>
      <c r="O1097" s="382">
        <v>257032.304</v>
      </c>
      <c r="P1097" s="382">
        <v>200806.48449999999</v>
      </c>
      <c r="Q1097" s="382">
        <v>321290.38</v>
      </c>
      <c r="R1097" s="382">
        <v>227580.68239999999</v>
      </c>
      <c r="S1097" s="382">
        <v>364129.09740000003</v>
      </c>
      <c r="T1097" s="382">
        <v>254354.88039999999</v>
      </c>
      <c r="U1097" s="382">
        <v>406967.81469999999</v>
      </c>
    </row>
    <row r="1098" spans="1:21" ht="22.5" customHeight="1" x14ac:dyDescent="0.25">
      <c r="A1098" s="381" t="s">
        <v>731</v>
      </c>
      <c r="B1098" s="381" t="s">
        <v>48</v>
      </c>
      <c r="C1098" s="381" t="s">
        <v>218</v>
      </c>
      <c r="D1098" s="381" t="s">
        <v>219</v>
      </c>
      <c r="E1098" s="381" t="s">
        <v>220</v>
      </c>
      <c r="F1098" s="381" t="s">
        <v>624</v>
      </c>
      <c r="G1098" s="381" t="s">
        <v>11</v>
      </c>
      <c r="H1098" s="382">
        <v>73781.757400000002</v>
      </c>
      <c r="I1098" s="382">
        <v>129118.07550000001</v>
      </c>
      <c r="J1098" s="382">
        <v>96559.251399999994</v>
      </c>
      <c r="K1098" s="382">
        <v>168978.6899</v>
      </c>
      <c r="L1098" s="382">
        <v>117162.6404</v>
      </c>
      <c r="M1098" s="382">
        <v>205034.6207</v>
      </c>
      <c r="N1098" s="382">
        <v>143205.75159999999</v>
      </c>
      <c r="O1098" s="382">
        <v>250610.06529999999</v>
      </c>
      <c r="P1098" s="382">
        <v>168489.51190000001</v>
      </c>
      <c r="Q1098" s="382">
        <v>294856.64569999999</v>
      </c>
      <c r="R1098" s="382">
        <v>183991.11079999999</v>
      </c>
      <c r="S1098" s="382">
        <v>321984.44380000001</v>
      </c>
      <c r="T1098" s="382">
        <v>197795.35440000001</v>
      </c>
      <c r="U1098" s="382">
        <v>346141.8701</v>
      </c>
    </row>
    <row r="1099" spans="1:21" ht="21.95" customHeight="1" x14ac:dyDescent="0.25">
      <c r="A1099" s="381" t="s">
        <v>731</v>
      </c>
      <c r="B1099" s="381" t="s">
        <v>48</v>
      </c>
      <c r="C1099" s="381" t="s">
        <v>218</v>
      </c>
      <c r="D1099" s="381" t="s">
        <v>219</v>
      </c>
      <c r="E1099" s="381" t="s">
        <v>220</v>
      </c>
      <c r="F1099" s="381" t="s">
        <v>625</v>
      </c>
      <c r="G1099" s="381" t="s">
        <v>5</v>
      </c>
      <c r="H1099" s="382">
        <v>67670.833799999993</v>
      </c>
      <c r="I1099" s="382">
        <v>118423.95909999999</v>
      </c>
      <c r="J1099" s="382">
        <v>88620.797600000005</v>
      </c>
      <c r="K1099" s="382">
        <v>155086.39569999999</v>
      </c>
      <c r="L1099" s="382">
        <v>107737.6421</v>
      </c>
      <c r="M1099" s="382">
        <v>188540.8737</v>
      </c>
      <c r="N1099" s="382">
        <v>132217.58300000001</v>
      </c>
      <c r="O1099" s="382">
        <v>231380.77009999999</v>
      </c>
      <c r="P1099" s="382">
        <v>156853.53409999999</v>
      </c>
      <c r="Q1099" s="382">
        <v>274493.68479999999</v>
      </c>
      <c r="R1099" s="382">
        <v>172672.59890000001</v>
      </c>
      <c r="S1099" s="382">
        <v>302177.04800000001</v>
      </c>
      <c r="T1099" s="382">
        <v>187478.7274</v>
      </c>
      <c r="U1099" s="382">
        <v>328087.77299999999</v>
      </c>
    </row>
    <row r="1100" spans="1:21" ht="21.95" customHeight="1" x14ac:dyDescent="0.25">
      <c r="A1100" s="381" t="s">
        <v>731</v>
      </c>
      <c r="B1100" s="381" t="s">
        <v>48</v>
      </c>
      <c r="C1100" s="381" t="s">
        <v>218</v>
      </c>
      <c r="D1100" s="381" t="s">
        <v>219</v>
      </c>
      <c r="E1100" s="381" t="s">
        <v>220</v>
      </c>
      <c r="F1100" s="381" t="s">
        <v>626</v>
      </c>
      <c r="G1100" s="381" t="s">
        <v>6</v>
      </c>
      <c r="H1100" s="382">
        <v>58612.112399999998</v>
      </c>
      <c r="I1100" s="382">
        <v>102571.1967</v>
      </c>
      <c r="J1100" s="382">
        <v>80981.213399999993</v>
      </c>
      <c r="K1100" s="382">
        <v>141717.12349999999</v>
      </c>
      <c r="L1100" s="382">
        <v>102735.60370000001</v>
      </c>
      <c r="M1100" s="382">
        <v>179787.3064</v>
      </c>
      <c r="N1100" s="382">
        <v>134212.052</v>
      </c>
      <c r="O1100" s="382">
        <v>234871.09099999999</v>
      </c>
      <c r="P1100" s="382">
        <v>167249.9466</v>
      </c>
      <c r="Q1100" s="382">
        <v>292687.40669999999</v>
      </c>
      <c r="R1100" s="382">
        <v>188273.85690000001</v>
      </c>
      <c r="S1100" s="382">
        <v>329479.24969999999</v>
      </c>
      <c r="T1100" s="382">
        <v>208992.09340000001</v>
      </c>
      <c r="U1100" s="382">
        <v>365736.16340000002</v>
      </c>
    </row>
    <row r="1101" spans="1:21" ht="21.95" customHeight="1" x14ac:dyDescent="0.25">
      <c r="A1101" s="381" t="s">
        <v>731</v>
      </c>
      <c r="B1101" s="381" t="s">
        <v>48</v>
      </c>
      <c r="C1101" s="381" t="s">
        <v>218</v>
      </c>
      <c r="D1101" s="381" t="s">
        <v>219</v>
      </c>
      <c r="E1101" s="381" t="s">
        <v>220</v>
      </c>
      <c r="F1101" s="381" t="s">
        <v>627</v>
      </c>
      <c r="G1101" s="381" t="s">
        <v>4</v>
      </c>
      <c r="H1101" s="382">
        <v>65863.019799999995</v>
      </c>
      <c r="I1101" s="382">
        <v>105380.83319999999</v>
      </c>
      <c r="J1101" s="382">
        <v>92208.227700000003</v>
      </c>
      <c r="K1101" s="382">
        <v>147533.16639999999</v>
      </c>
      <c r="L1101" s="382">
        <v>118553.43550000001</v>
      </c>
      <c r="M1101" s="382">
        <v>189685.49969999999</v>
      </c>
      <c r="N1101" s="382">
        <v>158071.24739999999</v>
      </c>
      <c r="O1101" s="382">
        <v>252913.99960000001</v>
      </c>
      <c r="P1101" s="382">
        <v>197589.05919999999</v>
      </c>
      <c r="Q1101" s="382">
        <v>316142.49949999998</v>
      </c>
      <c r="R1101" s="382">
        <v>223934.2671</v>
      </c>
      <c r="S1101" s="382">
        <v>358294.83279999997</v>
      </c>
      <c r="T1101" s="382">
        <v>250279.47510000001</v>
      </c>
      <c r="U1101" s="382">
        <v>400447.16600000003</v>
      </c>
    </row>
    <row r="1102" spans="1:21" ht="22.5" customHeight="1" x14ac:dyDescent="0.25">
      <c r="A1102" s="381" t="s">
        <v>731</v>
      </c>
      <c r="B1102" s="381" t="s">
        <v>48</v>
      </c>
      <c r="C1102" s="381" t="s">
        <v>218</v>
      </c>
      <c r="D1102" s="381" t="s">
        <v>219</v>
      </c>
      <c r="E1102" s="381" t="s">
        <v>732</v>
      </c>
      <c r="F1102" s="381" t="s">
        <v>624</v>
      </c>
      <c r="G1102" s="381" t="s">
        <v>11</v>
      </c>
      <c r="H1102" s="382">
        <v>71348.916800000006</v>
      </c>
      <c r="I1102" s="382">
        <v>124860.6045</v>
      </c>
      <c r="J1102" s="382">
        <v>93486.504400000005</v>
      </c>
      <c r="K1102" s="382">
        <v>163601.38269999999</v>
      </c>
      <c r="L1102" s="382">
        <v>113536.4608</v>
      </c>
      <c r="M1102" s="382">
        <v>198688.8064</v>
      </c>
      <c r="N1102" s="382">
        <v>138958.95069999999</v>
      </c>
      <c r="O1102" s="382">
        <v>243178.1636</v>
      </c>
      <c r="P1102" s="382">
        <v>163557.00440000001</v>
      </c>
      <c r="Q1102" s="382">
        <v>286224.75770000002</v>
      </c>
      <c r="R1102" s="382">
        <v>178624.48569999999</v>
      </c>
      <c r="S1102" s="382">
        <v>312592.85009999998</v>
      </c>
      <c r="T1102" s="382">
        <v>192049.37299999999</v>
      </c>
      <c r="U1102" s="382">
        <v>336086.40269999998</v>
      </c>
    </row>
    <row r="1103" spans="1:21" ht="21.95" customHeight="1" x14ac:dyDescent="0.25">
      <c r="A1103" s="381" t="s">
        <v>731</v>
      </c>
      <c r="B1103" s="381" t="s">
        <v>48</v>
      </c>
      <c r="C1103" s="381" t="s">
        <v>218</v>
      </c>
      <c r="D1103" s="381" t="s">
        <v>219</v>
      </c>
      <c r="E1103" s="381" t="s">
        <v>732</v>
      </c>
      <c r="F1103" s="381" t="s">
        <v>625</v>
      </c>
      <c r="G1103" s="381" t="s">
        <v>5</v>
      </c>
      <c r="H1103" s="382">
        <v>65237.993199999997</v>
      </c>
      <c r="I1103" s="382">
        <v>114166.4881</v>
      </c>
      <c r="J1103" s="382">
        <v>85548.050600000002</v>
      </c>
      <c r="K1103" s="382">
        <v>149709.08850000001</v>
      </c>
      <c r="L1103" s="382">
        <v>104111.46249999999</v>
      </c>
      <c r="M1103" s="382">
        <v>182195.0595</v>
      </c>
      <c r="N1103" s="382">
        <v>127970.78200000001</v>
      </c>
      <c r="O1103" s="382">
        <v>223948.86840000001</v>
      </c>
      <c r="P1103" s="382">
        <v>151921.02669999999</v>
      </c>
      <c r="Q1103" s="382">
        <v>265861.79670000001</v>
      </c>
      <c r="R1103" s="382">
        <v>167305.97390000001</v>
      </c>
      <c r="S1103" s="382">
        <v>292785.45419999998</v>
      </c>
      <c r="T1103" s="382">
        <v>181732.74600000001</v>
      </c>
      <c r="U1103" s="382">
        <v>318032.30560000002</v>
      </c>
    </row>
    <row r="1104" spans="1:21" ht="21.95" customHeight="1" x14ac:dyDescent="0.25">
      <c r="A1104" s="381" t="s">
        <v>731</v>
      </c>
      <c r="B1104" s="381" t="s">
        <v>48</v>
      </c>
      <c r="C1104" s="381" t="s">
        <v>218</v>
      </c>
      <c r="D1104" s="381" t="s">
        <v>219</v>
      </c>
      <c r="E1104" s="381" t="s">
        <v>732</v>
      </c>
      <c r="F1104" s="381" t="s">
        <v>626</v>
      </c>
      <c r="G1104" s="381" t="s">
        <v>6</v>
      </c>
      <c r="H1104" s="382">
        <v>56283.424400000004</v>
      </c>
      <c r="I1104" s="382">
        <v>98495.992700000003</v>
      </c>
      <c r="J1104" s="382">
        <v>77721.050199999998</v>
      </c>
      <c r="K1104" s="382">
        <v>136011.83790000001</v>
      </c>
      <c r="L1104" s="382">
        <v>98543.965200000006</v>
      </c>
      <c r="M1104" s="382">
        <v>172451.93919999999</v>
      </c>
      <c r="N1104" s="382">
        <v>128623.20080000001</v>
      </c>
      <c r="O1104" s="382">
        <v>225090.60140000001</v>
      </c>
      <c r="P1104" s="382">
        <v>160263.88260000001</v>
      </c>
      <c r="Q1104" s="382">
        <v>280461.79460000002</v>
      </c>
      <c r="R1104" s="382">
        <v>180356.31770000001</v>
      </c>
      <c r="S1104" s="382">
        <v>315623.55599999998</v>
      </c>
      <c r="T1104" s="382">
        <v>200143.07889999999</v>
      </c>
      <c r="U1104" s="382">
        <v>350250.38809999998</v>
      </c>
    </row>
    <row r="1105" spans="1:21" ht="21.95" customHeight="1" x14ac:dyDescent="0.25">
      <c r="A1105" s="381" t="s">
        <v>731</v>
      </c>
      <c r="B1105" s="381" t="s">
        <v>48</v>
      </c>
      <c r="C1105" s="381" t="s">
        <v>218</v>
      </c>
      <c r="D1105" s="381" t="s">
        <v>219</v>
      </c>
      <c r="E1105" s="381" t="s">
        <v>732</v>
      </c>
      <c r="F1105" s="381" t="s">
        <v>627</v>
      </c>
      <c r="G1105" s="381" t="s">
        <v>4</v>
      </c>
      <c r="H1105" s="382">
        <v>63831.845500000003</v>
      </c>
      <c r="I1105" s="382">
        <v>102130.95419999999</v>
      </c>
      <c r="J1105" s="382">
        <v>89364.583700000003</v>
      </c>
      <c r="K1105" s="382">
        <v>142983.33600000001</v>
      </c>
      <c r="L1105" s="382">
        <v>114897.32180000001</v>
      </c>
      <c r="M1105" s="382">
        <v>183835.71770000001</v>
      </c>
      <c r="N1105" s="382">
        <v>153196.42910000001</v>
      </c>
      <c r="O1105" s="382">
        <v>245114.29019999999</v>
      </c>
      <c r="P1105" s="382">
        <v>191495.53640000001</v>
      </c>
      <c r="Q1105" s="382">
        <v>306392.8627</v>
      </c>
      <c r="R1105" s="382">
        <v>217028.2746</v>
      </c>
      <c r="S1105" s="382">
        <v>347245.24449999997</v>
      </c>
      <c r="T1105" s="382">
        <v>242561.01269999999</v>
      </c>
      <c r="U1105" s="382">
        <v>388097.6262</v>
      </c>
    </row>
    <row r="1106" spans="1:21" ht="22.5" customHeight="1" x14ac:dyDescent="0.25">
      <c r="A1106" s="381" t="s">
        <v>731</v>
      </c>
      <c r="B1106" s="381" t="s">
        <v>48</v>
      </c>
      <c r="C1106" s="381" t="s">
        <v>218</v>
      </c>
      <c r="D1106" s="381" t="s">
        <v>219</v>
      </c>
      <c r="E1106" s="381" t="s">
        <v>221</v>
      </c>
      <c r="F1106" s="381" t="s">
        <v>624</v>
      </c>
      <c r="G1106" s="381" t="s">
        <v>11</v>
      </c>
      <c r="H1106" s="382">
        <v>69971.477799999993</v>
      </c>
      <c r="I1106" s="382">
        <v>122450.086</v>
      </c>
      <c r="J1106" s="382">
        <v>91472.392900000006</v>
      </c>
      <c r="K1106" s="382">
        <v>160076.68770000001</v>
      </c>
      <c r="L1106" s="382">
        <v>110898.13800000001</v>
      </c>
      <c r="M1106" s="382">
        <v>194071.7415</v>
      </c>
      <c r="N1106" s="382">
        <v>135381.46309999999</v>
      </c>
      <c r="O1106" s="382">
        <v>236917.56049999999</v>
      </c>
      <c r="P1106" s="382">
        <v>159225.97279999999</v>
      </c>
      <c r="Q1106" s="382">
        <v>278645.4523</v>
      </c>
      <c r="R1106" s="382">
        <v>173857.5287</v>
      </c>
      <c r="S1106" s="382">
        <v>304250.6752</v>
      </c>
      <c r="T1106" s="382">
        <v>186880.4737</v>
      </c>
      <c r="U1106" s="382">
        <v>327040.82890000002</v>
      </c>
    </row>
    <row r="1107" spans="1:21" ht="21.95" customHeight="1" x14ac:dyDescent="0.25">
      <c r="A1107" s="381" t="s">
        <v>731</v>
      </c>
      <c r="B1107" s="381" t="s">
        <v>48</v>
      </c>
      <c r="C1107" s="381" t="s">
        <v>218</v>
      </c>
      <c r="D1107" s="381" t="s">
        <v>219</v>
      </c>
      <c r="E1107" s="381" t="s">
        <v>221</v>
      </c>
      <c r="F1107" s="381" t="s">
        <v>625</v>
      </c>
      <c r="G1107" s="381" t="s">
        <v>5</v>
      </c>
      <c r="H1107" s="382">
        <v>64357.954700000002</v>
      </c>
      <c r="I1107" s="382">
        <v>112626.42080000001</v>
      </c>
      <c r="J1107" s="382">
        <v>84180.092300000004</v>
      </c>
      <c r="K1107" s="382">
        <v>147315.16149999999</v>
      </c>
      <c r="L1107" s="382">
        <v>102240.29059999999</v>
      </c>
      <c r="M1107" s="382">
        <v>178920.50870000001</v>
      </c>
      <c r="N1107" s="382">
        <v>125287.6802</v>
      </c>
      <c r="O1107" s="382">
        <v>219253.44029999999</v>
      </c>
      <c r="P1107" s="382">
        <v>148537.10939999999</v>
      </c>
      <c r="Q1107" s="382">
        <v>259939.94149999999</v>
      </c>
      <c r="R1107" s="382">
        <v>163460.29089999999</v>
      </c>
      <c r="S1107" s="382">
        <v>286055.50910000002</v>
      </c>
      <c r="T1107" s="382">
        <v>177403.57209999999</v>
      </c>
      <c r="U1107" s="382">
        <v>310456.2512</v>
      </c>
    </row>
    <row r="1108" spans="1:21" ht="21.95" customHeight="1" x14ac:dyDescent="0.25">
      <c r="A1108" s="381" t="s">
        <v>731</v>
      </c>
      <c r="B1108" s="381" t="s">
        <v>48</v>
      </c>
      <c r="C1108" s="381" t="s">
        <v>218</v>
      </c>
      <c r="D1108" s="381" t="s">
        <v>219</v>
      </c>
      <c r="E1108" s="381" t="s">
        <v>221</v>
      </c>
      <c r="F1108" s="381" t="s">
        <v>626</v>
      </c>
      <c r="G1108" s="381" t="s">
        <v>6</v>
      </c>
      <c r="H1108" s="382">
        <v>55942.591699999997</v>
      </c>
      <c r="I1108" s="382">
        <v>97899.535399999993</v>
      </c>
      <c r="J1108" s="382">
        <v>77331.445000000007</v>
      </c>
      <c r="K1108" s="382">
        <v>135330.0287</v>
      </c>
      <c r="L1108" s="382">
        <v>98155.622099999993</v>
      </c>
      <c r="M1108" s="382">
        <v>171772.33859999999</v>
      </c>
      <c r="N1108" s="382">
        <v>128330.77340000001</v>
      </c>
      <c r="O1108" s="382">
        <v>224578.8535</v>
      </c>
      <c r="P1108" s="382">
        <v>159940.27669999999</v>
      </c>
      <c r="Q1108" s="382">
        <v>279895.48420000001</v>
      </c>
      <c r="R1108" s="382">
        <v>180093.43160000001</v>
      </c>
      <c r="S1108" s="382">
        <v>315163.50510000001</v>
      </c>
      <c r="T1108" s="382">
        <v>199965.7929</v>
      </c>
      <c r="U1108" s="382">
        <v>349940.13750000001</v>
      </c>
    </row>
    <row r="1109" spans="1:21" ht="21.95" customHeight="1" x14ac:dyDescent="0.25">
      <c r="A1109" s="381" t="s">
        <v>731</v>
      </c>
      <c r="B1109" s="381" t="s">
        <v>48</v>
      </c>
      <c r="C1109" s="381" t="s">
        <v>218</v>
      </c>
      <c r="D1109" s="381" t="s">
        <v>219</v>
      </c>
      <c r="E1109" s="381" t="s">
        <v>221</v>
      </c>
      <c r="F1109" s="381" t="s">
        <v>627</v>
      </c>
      <c r="G1109" s="381" t="s">
        <v>4</v>
      </c>
      <c r="H1109" s="382">
        <v>62334.855100000001</v>
      </c>
      <c r="I1109" s="382">
        <v>99735.769700000004</v>
      </c>
      <c r="J1109" s="382">
        <v>87268.797099999996</v>
      </c>
      <c r="K1109" s="382">
        <v>139630.07750000001</v>
      </c>
      <c r="L1109" s="382">
        <v>112202.73910000001</v>
      </c>
      <c r="M1109" s="382">
        <v>179524.38529999999</v>
      </c>
      <c r="N1109" s="382">
        <v>149603.65220000001</v>
      </c>
      <c r="O1109" s="382">
        <v>239365.84710000001</v>
      </c>
      <c r="P1109" s="382">
        <v>187004.56529999999</v>
      </c>
      <c r="Q1109" s="382">
        <v>299207.3088</v>
      </c>
      <c r="R1109" s="382">
        <v>211938.50719999999</v>
      </c>
      <c r="S1109" s="382">
        <v>339101.61670000001</v>
      </c>
      <c r="T1109" s="382">
        <v>236872.44930000001</v>
      </c>
      <c r="U1109" s="382">
        <v>378995.92450000002</v>
      </c>
    </row>
    <row r="1110" spans="1:21" ht="22.5" customHeight="1" x14ac:dyDescent="0.25">
      <c r="A1110" s="381" t="s">
        <v>731</v>
      </c>
      <c r="B1110" s="381" t="s">
        <v>48</v>
      </c>
      <c r="C1110" s="381" t="s">
        <v>218</v>
      </c>
      <c r="D1110" s="381" t="s">
        <v>219</v>
      </c>
      <c r="E1110" s="381" t="s">
        <v>222</v>
      </c>
      <c r="F1110" s="381" t="s">
        <v>624</v>
      </c>
      <c r="G1110" s="381" t="s">
        <v>11</v>
      </c>
      <c r="H1110" s="382">
        <v>74592.368700000006</v>
      </c>
      <c r="I1110" s="382">
        <v>130536.64509999999</v>
      </c>
      <c r="J1110" s="382">
        <v>97661.466799999995</v>
      </c>
      <c r="K1110" s="382">
        <v>170907.56700000001</v>
      </c>
      <c r="L1110" s="382">
        <v>118538.07580000001</v>
      </c>
      <c r="M1110" s="382">
        <v>207441.63269999999</v>
      </c>
      <c r="N1110" s="382">
        <v>144955.91149999999</v>
      </c>
      <c r="O1110" s="382">
        <v>253672.84529999999</v>
      </c>
      <c r="P1110" s="382">
        <v>170572.51939999999</v>
      </c>
      <c r="Q1110" s="382">
        <v>298501.90889999998</v>
      </c>
      <c r="R1110" s="382">
        <v>186273.0883</v>
      </c>
      <c r="S1110" s="382">
        <v>325977.9045</v>
      </c>
      <c r="T1110" s="382">
        <v>200257.20480000001</v>
      </c>
      <c r="U1110" s="382">
        <v>350450.10840000003</v>
      </c>
    </row>
    <row r="1111" spans="1:21" ht="21.95" customHeight="1" x14ac:dyDescent="0.25">
      <c r="A1111" s="381" t="s">
        <v>731</v>
      </c>
      <c r="B1111" s="381" t="s">
        <v>48</v>
      </c>
      <c r="C1111" s="381" t="s">
        <v>218</v>
      </c>
      <c r="D1111" s="381" t="s">
        <v>219</v>
      </c>
      <c r="E1111" s="381" t="s">
        <v>222</v>
      </c>
      <c r="F1111" s="381" t="s">
        <v>625</v>
      </c>
      <c r="G1111" s="381" t="s">
        <v>5</v>
      </c>
      <c r="H1111" s="382">
        <v>68339.330600000001</v>
      </c>
      <c r="I1111" s="382">
        <v>119593.82859999999</v>
      </c>
      <c r="J1111" s="382">
        <v>89538.397899999996</v>
      </c>
      <c r="K1111" s="382">
        <v>156692.19649999999</v>
      </c>
      <c r="L1111" s="382">
        <v>108893.89169999999</v>
      </c>
      <c r="M1111" s="382">
        <v>190564.3106</v>
      </c>
      <c r="N1111" s="382">
        <v>133712.20439999999</v>
      </c>
      <c r="O1111" s="382">
        <v>233996.35759999999</v>
      </c>
      <c r="P1111" s="382">
        <v>158665.93780000001</v>
      </c>
      <c r="Q1111" s="382">
        <v>277665.39110000001</v>
      </c>
      <c r="R1111" s="382">
        <v>174691.35550000001</v>
      </c>
      <c r="S1111" s="382">
        <v>305709.87209999998</v>
      </c>
      <c r="T1111" s="382">
        <v>189700.65659999999</v>
      </c>
      <c r="U1111" s="382">
        <v>331976.14899999998</v>
      </c>
    </row>
    <row r="1112" spans="1:21" ht="21.95" customHeight="1" x14ac:dyDescent="0.25">
      <c r="A1112" s="381" t="s">
        <v>731</v>
      </c>
      <c r="B1112" s="381" t="s">
        <v>48</v>
      </c>
      <c r="C1112" s="381" t="s">
        <v>218</v>
      </c>
      <c r="D1112" s="381" t="s">
        <v>219</v>
      </c>
      <c r="E1112" s="381" t="s">
        <v>222</v>
      </c>
      <c r="F1112" s="381" t="s">
        <v>626</v>
      </c>
      <c r="G1112" s="381" t="s">
        <v>6</v>
      </c>
      <c r="H1112" s="382">
        <v>59108.696000000004</v>
      </c>
      <c r="I1112" s="382">
        <v>103440.2179</v>
      </c>
      <c r="J1112" s="382">
        <v>81651.413100000005</v>
      </c>
      <c r="K1112" s="382">
        <v>142889.97289999999</v>
      </c>
      <c r="L1112" s="382">
        <v>103565.12390000001</v>
      </c>
      <c r="M1112" s="382">
        <v>181238.96669999999</v>
      </c>
      <c r="N1112" s="382">
        <v>135253.6894</v>
      </c>
      <c r="O1112" s="382">
        <v>236693.9565</v>
      </c>
      <c r="P1112" s="382">
        <v>168540.01389999999</v>
      </c>
      <c r="Q1112" s="382">
        <v>294945.02439999999</v>
      </c>
      <c r="R1112" s="382">
        <v>189706.25690000001</v>
      </c>
      <c r="S1112" s="382">
        <v>331985.94959999999</v>
      </c>
      <c r="T1112" s="382">
        <v>210559.71729999999</v>
      </c>
      <c r="U1112" s="382">
        <v>368479.50520000001</v>
      </c>
    </row>
    <row r="1113" spans="1:21" ht="21.95" customHeight="1" x14ac:dyDescent="0.25">
      <c r="A1113" s="381" t="s">
        <v>731</v>
      </c>
      <c r="B1113" s="381" t="s">
        <v>48</v>
      </c>
      <c r="C1113" s="381" t="s">
        <v>218</v>
      </c>
      <c r="D1113" s="381" t="s">
        <v>219</v>
      </c>
      <c r="E1113" s="381" t="s">
        <v>222</v>
      </c>
      <c r="F1113" s="381" t="s">
        <v>627</v>
      </c>
      <c r="G1113" s="381" t="s">
        <v>4</v>
      </c>
      <c r="H1113" s="382">
        <v>66638.931500000006</v>
      </c>
      <c r="I1113" s="382">
        <v>106622.292</v>
      </c>
      <c r="J1113" s="382">
        <v>93294.504100000006</v>
      </c>
      <c r="K1113" s="382">
        <v>149271.20879999999</v>
      </c>
      <c r="L1113" s="382">
        <v>119950.07670000001</v>
      </c>
      <c r="M1113" s="382">
        <v>191920.1257</v>
      </c>
      <c r="N1113" s="382">
        <v>159933.4356</v>
      </c>
      <c r="O1113" s="382">
        <v>255893.50080000001</v>
      </c>
      <c r="P1113" s="382">
        <v>199916.79449999999</v>
      </c>
      <c r="Q1113" s="382">
        <v>319866.87609999999</v>
      </c>
      <c r="R1113" s="382">
        <v>226572.36720000001</v>
      </c>
      <c r="S1113" s="382">
        <v>362515.7928</v>
      </c>
      <c r="T1113" s="382">
        <v>253227.93969999999</v>
      </c>
      <c r="U1113" s="382">
        <v>405164.7096</v>
      </c>
    </row>
    <row r="1114" spans="1:21" ht="22.5" customHeight="1" x14ac:dyDescent="0.25">
      <c r="A1114" s="381" t="s">
        <v>731</v>
      </c>
      <c r="B1114" s="381" t="s">
        <v>48</v>
      </c>
      <c r="C1114" s="381" t="s">
        <v>218</v>
      </c>
      <c r="D1114" s="381" t="s">
        <v>219</v>
      </c>
      <c r="E1114" s="381" t="s">
        <v>223</v>
      </c>
      <c r="F1114" s="381" t="s">
        <v>624</v>
      </c>
      <c r="G1114" s="381" t="s">
        <v>11</v>
      </c>
      <c r="H1114" s="382">
        <v>72079.270600000003</v>
      </c>
      <c r="I1114" s="382">
        <v>126138.7236</v>
      </c>
      <c r="J1114" s="382">
        <v>94291.376199999999</v>
      </c>
      <c r="K1114" s="382">
        <v>165009.90839999999</v>
      </c>
      <c r="L1114" s="382">
        <v>114374.2481</v>
      </c>
      <c r="M1114" s="382">
        <v>200154.93419999999</v>
      </c>
      <c r="N1114" s="382">
        <v>139731.14730000001</v>
      </c>
      <c r="O1114" s="382">
        <v>244529.50769999999</v>
      </c>
      <c r="P1114" s="382">
        <v>164378.49400000001</v>
      </c>
      <c r="Q1114" s="382">
        <v>287662.36450000003</v>
      </c>
      <c r="R1114" s="382">
        <v>179494.81390000001</v>
      </c>
      <c r="S1114" s="382">
        <v>314115.92430000001</v>
      </c>
      <c r="T1114" s="382">
        <v>192953.37640000001</v>
      </c>
      <c r="U1114" s="382">
        <v>337668.40870000003</v>
      </c>
    </row>
    <row r="1115" spans="1:21" ht="21.95" customHeight="1" x14ac:dyDescent="0.25">
      <c r="A1115" s="381" t="s">
        <v>731</v>
      </c>
      <c r="B1115" s="381" t="s">
        <v>48</v>
      </c>
      <c r="C1115" s="381" t="s">
        <v>218</v>
      </c>
      <c r="D1115" s="381" t="s">
        <v>219</v>
      </c>
      <c r="E1115" s="381" t="s">
        <v>223</v>
      </c>
      <c r="F1115" s="381" t="s">
        <v>625</v>
      </c>
      <c r="G1115" s="381" t="s">
        <v>5</v>
      </c>
      <c r="H1115" s="382">
        <v>66181.518899999995</v>
      </c>
      <c r="I1115" s="382">
        <v>115817.65820000001</v>
      </c>
      <c r="J1115" s="382">
        <v>86629.845499999996</v>
      </c>
      <c r="K1115" s="382">
        <v>151602.22959999999</v>
      </c>
      <c r="L1115" s="382">
        <v>105278.02929999999</v>
      </c>
      <c r="M1115" s="382">
        <v>184236.55119999999</v>
      </c>
      <c r="N1115" s="382">
        <v>129126.28720000001</v>
      </c>
      <c r="O1115" s="382">
        <v>225971.00260000001</v>
      </c>
      <c r="P1115" s="382">
        <v>153148.42290000001</v>
      </c>
      <c r="Q1115" s="382">
        <v>268009.7402</v>
      </c>
      <c r="R1115" s="382">
        <v>168571.1342</v>
      </c>
      <c r="S1115" s="382">
        <v>294999.48489999998</v>
      </c>
      <c r="T1115" s="382">
        <v>182996.63209999999</v>
      </c>
      <c r="U1115" s="382">
        <v>320244.10629999998</v>
      </c>
    </row>
    <row r="1116" spans="1:21" ht="21.95" customHeight="1" x14ac:dyDescent="0.25">
      <c r="A1116" s="381" t="s">
        <v>731</v>
      </c>
      <c r="B1116" s="381" t="s">
        <v>48</v>
      </c>
      <c r="C1116" s="381" t="s">
        <v>218</v>
      </c>
      <c r="D1116" s="381" t="s">
        <v>219</v>
      </c>
      <c r="E1116" s="381" t="s">
        <v>223</v>
      </c>
      <c r="F1116" s="381" t="s">
        <v>626</v>
      </c>
      <c r="G1116" s="381" t="s">
        <v>6</v>
      </c>
      <c r="H1116" s="382">
        <v>57401.498599999999</v>
      </c>
      <c r="I1116" s="382">
        <v>100452.62239999999</v>
      </c>
      <c r="J1116" s="382">
        <v>79323.880099999995</v>
      </c>
      <c r="K1116" s="382">
        <v>138816.79010000001</v>
      </c>
      <c r="L1116" s="382">
        <v>100652.9942</v>
      </c>
      <c r="M1116" s="382">
        <v>176142.73980000001</v>
      </c>
      <c r="N1116" s="382">
        <v>131531.82380000001</v>
      </c>
      <c r="O1116" s="382">
        <v>230180.6917</v>
      </c>
      <c r="P1116" s="382">
        <v>163917.63080000001</v>
      </c>
      <c r="Q1116" s="382">
        <v>286855.85379999998</v>
      </c>
      <c r="R1116" s="382">
        <v>184541.74679999999</v>
      </c>
      <c r="S1116" s="382">
        <v>322948.05690000003</v>
      </c>
      <c r="T1116" s="382">
        <v>204870.85200000001</v>
      </c>
      <c r="U1116" s="382">
        <v>358523.99109999998</v>
      </c>
    </row>
    <row r="1117" spans="1:21" ht="21.95" customHeight="1" x14ac:dyDescent="0.25">
      <c r="A1117" s="381" t="s">
        <v>731</v>
      </c>
      <c r="B1117" s="381" t="s">
        <v>48</v>
      </c>
      <c r="C1117" s="381" t="s">
        <v>218</v>
      </c>
      <c r="D1117" s="381" t="s">
        <v>219</v>
      </c>
      <c r="E1117" s="381" t="s">
        <v>223</v>
      </c>
      <c r="F1117" s="381" t="s">
        <v>627</v>
      </c>
      <c r="G1117" s="381" t="s">
        <v>4</v>
      </c>
      <c r="H1117" s="382">
        <v>64292.915399999998</v>
      </c>
      <c r="I1117" s="382">
        <v>102868.66620000001</v>
      </c>
      <c r="J1117" s="382">
        <v>90010.081600000005</v>
      </c>
      <c r="K1117" s="382">
        <v>144016.13269999999</v>
      </c>
      <c r="L1117" s="382">
        <v>115727.24770000001</v>
      </c>
      <c r="M1117" s="382">
        <v>185163.5992</v>
      </c>
      <c r="N1117" s="382">
        <v>154302.997</v>
      </c>
      <c r="O1117" s="382">
        <v>246884.79879999999</v>
      </c>
      <c r="P1117" s="382">
        <v>192878.74619999999</v>
      </c>
      <c r="Q1117" s="382">
        <v>308605.99859999999</v>
      </c>
      <c r="R1117" s="382">
        <v>218595.9124</v>
      </c>
      <c r="S1117" s="382">
        <v>349753.46500000003</v>
      </c>
      <c r="T1117" s="382">
        <v>244313.07860000001</v>
      </c>
      <c r="U1117" s="382">
        <v>390900.93150000001</v>
      </c>
    </row>
    <row r="1118" spans="1:21" ht="22.5" customHeight="1" x14ac:dyDescent="0.25">
      <c r="A1118" s="381" t="s">
        <v>731</v>
      </c>
      <c r="B1118" s="381" t="s">
        <v>48</v>
      </c>
      <c r="C1118" s="381" t="s">
        <v>218</v>
      </c>
      <c r="D1118" s="381" t="s">
        <v>219</v>
      </c>
      <c r="E1118" s="381" t="s">
        <v>733</v>
      </c>
      <c r="F1118" s="381" t="s">
        <v>624</v>
      </c>
      <c r="G1118" s="381" t="s">
        <v>11</v>
      </c>
      <c r="H1118" s="382">
        <v>74511.106700000004</v>
      </c>
      <c r="I1118" s="382">
        <v>130394.4368</v>
      </c>
      <c r="J1118" s="382">
        <v>97598.025899999993</v>
      </c>
      <c r="K1118" s="382">
        <v>170796.5453</v>
      </c>
      <c r="L1118" s="382">
        <v>118500.55839999999</v>
      </c>
      <c r="M1118" s="382">
        <v>207375.97719999999</v>
      </c>
      <c r="N1118" s="382">
        <v>144981.6323</v>
      </c>
      <c r="O1118" s="382">
        <v>253717.8566</v>
      </c>
      <c r="P1118" s="382">
        <v>170627.52280000001</v>
      </c>
      <c r="Q1118" s="382">
        <v>298598.16489999997</v>
      </c>
      <c r="R1118" s="382">
        <v>186340.75339999999</v>
      </c>
      <c r="S1118" s="382">
        <v>326096.31839999999</v>
      </c>
      <c r="T1118" s="382">
        <v>200338.93520000001</v>
      </c>
      <c r="U1118" s="382">
        <v>350593.13650000002</v>
      </c>
    </row>
    <row r="1119" spans="1:21" ht="21.95" customHeight="1" x14ac:dyDescent="0.25">
      <c r="A1119" s="381" t="s">
        <v>731</v>
      </c>
      <c r="B1119" s="381" t="s">
        <v>48</v>
      </c>
      <c r="C1119" s="381" t="s">
        <v>218</v>
      </c>
      <c r="D1119" s="381" t="s">
        <v>219</v>
      </c>
      <c r="E1119" s="381" t="s">
        <v>733</v>
      </c>
      <c r="F1119" s="381" t="s">
        <v>625</v>
      </c>
      <c r="G1119" s="381" t="s">
        <v>5</v>
      </c>
      <c r="H1119" s="382">
        <v>68187.011499999993</v>
      </c>
      <c r="I1119" s="382">
        <v>119327.2702</v>
      </c>
      <c r="J1119" s="382">
        <v>89382.649600000004</v>
      </c>
      <c r="K1119" s="382">
        <v>156419.6367</v>
      </c>
      <c r="L1119" s="382">
        <v>108746.7815</v>
      </c>
      <c r="M1119" s="382">
        <v>190306.8677</v>
      </c>
      <c r="N1119" s="382">
        <v>133610.15580000001</v>
      </c>
      <c r="O1119" s="382">
        <v>233817.7727</v>
      </c>
      <c r="P1119" s="382">
        <v>158585.63930000001</v>
      </c>
      <c r="Q1119" s="382">
        <v>277524.8688</v>
      </c>
      <c r="R1119" s="382">
        <v>174627.41</v>
      </c>
      <c r="S1119" s="382">
        <v>305597.96759999997</v>
      </c>
      <c r="T1119" s="382">
        <v>189662.42619999999</v>
      </c>
      <c r="U1119" s="382">
        <v>331909.24599999998</v>
      </c>
    </row>
    <row r="1120" spans="1:21" ht="21.95" customHeight="1" x14ac:dyDescent="0.25">
      <c r="A1120" s="381" t="s">
        <v>731</v>
      </c>
      <c r="B1120" s="381" t="s">
        <v>48</v>
      </c>
      <c r="C1120" s="381" t="s">
        <v>218</v>
      </c>
      <c r="D1120" s="381" t="s">
        <v>219</v>
      </c>
      <c r="E1120" s="381" t="s">
        <v>733</v>
      </c>
      <c r="F1120" s="381" t="s">
        <v>626</v>
      </c>
      <c r="G1120" s="381" t="s">
        <v>6</v>
      </c>
      <c r="H1120" s="382">
        <v>58891.250699999997</v>
      </c>
      <c r="I1120" s="382">
        <v>103059.68859999999</v>
      </c>
      <c r="J1120" s="382">
        <v>81334.481100000005</v>
      </c>
      <c r="K1120" s="382">
        <v>142335.3419</v>
      </c>
      <c r="L1120" s="382">
        <v>103141.5573</v>
      </c>
      <c r="M1120" s="382">
        <v>180497.72519999999</v>
      </c>
      <c r="N1120" s="382">
        <v>134656.73920000001</v>
      </c>
      <c r="O1120" s="382">
        <v>235649.29370000001</v>
      </c>
      <c r="P1120" s="382">
        <v>167787.8365</v>
      </c>
      <c r="Q1120" s="382">
        <v>293628.71380000003</v>
      </c>
      <c r="R1120" s="382">
        <v>188838.9509</v>
      </c>
      <c r="S1120" s="382">
        <v>330468.16409999999</v>
      </c>
      <c r="T1120" s="382">
        <v>209573.72839999999</v>
      </c>
      <c r="U1120" s="382">
        <v>366754.02480000001</v>
      </c>
    </row>
    <row r="1121" spans="1:21" ht="21.95" customHeight="1" x14ac:dyDescent="0.25">
      <c r="A1121" s="381" t="s">
        <v>731</v>
      </c>
      <c r="B1121" s="381" t="s">
        <v>48</v>
      </c>
      <c r="C1121" s="381" t="s">
        <v>218</v>
      </c>
      <c r="D1121" s="381" t="s">
        <v>219</v>
      </c>
      <c r="E1121" s="381" t="s">
        <v>733</v>
      </c>
      <c r="F1121" s="381" t="s">
        <v>627</v>
      </c>
      <c r="G1121" s="381" t="s">
        <v>4</v>
      </c>
      <c r="H1121" s="382">
        <v>66620.653000000006</v>
      </c>
      <c r="I1121" s="382">
        <v>106593.04640000001</v>
      </c>
      <c r="J1121" s="382">
        <v>93268.914300000004</v>
      </c>
      <c r="K1121" s="382">
        <v>149230.26500000001</v>
      </c>
      <c r="L1121" s="382">
        <v>119917.17539999999</v>
      </c>
      <c r="M1121" s="382">
        <v>191867.48360000001</v>
      </c>
      <c r="N1121" s="382">
        <v>159889.56719999999</v>
      </c>
      <c r="O1121" s="382">
        <v>255823.31150000001</v>
      </c>
      <c r="P1121" s="382">
        <v>199861.95910000001</v>
      </c>
      <c r="Q1121" s="382">
        <v>319779.13929999998</v>
      </c>
      <c r="R1121" s="382">
        <v>226510.22029999999</v>
      </c>
      <c r="S1121" s="382">
        <v>362416.3578</v>
      </c>
      <c r="T1121" s="382">
        <v>253158.48149999999</v>
      </c>
      <c r="U1121" s="382">
        <v>405053.57640000002</v>
      </c>
    </row>
    <row r="1122" spans="1:21" ht="22.5" customHeight="1" x14ac:dyDescent="0.25">
      <c r="A1122" s="381" t="s">
        <v>731</v>
      </c>
      <c r="B1122" s="381" t="s">
        <v>48</v>
      </c>
      <c r="C1122" s="381" t="s">
        <v>224</v>
      </c>
      <c r="D1122" s="381" t="s">
        <v>225</v>
      </c>
      <c r="E1122" s="381" t="s">
        <v>226</v>
      </c>
      <c r="F1122" s="381" t="s">
        <v>624</v>
      </c>
      <c r="G1122" s="381" t="s">
        <v>11</v>
      </c>
      <c r="H1122" s="382">
        <v>75565.503700000001</v>
      </c>
      <c r="I1122" s="382">
        <v>132239.63149999999</v>
      </c>
      <c r="J1122" s="382">
        <v>98890.564199999993</v>
      </c>
      <c r="K1122" s="382">
        <v>173058.48730000001</v>
      </c>
      <c r="L1122" s="382">
        <v>119988.5459</v>
      </c>
      <c r="M1122" s="382">
        <v>209979.95540000001</v>
      </c>
      <c r="N1122" s="382">
        <v>146654.63</v>
      </c>
      <c r="O1122" s="382">
        <v>256645.6024</v>
      </c>
      <c r="P1122" s="382">
        <v>172545.52</v>
      </c>
      <c r="Q1122" s="382">
        <v>301954.65999999997</v>
      </c>
      <c r="R1122" s="382">
        <v>188419.73569999999</v>
      </c>
      <c r="S1122" s="382">
        <v>329734.53759999998</v>
      </c>
      <c r="T1122" s="382">
        <v>202555.59460000001</v>
      </c>
      <c r="U1122" s="382">
        <v>354472.29060000001</v>
      </c>
    </row>
    <row r="1123" spans="1:21" ht="21.95" customHeight="1" x14ac:dyDescent="0.25">
      <c r="A1123" s="381" t="s">
        <v>731</v>
      </c>
      <c r="B1123" s="381" t="s">
        <v>48</v>
      </c>
      <c r="C1123" s="381" t="s">
        <v>224</v>
      </c>
      <c r="D1123" s="381" t="s">
        <v>225</v>
      </c>
      <c r="E1123" s="381" t="s">
        <v>226</v>
      </c>
      <c r="F1123" s="381" t="s">
        <v>625</v>
      </c>
      <c r="G1123" s="381" t="s">
        <v>5</v>
      </c>
      <c r="H1123" s="382">
        <v>69312.465599999996</v>
      </c>
      <c r="I1123" s="382">
        <v>121296.8149</v>
      </c>
      <c r="J1123" s="382">
        <v>90767.495299999995</v>
      </c>
      <c r="K1123" s="382">
        <v>158843.11679999999</v>
      </c>
      <c r="L1123" s="382">
        <v>110344.3619</v>
      </c>
      <c r="M1123" s="382">
        <v>193102.63329999999</v>
      </c>
      <c r="N1123" s="382">
        <v>135410.9227</v>
      </c>
      <c r="O1123" s="382">
        <v>236969.11480000001</v>
      </c>
      <c r="P1123" s="382">
        <v>160638.93840000001</v>
      </c>
      <c r="Q1123" s="382">
        <v>281118.1422</v>
      </c>
      <c r="R1123" s="382">
        <v>176838.00289999999</v>
      </c>
      <c r="S1123" s="382">
        <v>309466.505</v>
      </c>
      <c r="T1123" s="382">
        <v>191999.04629999999</v>
      </c>
      <c r="U1123" s="382">
        <v>335998.33110000001</v>
      </c>
    </row>
    <row r="1124" spans="1:21" ht="21.95" customHeight="1" x14ac:dyDescent="0.25">
      <c r="A1124" s="381" t="s">
        <v>731</v>
      </c>
      <c r="B1124" s="381" t="s">
        <v>48</v>
      </c>
      <c r="C1124" s="381" t="s">
        <v>224</v>
      </c>
      <c r="D1124" s="381" t="s">
        <v>225</v>
      </c>
      <c r="E1124" s="381" t="s">
        <v>226</v>
      </c>
      <c r="F1124" s="381" t="s">
        <v>626</v>
      </c>
      <c r="G1124" s="381" t="s">
        <v>6</v>
      </c>
      <c r="H1124" s="382">
        <v>60040.170100000003</v>
      </c>
      <c r="I1124" s="382">
        <v>105070.2975</v>
      </c>
      <c r="J1124" s="382">
        <v>82955.476800000004</v>
      </c>
      <c r="K1124" s="382">
        <v>145172.08439999999</v>
      </c>
      <c r="L1124" s="382">
        <v>105241.7772</v>
      </c>
      <c r="M1124" s="382">
        <v>184173.11009999999</v>
      </c>
      <c r="N1124" s="382">
        <v>137489.22719999999</v>
      </c>
      <c r="O1124" s="382">
        <v>240606.1477</v>
      </c>
      <c r="P1124" s="382">
        <v>171334.4362</v>
      </c>
      <c r="Q1124" s="382">
        <v>299835.2634</v>
      </c>
      <c r="R1124" s="382">
        <v>192873.26879999999</v>
      </c>
      <c r="S1124" s="382">
        <v>337528.2205</v>
      </c>
      <c r="T1124" s="382">
        <v>214099.31890000001</v>
      </c>
      <c r="U1124" s="382">
        <v>374673.80790000001</v>
      </c>
    </row>
    <row r="1125" spans="1:21" ht="21.95" customHeight="1" x14ac:dyDescent="0.25">
      <c r="A1125" s="381" t="s">
        <v>731</v>
      </c>
      <c r="B1125" s="381" t="s">
        <v>48</v>
      </c>
      <c r="C1125" s="381" t="s">
        <v>224</v>
      </c>
      <c r="D1125" s="381" t="s">
        <v>225</v>
      </c>
      <c r="E1125" s="381" t="s">
        <v>226</v>
      </c>
      <c r="F1125" s="381" t="s">
        <v>627</v>
      </c>
      <c r="G1125" s="381" t="s">
        <v>4</v>
      </c>
      <c r="H1125" s="382">
        <v>67451.400299999994</v>
      </c>
      <c r="I1125" s="382">
        <v>107922.2421</v>
      </c>
      <c r="J1125" s="382">
        <v>94431.960300000006</v>
      </c>
      <c r="K1125" s="382">
        <v>151091.13879999999</v>
      </c>
      <c r="L1125" s="382">
        <v>121412.52039999999</v>
      </c>
      <c r="M1125" s="382">
        <v>194260.03570000001</v>
      </c>
      <c r="N1125" s="382">
        <v>161883.36060000001</v>
      </c>
      <c r="O1125" s="382">
        <v>259013.38080000001</v>
      </c>
      <c r="P1125" s="382">
        <v>202354.20079999999</v>
      </c>
      <c r="Q1125" s="382">
        <v>323766.72610000003</v>
      </c>
      <c r="R1125" s="382">
        <v>229334.76089999999</v>
      </c>
      <c r="S1125" s="382">
        <v>366935.62290000002</v>
      </c>
      <c r="T1125" s="382">
        <v>256315.321</v>
      </c>
      <c r="U1125" s="382">
        <v>410104.5196</v>
      </c>
    </row>
    <row r="1126" spans="1:21" ht="22.5" customHeight="1" x14ac:dyDescent="0.25">
      <c r="A1126" s="381" t="s">
        <v>731</v>
      </c>
      <c r="B1126" s="381" t="s">
        <v>48</v>
      </c>
      <c r="C1126" s="381" t="s">
        <v>224</v>
      </c>
      <c r="D1126" s="381" t="s">
        <v>225</v>
      </c>
      <c r="E1126" s="381" t="s">
        <v>227</v>
      </c>
      <c r="F1126" s="381" t="s">
        <v>624</v>
      </c>
      <c r="G1126" s="381" t="s">
        <v>11</v>
      </c>
      <c r="H1126" s="382">
        <v>77106.471099999995</v>
      </c>
      <c r="I1126" s="382">
        <v>134936.32449999999</v>
      </c>
      <c r="J1126" s="382">
        <v>100797.6547</v>
      </c>
      <c r="K1126" s="382">
        <v>176395.8958</v>
      </c>
      <c r="L1126" s="382">
        <v>122201.77280000001</v>
      </c>
      <c r="M1126" s="382">
        <v>213853.1024</v>
      </c>
      <c r="N1126" s="382">
        <v>149176.99179999999</v>
      </c>
      <c r="O1126" s="382">
        <v>261059.73560000001</v>
      </c>
      <c r="P1126" s="382">
        <v>175450.0233</v>
      </c>
      <c r="Q1126" s="382">
        <v>307037.54080000002</v>
      </c>
      <c r="R1126" s="382">
        <v>191572.04819999999</v>
      </c>
      <c r="S1126" s="382">
        <v>335251.0845</v>
      </c>
      <c r="T1126" s="382">
        <v>205921.4558</v>
      </c>
      <c r="U1126" s="382">
        <v>360362.5478</v>
      </c>
    </row>
    <row r="1127" spans="1:21" ht="21.95" customHeight="1" x14ac:dyDescent="0.25">
      <c r="A1127" s="381" t="s">
        <v>731</v>
      </c>
      <c r="B1127" s="381" t="s">
        <v>48</v>
      </c>
      <c r="C1127" s="381" t="s">
        <v>224</v>
      </c>
      <c r="D1127" s="381" t="s">
        <v>225</v>
      </c>
      <c r="E1127" s="381" t="s">
        <v>227</v>
      </c>
      <c r="F1127" s="381" t="s">
        <v>625</v>
      </c>
      <c r="G1127" s="381" t="s">
        <v>5</v>
      </c>
      <c r="H1127" s="382">
        <v>70924.490300000005</v>
      </c>
      <c r="I1127" s="382">
        <v>124117.85799999999</v>
      </c>
      <c r="J1127" s="382">
        <v>92766.893400000001</v>
      </c>
      <c r="K1127" s="382">
        <v>162342.06340000001</v>
      </c>
      <c r="L1127" s="382">
        <v>112667.1816</v>
      </c>
      <c r="M1127" s="382">
        <v>197167.56779999999</v>
      </c>
      <c r="N1127" s="382">
        <v>138061.05379999999</v>
      </c>
      <c r="O1127" s="382">
        <v>241606.84419999999</v>
      </c>
      <c r="P1127" s="382">
        <v>163678.74369999999</v>
      </c>
      <c r="Q1127" s="382">
        <v>286437.8015</v>
      </c>
      <c r="R1127" s="382">
        <v>180121.9259</v>
      </c>
      <c r="S1127" s="382">
        <v>315213.37030000001</v>
      </c>
      <c r="T1127" s="382">
        <v>195484.8683</v>
      </c>
      <c r="U1127" s="382">
        <v>342098.51949999999</v>
      </c>
    </row>
    <row r="1128" spans="1:21" ht="21.95" customHeight="1" x14ac:dyDescent="0.25">
      <c r="A1128" s="381" t="s">
        <v>731</v>
      </c>
      <c r="B1128" s="381" t="s">
        <v>48</v>
      </c>
      <c r="C1128" s="381" t="s">
        <v>224</v>
      </c>
      <c r="D1128" s="381" t="s">
        <v>225</v>
      </c>
      <c r="E1128" s="381" t="s">
        <v>227</v>
      </c>
      <c r="F1128" s="381" t="s">
        <v>626</v>
      </c>
      <c r="G1128" s="381" t="s">
        <v>6</v>
      </c>
      <c r="H1128" s="382">
        <v>61654.829299999998</v>
      </c>
      <c r="I1128" s="382">
        <v>107895.95110000001</v>
      </c>
      <c r="J1128" s="382">
        <v>85228.508400000006</v>
      </c>
      <c r="K1128" s="382">
        <v>149149.88959999999</v>
      </c>
      <c r="L1128" s="382">
        <v>108180.32889999999</v>
      </c>
      <c r="M1128" s="382">
        <v>189315.57560000001</v>
      </c>
      <c r="N1128" s="382">
        <v>141439.4909</v>
      </c>
      <c r="O1128" s="382">
        <v>247519.10889999999</v>
      </c>
      <c r="P1128" s="382">
        <v>176278.2555</v>
      </c>
      <c r="Q1128" s="382">
        <v>308486.94709999999</v>
      </c>
      <c r="R1128" s="382">
        <v>198491.10209999999</v>
      </c>
      <c r="S1128" s="382">
        <v>347359.42869999999</v>
      </c>
      <c r="T1128" s="382">
        <v>220394.7205</v>
      </c>
      <c r="U1128" s="382">
        <v>385690.761</v>
      </c>
    </row>
    <row r="1129" spans="1:21" ht="21.95" customHeight="1" x14ac:dyDescent="0.25">
      <c r="A1129" s="381" t="s">
        <v>731</v>
      </c>
      <c r="B1129" s="381" t="s">
        <v>48</v>
      </c>
      <c r="C1129" s="381" t="s">
        <v>224</v>
      </c>
      <c r="D1129" s="381" t="s">
        <v>225</v>
      </c>
      <c r="E1129" s="381" t="s">
        <v>227</v>
      </c>
      <c r="F1129" s="381" t="s">
        <v>627</v>
      </c>
      <c r="G1129" s="381" t="s">
        <v>4</v>
      </c>
      <c r="H1129" s="382">
        <v>68688.384300000005</v>
      </c>
      <c r="I1129" s="382">
        <v>109901.41650000001</v>
      </c>
      <c r="J1129" s="382">
        <v>96163.737999999998</v>
      </c>
      <c r="K1129" s="382">
        <v>153861.98310000001</v>
      </c>
      <c r="L1129" s="382">
        <v>123639.0917</v>
      </c>
      <c r="M1129" s="382">
        <v>197822.54980000001</v>
      </c>
      <c r="N1129" s="382">
        <v>164852.12220000001</v>
      </c>
      <c r="O1129" s="382">
        <v>263763.3996</v>
      </c>
      <c r="P1129" s="382">
        <v>206065.15289999999</v>
      </c>
      <c r="Q1129" s="382">
        <v>329704.24949999998</v>
      </c>
      <c r="R1129" s="382">
        <v>233540.50659999999</v>
      </c>
      <c r="S1129" s="382">
        <v>373664.8162</v>
      </c>
      <c r="T1129" s="382">
        <v>261015.8603</v>
      </c>
      <c r="U1129" s="382">
        <v>417625.38270000002</v>
      </c>
    </row>
    <row r="1130" spans="1:21" ht="22.5" customHeight="1" x14ac:dyDescent="0.25">
      <c r="A1130" s="381" t="s">
        <v>731</v>
      </c>
      <c r="B1130" s="381" t="s">
        <v>48</v>
      </c>
      <c r="C1130" s="381" t="s">
        <v>224</v>
      </c>
      <c r="D1130" s="381" t="s">
        <v>225</v>
      </c>
      <c r="E1130" s="381" t="s">
        <v>180</v>
      </c>
      <c r="F1130" s="381" t="s">
        <v>624</v>
      </c>
      <c r="G1130" s="381" t="s">
        <v>11</v>
      </c>
      <c r="H1130" s="382">
        <v>77917.082299999995</v>
      </c>
      <c r="I1130" s="382">
        <v>136354.89420000001</v>
      </c>
      <c r="J1130" s="382">
        <v>101899.8702</v>
      </c>
      <c r="K1130" s="382">
        <v>178324.77290000001</v>
      </c>
      <c r="L1130" s="382">
        <v>123577.20819999999</v>
      </c>
      <c r="M1130" s="382">
        <v>216260.11429999999</v>
      </c>
      <c r="N1130" s="382">
        <v>150927.15169999999</v>
      </c>
      <c r="O1130" s="382">
        <v>264122.51559999998</v>
      </c>
      <c r="P1130" s="382">
        <v>177533.03090000001</v>
      </c>
      <c r="Q1130" s="382">
        <v>310682.8039</v>
      </c>
      <c r="R1130" s="382">
        <v>193854.0258</v>
      </c>
      <c r="S1130" s="382">
        <v>339244.54519999999</v>
      </c>
      <c r="T1130" s="382">
        <v>208383.3063</v>
      </c>
      <c r="U1130" s="382">
        <v>364670.78600000002</v>
      </c>
    </row>
    <row r="1131" spans="1:21" ht="21.95" customHeight="1" x14ac:dyDescent="0.25">
      <c r="A1131" s="381" t="s">
        <v>731</v>
      </c>
      <c r="B1131" s="381" t="s">
        <v>48</v>
      </c>
      <c r="C1131" s="381" t="s">
        <v>224</v>
      </c>
      <c r="D1131" s="381" t="s">
        <v>225</v>
      </c>
      <c r="E1131" s="381" t="s">
        <v>180</v>
      </c>
      <c r="F1131" s="381" t="s">
        <v>625</v>
      </c>
      <c r="G1131" s="381" t="s">
        <v>5</v>
      </c>
      <c r="H1131" s="382">
        <v>71592.987200000003</v>
      </c>
      <c r="I1131" s="382">
        <v>125287.7276</v>
      </c>
      <c r="J1131" s="382">
        <v>93684.493799999997</v>
      </c>
      <c r="K1131" s="382">
        <v>163947.86429999999</v>
      </c>
      <c r="L1131" s="382">
        <v>113823.43120000001</v>
      </c>
      <c r="M1131" s="382">
        <v>199191.00469999999</v>
      </c>
      <c r="N1131" s="382">
        <v>139555.6752</v>
      </c>
      <c r="O1131" s="382">
        <v>244222.43169999999</v>
      </c>
      <c r="P1131" s="382">
        <v>165491.14739999999</v>
      </c>
      <c r="Q1131" s="382">
        <v>289609.50780000002</v>
      </c>
      <c r="R1131" s="382">
        <v>182140.68239999999</v>
      </c>
      <c r="S1131" s="382">
        <v>318746.19439999998</v>
      </c>
      <c r="T1131" s="382">
        <v>197706.79749999999</v>
      </c>
      <c r="U1131" s="382">
        <v>345986.89549999998</v>
      </c>
    </row>
    <row r="1132" spans="1:21" ht="21.95" customHeight="1" x14ac:dyDescent="0.25">
      <c r="A1132" s="381" t="s">
        <v>731</v>
      </c>
      <c r="B1132" s="381" t="s">
        <v>48</v>
      </c>
      <c r="C1132" s="381" t="s">
        <v>224</v>
      </c>
      <c r="D1132" s="381" t="s">
        <v>225</v>
      </c>
      <c r="E1132" s="381" t="s">
        <v>180</v>
      </c>
      <c r="F1132" s="381" t="s">
        <v>626</v>
      </c>
      <c r="G1132" s="381" t="s">
        <v>6</v>
      </c>
      <c r="H1132" s="382">
        <v>62151.412799999998</v>
      </c>
      <c r="I1132" s="382">
        <v>108764.97229999999</v>
      </c>
      <c r="J1132" s="382">
        <v>85898.707999999999</v>
      </c>
      <c r="K1132" s="382">
        <v>150322.73910000001</v>
      </c>
      <c r="L1132" s="382">
        <v>109009.84910000001</v>
      </c>
      <c r="M1132" s="382">
        <v>190767.2359</v>
      </c>
      <c r="N1132" s="382">
        <v>142481.12830000001</v>
      </c>
      <c r="O1132" s="382">
        <v>249341.97450000001</v>
      </c>
      <c r="P1132" s="382">
        <v>177568.32279999999</v>
      </c>
      <c r="Q1132" s="382">
        <v>310744.5649</v>
      </c>
      <c r="R1132" s="382">
        <v>199923.50210000001</v>
      </c>
      <c r="S1132" s="382">
        <v>349866.1286</v>
      </c>
      <c r="T1132" s="382">
        <v>221962.34450000001</v>
      </c>
      <c r="U1132" s="382">
        <v>388434.10279999999</v>
      </c>
    </row>
    <row r="1133" spans="1:21" ht="21.95" customHeight="1" x14ac:dyDescent="0.25">
      <c r="A1133" s="381" t="s">
        <v>731</v>
      </c>
      <c r="B1133" s="381" t="s">
        <v>48</v>
      </c>
      <c r="C1133" s="381" t="s">
        <v>224</v>
      </c>
      <c r="D1133" s="381" t="s">
        <v>225</v>
      </c>
      <c r="E1133" s="381" t="s">
        <v>180</v>
      </c>
      <c r="F1133" s="381" t="s">
        <v>627</v>
      </c>
      <c r="G1133" s="381" t="s">
        <v>4</v>
      </c>
      <c r="H1133" s="382">
        <v>69464.296100000007</v>
      </c>
      <c r="I1133" s="382">
        <v>111142.8754</v>
      </c>
      <c r="J1133" s="382">
        <v>97250.014500000005</v>
      </c>
      <c r="K1133" s="382">
        <v>155600.02549999999</v>
      </c>
      <c r="L1133" s="382">
        <v>125035.7329</v>
      </c>
      <c r="M1133" s="382">
        <v>200057.17559999999</v>
      </c>
      <c r="N1133" s="382">
        <v>166714.31049999999</v>
      </c>
      <c r="O1133" s="382">
        <v>266742.9008</v>
      </c>
      <c r="P1133" s="382">
        <v>208392.88819999999</v>
      </c>
      <c r="Q1133" s="382">
        <v>333428.62609999999</v>
      </c>
      <c r="R1133" s="382">
        <v>236178.6066</v>
      </c>
      <c r="S1133" s="382">
        <v>377885.77620000002</v>
      </c>
      <c r="T1133" s="382">
        <v>263964.32500000001</v>
      </c>
      <c r="U1133" s="382">
        <v>422342.9264</v>
      </c>
    </row>
    <row r="1134" spans="1:21" ht="22.5" customHeight="1" x14ac:dyDescent="0.25">
      <c r="A1134" s="381" t="s">
        <v>731</v>
      </c>
      <c r="B1134" s="381" t="s">
        <v>48</v>
      </c>
      <c r="C1134" s="381" t="s">
        <v>224</v>
      </c>
      <c r="D1134" s="381" t="s">
        <v>225</v>
      </c>
      <c r="E1134" s="381" t="s">
        <v>228</v>
      </c>
      <c r="F1134" s="381" t="s">
        <v>624</v>
      </c>
      <c r="G1134" s="381" t="s">
        <v>11</v>
      </c>
      <c r="H1134" s="382">
        <v>76377.119399999996</v>
      </c>
      <c r="I1134" s="382">
        <v>133659.959</v>
      </c>
      <c r="J1134" s="382">
        <v>99758.876900000003</v>
      </c>
      <c r="K1134" s="382">
        <v>174578.03460000001</v>
      </c>
      <c r="L1134" s="382">
        <v>120863.85060000001</v>
      </c>
      <c r="M1134" s="382">
        <v>211511.73860000001</v>
      </c>
      <c r="N1134" s="382">
        <v>147401.10579999999</v>
      </c>
      <c r="O1134" s="382">
        <v>257951.93520000001</v>
      </c>
      <c r="P1134" s="382">
        <v>173312.0061</v>
      </c>
      <c r="Q1134" s="382">
        <v>303296.01069999998</v>
      </c>
      <c r="R1134" s="382">
        <v>189222.3989</v>
      </c>
      <c r="S1134" s="382">
        <v>331139.19809999998</v>
      </c>
      <c r="T1134" s="382">
        <v>203377.8677</v>
      </c>
      <c r="U1134" s="382">
        <v>355911.2684</v>
      </c>
    </row>
    <row r="1135" spans="1:21" ht="21.95" customHeight="1" x14ac:dyDescent="0.25">
      <c r="A1135" s="381" t="s">
        <v>731</v>
      </c>
      <c r="B1135" s="381" t="s">
        <v>48</v>
      </c>
      <c r="C1135" s="381" t="s">
        <v>224</v>
      </c>
      <c r="D1135" s="381" t="s">
        <v>225</v>
      </c>
      <c r="E1135" s="381" t="s">
        <v>228</v>
      </c>
      <c r="F1135" s="381" t="s">
        <v>625</v>
      </c>
      <c r="G1135" s="381" t="s">
        <v>5</v>
      </c>
      <c r="H1135" s="382">
        <v>70408.310500000007</v>
      </c>
      <c r="I1135" s="382">
        <v>123214.5435</v>
      </c>
      <c r="J1135" s="382">
        <v>92005.038700000005</v>
      </c>
      <c r="K1135" s="382">
        <v>161008.81770000001</v>
      </c>
      <c r="L1135" s="382">
        <v>111658.03879999999</v>
      </c>
      <c r="M1135" s="382">
        <v>195401.56789999999</v>
      </c>
      <c r="N1135" s="382">
        <v>136668.47649999999</v>
      </c>
      <c r="O1135" s="382">
        <v>239169.83379999999</v>
      </c>
      <c r="P1135" s="382">
        <v>161946.63310000001</v>
      </c>
      <c r="Q1135" s="382">
        <v>283406.6079</v>
      </c>
      <c r="R1135" s="382">
        <v>178167.10870000001</v>
      </c>
      <c r="S1135" s="382">
        <v>311792.44020000001</v>
      </c>
      <c r="T1135" s="382">
        <v>193301.16279999999</v>
      </c>
      <c r="U1135" s="382">
        <v>338277.03490000003</v>
      </c>
    </row>
    <row r="1136" spans="1:21" ht="21.95" customHeight="1" x14ac:dyDescent="0.25">
      <c r="A1136" s="381" t="s">
        <v>731</v>
      </c>
      <c r="B1136" s="381" t="s">
        <v>48</v>
      </c>
      <c r="C1136" s="381" t="s">
        <v>224</v>
      </c>
      <c r="D1136" s="381" t="s">
        <v>225</v>
      </c>
      <c r="E1136" s="381" t="s">
        <v>228</v>
      </c>
      <c r="F1136" s="381" t="s">
        <v>626</v>
      </c>
      <c r="G1136" s="381" t="s">
        <v>6</v>
      </c>
      <c r="H1136" s="382">
        <v>61375.6895</v>
      </c>
      <c r="I1136" s="382">
        <v>107407.4566</v>
      </c>
      <c r="J1136" s="382">
        <v>84875.238700000002</v>
      </c>
      <c r="K1136" s="382">
        <v>148531.66769999999</v>
      </c>
      <c r="L1136" s="382">
        <v>107774.37270000001</v>
      </c>
      <c r="M1136" s="382">
        <v>188605.15229999999</v>
      </c>
      <c r="N1136" s="382">
        <v>140994.80050000001</v>
      </c>
      <c r="O1136" s="382">
        <v>246740.90090000001</v>
      </c>
      <c r="P1136" s="382">
        <v>175740.36180000001</v>
      </c>
      <c r="Q1136" s="382">
        <v>307545.63319999998</v>
      </c>
      <c r="R1136" s="382">
        <v>197926.00390000001</v>
      </c>
      <c r="S1136" s="382">
        <v>346370.50689999998</v>
      </c>
      <c r="T1136" s="382">
        <v>219813.0808</v>
      </c>
      <c r="U1136" s="382">
        <v>384672.89130000002</v>
      </c>
    </row>
    <row r="1137" spans="1:21" ht="21.95" customHeight="1" x14ac:dyDescent="0.25">
      <c r="A1137" s="381" t="s">
        <v>731</v>
      </c>
      <c r="B1137" s="381" t="s">
        <v>48</v>
      </c>
      <c r="C1137" s="381" t="s">
        <v>224</v>
      </c>
      <c r="D1137" s="381" t="s">
        <v>225</v>
      </c>
      <c r="E1137" s="381" t="s">
        <v>228</v>
      </c>
      <c r="F1137" s="381" t="s">
        <v>627</v>
      </c>
      <c r="G1137" s="381" t="s">
        <v>4</v>
      </c>
      <c r="H1137" s="382">
        <v>67930.748699999996</v>
      </c>
      <c r="I1137" s="382">
        <v>108689.19960000001</v>
      </c>
      <c r="J1137" s="382">
        <v>95103.048200000005</v>
      </c>
      <c r="K1137" s="382">
        <v>152164.87940000001</v>
      </c>
      <c r="L1137" s="382">
        <v>122275.3477</v>
      </c>
      <c r="M1137" s="382">
        <v>195640.55919999999</v>
      </c>
      <c r="N1137" s="382">
        <v>163033.79689999999</v>
      </c>
      <c r="O1137" s="382">
        <v>260854.07879999999</v>
      </c>
      <c r="P1137" s="382">
        <v>203792.24609999999</v>
      </c>
      <c r="Q1137" s="382">
        <v>326067.59860000003</v>
      </c>
      <c r="R1137" s="382">
        <v>230964.54560000001</v>
      </c>
      <c r="S1137" s="382">
        <v>369543.27840000001</v>
      </c>
      <c r="T1137" s="382">
        <v>258136.84510000001</v>
      </c>
      <c r="U1137" s="382">
        <v>413018.9583</v>
      </c>
    </row>
    <row r="1138" spans="1:21" ht="22.5" customHeight="1" x14ac:dyDescent="0.25">
      <c r="A1138" s="381" t="s">
        <v>731</v>
      </c>
      <c r="B1138" s="381" t="s">
        <v>48</v>
      </c>
      <c r="C1138" s="381" t="s">
        <v>224</v>
      </c>
      <c r="D1138" s="381" t="s">
        <v>225</v>
      </c>
      <c r="E1138" s="381" t="s">
        <v>229</v>
      </c>
      <c r="F1138" s="381" t="s">
        <v>624</v>
      </c>
      <c r="G1138" s="381" t="s">
        <v>11</v>
      </c>
      <c r="H1138" s="382">
        <v>74592.368700000006</v>
      </c>
      <c r="I1138" s="382">
        <v>130536.64509999999</v>
      </c>
      <c r="J1138" s="382">
        <v>97661.466799999995</v>
      </c>
      <c r="K1138" s="382">
        <v>170907.56700000001</v>
      </c>
      <c r="L1138" s="382">
        <v>118538.07580000001</v>
      </c>
      <c r="M1138" s="382">
        <v>207441.63269999999</v>
      </c>
      <c r="N1138" s="382">
        <v>144955.91149999999</v>
      </c>
      <c r="O1138" s="382">
        <v>253672.84529999999</v>
      </c>
      <c r="P1138" s="382">
        <v>170572.51939999999</v>
      </c>
      <c r="Q1138" s="382">
        <v>298501.90889999998</v>
      </c>
      <c r="R1138" s="382">
        <v>186273.0883</v>
      </c>
      <c r="S1138" s="382">
        <v>325977.9045</v>
      </c>
      <c r="T1138" s="382">
        <v>200257.20480000001</v>
      </c>
      <c r="U1138" s="382">
        <v>350450.10840000003</v>
      </c>
    </row>
    <row r="1139" spans="1:21" ht="21.95" customHeight="1" x14ac:dyDescent="0.25">
      <c r="A1139" s="381" t="s">
        <v>731</v>
      </c>
      <c r="B1139" s="381" t="s">
        <v>48</v>
      </c>
      <c r="C1139" s="381" t="s">
        <v>224</v>
      </c>
      <c r="D1139" s="381" t="s">
        <v>225</v>
      </c>
      <c r="E1139" s="381" t="s">
        <v>229</v>
      </c>
      <c r="F1139" s="381" t="s">
        <v>625</v>
      </c>
      <c r="G1139" s="381" t="s">
        <v>5</v>
      </c>
      <c r="H1139" s="382">
        <v>68339.330600000001</v>
      </c>
      <c r="I1139" s="382">
        <v>119593.82859999999</v>
      </c>
      <c r="J1139" s="382">
        <v>89538.397899999996</v>
      </c>
      <c r="K1139" s="382">
        <v>156692.19649999999</v>
      </c>
      <c r="L1139" s="382">
        <v>108893.89169999999</v>
      </c>
      <c r="M1139" s="382">
        <v>190564.3106</v>
      </c>
      <c r="N1139" s="382">
        <v>133712.20439999999</v>
      </c>
      <c r="O1139" s="382">
        <v>233996.35759999999</v>
      </c>
      <c r="P1139" s="382">
        <v>158665.93780000001</v>
      </c>
      <c r="Q1139" s="382">
        <v>277665.39110000001</v>
      </c>
      <c r="R1139" s="382">
        <v>174691.35550000001</v>
      </c>
      <c r="S1139" s="382">
        <v>305709.87209999998</v>
      </c>
      <c r="T1139" s="382">
        <v>189700.65659999999</v>
      </c>
      <c r="U1139" s="382">
        <v>331976.14899999998</v>
      </c>
    </row>
    <row r="1140" spans="1:21" ht="21.95" customHeight="1" x14ac:dyDescent="0.25">
      <c r="A1140" s="381" t="s">
        <v>731</v>
      </c>
      <c r="B1140" s="381" t="s">
        <v>48</v>
      </c>
      <c r="C1140" s="381" t="s">
        <v>224</v>
      </c>
      <c r="D1140" s="381" t="s">
        <v>225</v>
      </c>
      <c r="E1140" s="381" t="s">
        <v>229</v>
      </c>
      <c r="F1140" s="381" t="s">
        <v>626</v>
      </c>
      <c r="G1140" s="381" t="s">
        <v>6</v>
      </c>
      <c r="H1140" s="382">
        <v>59108.696000000004</v>
      </c>
      <c r="I1140" s="382">
        <v>103440.2179</v>
      </c>
      <c r="J1140" s="382">
        <v>81651.413100000005</v>
      </c>
      <c r="K1140" s="382">
        <v>142889.97289999999</v>
      </c>
      <c r="L1140" s="382">
        <v>103565.12390000001</v>
      </c>
      <c r="M1140" s="382">
        <v>181238.96669999999</v>
      </c>
      <c r="N1140" s="382">
        <v>135253.6894</v>
      </c>
      <c r="O1140" s="382">
        <v>236693.9565</v>
      </c>
      <c r="P1140" s="382">
        <v>168540.01389999999</v>
      </c>
      <c r="Q1140" s="382">
        <v>294945.02439999999</v>
      </c>
      <c r="R1140" s="382">
        <v>189706.25690000001</v>
      </c>
      <c r="S1140" s="382">
        <v>331985.94959999999</v>
      </c>
      <c r="T1140" s="382">
        <v>210559.71729999999</v>
      </c>
      <c r="U1140" s="382">
        <v>368479.50520000001</v>
      </c>
    </row>
    <row r="1141" spans="1:21" ht="21.95" customHeight="1" x14ac:dyDescent="0.25">
      <c r="A1141" s="381" t="s">
        <v>731</v>
      </c>
      <c r="B1141" s="381" t="s">
        <v>48</v>
      </c>
      <c r="C1141" s="381" t="s">
        <v>224</v>
      </c>
      <c r="D1141" s="381" t="s">
        <v>225</v>
      </c>
      <c r="E1141" s="381" t="s">
        <v>229</v>
      </c>
      <c r="F1141" s="381" t="s">
        <v>627</v>
      </c>
      <c r="G1141" s="381" t="s">
        <v>4</v>
      </c>
      <c r="H1141" s="382">
        <v>66638.931500000006</v>
      </c>
      <c r="I1141" s="382">
        <v>106622.292</v>
      </c>
      <c r="J1141" s="382">
        <v>93294.504100000006</v>
      </c>
      <c r="K1141" s="382">
        <v>149271.20879999999</v>
      </c>
      <c r="L1141" s="382">
        <v>119950.07670000001</v>
      </c>
      <c r="M1141" s="382">
        <v>191920.1257</v>
      </c>
      <c r="N1141" s="382">
        <v>159933.4356</v>
      </c>
      <c r="O1141" s="382">
        <v>255893.50080000001</v>
      </c>
      <c r="P1141" s="382">
        <v>199916.79449999999</v>
      </c>
      <c r="Q1141" s="382">
        <v>319866.87609999999</v>
      </c>
      <c r="R1141" s="382">
        <v>226572.36720000001</v>
      </c>
      <c r="S1141" s="382">
        <v>362515.7928</v>
      </c>
      <c r="T1141" s="382">
        <v>253227.93969999999</v>
      </c>
      <c r="U1141" s="382">
        <v>405164.7096</v>
      </c>
    </row>
    <row r="1142" spans="1:21" ht="22.5" customHeight="1" x14ac:dyDescent="0.25">
      <c r="A1142" s="381" t="s">
        <v>731</v>
      </c>
      <c r="B1142" s="381" t="s">
        <v>48</v>
      </c>
      <c r="C1142" s="381" t="s">
        <v>224</v>
      </c>
      <c r="D1142" s="381" t="s">
        <v>225</v>
      </c>
      <c r="E1142" s="381" t="s">
        <v>230</v>
      </c>
      <c r="F1142" s="381" t="s">
        <v>624</v>
      </c>
      <c r="G1142" s="381" t="s">
        <v>11</v>
      </c>
      <c r="H1142" s="382">
        <v>78727.695999999996</v>
      </c>
      <c r="I1142" s="382">
        <v>137773.4681</v>
      </c>
      <c r="J1142" s="382">
        <v>103002.08900000001</v>
      </c>
      <c r="K1142" s="382">
        <v>180253.6557</v>
      </c>
      <c r="L1142" s="382">
        <v>124952.6476</v>
      </c>
      <c r="M1142" s="382">
        <v>218667.13339999999</v>
      </c>
      <c r="N1142" s="382">
        <v>152677.31690000001</v>
      </c>
      <c r="O1142" s="382">
        <v>267185.30459999997</v>
      </c>
      <c r="P1142" s="382">
        <v>179616.04459999999</v>
      </c>
      <c r="Q1142" s="382">
        <v>314328.07799999998</v>
      </c>
      <c r="R1142" s="382">
        <v>196136.01010000001</v>
      </c>
      <c r="S1142" s="382">
        <v>343238.01770000003</v>
      </c>
      <c r="T1142" s="382">
        <v>210845.16409999999</v>
      </c>
      <c r="U1142" s="382">
        <v>368979.03720000002</v>
      </c>
    </row>
    <row r="1143" spans="1:21" ht="21.95" customHeight="1" x14ac:dyDescent="0.25">
      <c r="A1143" s="381" t="s">
        <v>731</v>
      </c>
      <c r="B1143" s="381" t="s">
        <v>48</v>
      </c>
      <c r="C1143" s="381" t="s">
        <v>224</v>
      </c>
      <c r="D1143" s="381" t="s">
        <v>225</v>
      </c>
      <c r="E1143" s="381" t="s">
        <v>230</v>
      </c>
      <c r="F1143" s="381" t="s">
        <v>625</v>
      </c>
      <c r="G1143" s="381" t="s">
        <v>5</v>
      </c>
      <c r="H1143" s="382">
        <v>72261.486000000004</v>
      </c>
      <c r="I1143" s="382">
        <v>126457.60060000001</v>
      </c>
      <c r="J1143" s="382">
        <v>94602.096999999994</v>
      </c>
      <c r="K1143" s="382">
        <v>165553.6698</v>
      </c>
      <c r="L1143" s="382">
        <v>114979.68429999999</v>
      </c>
      <c r="M1143" s="382">
        <v>201214.44760000001</v>
      </c>
      <c r="N1143" s="382">
        <v>141050.30110000001</v>
      </c>
      <c r="O1143" s="382">
        <v>246838.0269</v>
      </c>
      <c r="P1143" s="382">
        <v>167303.55650000001</v>
      </c>
      <c r="Q1143" s="382">
        <v>292781.22379999998</v>
      </c>
      <c r="R1143" s="382">
        <v>184159.44510000001</v>
      </c>
      <c r="S1143" s="382">
        <v>322279.02889999998</v>
      </c>
      <c r="T1143" s="382">
        <v>199928.73319999999</v>
      </c>
      <c r="U1143" s="382">
        <v>349875.2831</v>
      </c>
    </row>
    <row r="1144" spans="1:21" ht="21.95" customHeight="1" x14ac:dyDescent="0.25">
      <c r="A1144" s="381" t="s">
        <v>731</v>
      </c>
      <c r="B1144" s="381" t="s">
        <v>48</v>
      </c>
      <c r="C1144" s="381" t="s">
        <v>224</v>
      </c>
      <c r="D1144" s="381" t="s">
        <v>225</v>
      </c>
      <c r="E1144" s="381" t="s">
        <v>230</v>
      </c>
      <c r="F1144" s="381" t="s">
        <v>626</v>
      </c>
      <c r="G1144" s="381" t="s">
        <v>6</v>
      </c>
      <c r="H1144" s="382">
        <v>62647.997799999997</v>
      </c>
      <c r="I1144" s="382">
        <v>109633.9961</v>
      </c>
      <c r="J1144" s="382">
        <v>86568.909700000004</v>
      </c>
      <c r="K1144" s="382">
        <v>151495.592</v>
      </c>
      <c r="L1144" s="382">
        <v>109839.37179999999</v>
      </c>
      <c r="M1144" s="382">
        <v>192218.90059999999</v>
      </c>
      <c r="N1144" s="382">
        <v>143522.76869999999</v>
      </c>
      <c r="O1144" s="382">
        <v>251164.84529999999</v>
      </c>
      <c r="P1144" s="382">
        <v>178858.3939</v>
      </c>
      <c r="Q1144" s="382">
        <v>313002.18930000003</v>
      </c>
      <c r="R1144" s="382">
        <v>201355.9063</v>
      </c>
      <c r="S1144" s="382">
        <v>352372.83600000001</v>
      </c>
      <c r="T1144" s="382">
        <v>223529.9731</v>
      </c>
      <c r="U1144" s="382">
        <v>391177.45280000003</v>
      </c>
    </row>
    <row r="1145" spans="1:21" ht="21.95" customHeight="1" x14ac:dyDescent="0.25">
      <c r="A1145" s="381" t="s">
        <v>731</v>
      </c>
      <c r="B1145" s="381" t="s">
        <v>48</v>
      </c>
      <c r="C1145" s="381" t="s">
        <v>224</v>
      </c>
      <c r="D1145" s="381" t="s">
        <v>225</v>
      </c>
      <c r="E1145" s="381" t="s">
        <v>230</v>
      </c>
      <c r="F1145" s="381" t="s">
        <v>627</v>
      </c>
      <c r="G1145" s="381" t="s">
        <v>4</v>
      </c>
      <c r="H1145" s="382">
        <v>70240.210099999997</v>
      </c>
      <c r="I1145" s="382">
        <v>112384.338</v>
      </c>
      <c r="J1145" s="382">
        <v>98336.294200000004</v>
      </c>
      <c r="K1145" s="382">
        <v>157338.07310000001</v>
      </c>
      <c r="L1145" s="382">
        <v>126432.37820000001</v>
      </c>
      <c r="M1145" s="382">
        <v>202291.8083</v>
      </c>
      <c r="N1145" s="382">
        <v>168576.5043</v>
      </c>
      <c r="O1145" s="382">
        <v>269722.41090000002</v>
      </c>
      <c r="P1145" s="382">
        <v>210720.63039999999</v>
      </c>
      <c r="Q1145" s="382">
        <v>337153.01370000001</v>
      </c>
      <c r="R1145" s="382">
        <v>238816.7144</v>
      </c>
      <c r="S1145" s="382">
        <v>382106.7488</v>
      </c>
      <c r="T1145" s="382">
        <v>266912.79849999998</v>
      </c>
      <c r="U1145" s="382">
        <v>427060.484</v>
      </c>
    </row>
    <row r="1146" spans="1:21" ht="22.5" customHeight="1" x14ac:dyDescent="0.25">
      <c r="A1146" s="381" t="s">
        <v>731</v>
      </c>
      <c r="B1146" s="381" t="s">
        <v>48</v>
      </c>
      <c r="C1146" s="381" t="s">
        <v>224</v>
      </c>
      <c r="D1146" s="381" t="s">
        <v>225</v>
      </c>
      <c r="E1146" s="381" t="s">
        <v>231</v>
      </c>
      <c r="F1146" s="381" t="s">
        <v>624</v>
      </c>
      <c r="G1146" s="381" t="s">
        <v>11</v>
      </c>
      <c r="H1146" s="382">
        <v>73619.2307</v>
      </c>
      <c r="I1146" s="382">
        <v>128833.6537</v>
      </c>
      <c r="J1146" s="382">
        <v>96432.3658</v>
      </c>
      <c r="K1146" s="382">
        <v>168756.64019999999</v>
      </c>
      <c r="L1146" s="382">
        <v>117087.60129999999</v>
      </c>
      <c r="M1146" s="382">
        <v>204903.30239999999</v>
      </c>
      <c r="N1146" s="382">
        <v>143257.1881</v>
      </c>
      <c r="O1146" s="382">
        <v>250700.07920000001</v>
      </c>
      <c r="P1146" s="382">
        <v>168599.5129</v>
      </c>
      <c r="Q1146" s="382">
        <v>295049.14750000002</v>
      </c>
      <c r="R1146" s="382">
        <v>184126.4345</v>
      </c>
      <c r="S1146" s="382">
        <v>322221.26030000002</v>
      </c>
      <c r="T1146" s="382">
        <v>197958.80809999999</v>
      </c>
      <c r="U1146" s="382">
        <v>346427.9143</v>
      </c>
    </row>
    <row r="1147" spans="1:21" ht="21.95" customHeight="1" x14ac:dyDescent="0.25">
      <c r="A1147" s="381" t="s">
        <v>731</v>
      </c>
      <c r="B1147" s="381" t="s">
        <v>48</v>
      </c>
      <c r="C1147" s="381" t="s">
        <v>224</v>
      </c>
      <c r="D1147" s="381" t="s">
        <v>225</v>
      </c>
      <c r="E1147" s="381" t="s">
        <v>231</v>
      </c>
      <c r="F1147" s="381" t="s">
        <v>625</v>
      </c>
      <c r="G1147" s="381" t="s">
        <v>5</v>
      </c>
      <c r="H1147" s="382">
        <v>67366.192599999995</v>
      </c>
      <c r="I1147" s="382">
        <v>117890.83719999999</v>
      </c>
      <c r="J1147" s="382">
        <v>88309.297000000006</v>
      </c>
      <c r="K1147" s="382">
        <v>154541.26980000001</v>
      </c>
      <c r="L1147" s="382">
        <v>107443.4173</v>
      </c>
      <c r="M1147" s="382">
        <v>188025.9803</v>
      </c>
      <c r="N1147" s="382">
        <v>132013.4809</v>
      </c>
      <c r="O1147" s="382">
        <v>231023.59160000001</v>
      </c>
      <c r="P1147" s="382">
        <v>156692.9313</v>
      </c>
      <c r="Q1147" s="382">
        <v>274212.6298</v>
      </c>
      <c r="R1147" s="382">
        <v>172544.7016</v>
      </c>
      <c r="S1147" s="382">
        <v>301953.22779999999</v>
      </c>
      <c r="T1147" s="382">
        <v>187402.2599</v>
      </c>
      <c r="U1147" s="382">
        <v>327953.95480000001</v>
      </c>
    </row>
    <row r="1148" spans="1:21" ht="21.95" customHeight="1" x14ac:dyDescent="0.25">
      <c r="A1148" s="381" t="s">
        <v>731</v>
      </c>
      <c r="B1148" s="381" t="s">
        <v>48</v>
      </c>
      <c r="C1148" s="381" t="s">
        <v>224</v>
      </c>
      <c r="D1148" s="381" t="s">
        <v>225</v>
      </c>
      <c r="E1148" s="381" t="s">
        <v>231</v>
      </c>
      <c r="F1148" s="381" t="s">
        <v>626</v>
      </c>
      <c r="G1148" s="381" t="s">
        <v>6</v>
      </c>
      <c r="H1148" s="382">
        <v>58177.218999999997</v>
      </c>
      <c r="I1148" s="382">
        <v>101810.1333</v>
      </c>
      <c r="J1148" s="382">
        <v>80347.345400000006</v>
      </c>
      <c r="K1148" s="382">
        <v>140607.85449999999</v>
      </c>
      <c r="L1148" s="382">
        <v>101888.46550000001</v>
      </c>
      <c r="M1148" s="382">
        <v>178304.81460000001</v>
      </c>
      <c r="N1148" s="382">
        <v>133018.14490000001</v>
      </c>
      <c r="O1148" s="382">
        <v>232781.7536</v>
      </c>
      <c r="P1148" s="382">
        <v>165745.5834</v>
      </c>
      <c r="Q1148" s="382">
        <v>290054.7708</v>
      </c>
      <c r="R1148" s="382">
        <v>186539.23560000001</v>
      </c>
      <c r="S1148" s="382">
        <v>326443.66220000002</v>
      </c>
      <c r="T1148" s="382">
        <v>207020.10519999999</v>
      </c>
      <c r="U1148" s="382">
        <v>362285.18400000001</v>
      </c>
    </row>
    <row r="1149" spans="1:21" ht="21.95" customHeight="1" x14ac:dyDescent="0.25">
      <c r="A1149" s="381" t="s">
        <v>731</v>
      </c>
      <c r="B1149" s="381" t="s">
        <v>48</v>
      </c>
      <c r="C1149" s="381" t="s">
        <v>224</v>
      </c>
      <c r="D1149" s="381" t="s">
        <v>225</v>
      </c>
      <c r="E1149" s="381" t="s">
        <v>231</v>
      </c>
      <c r="F1149" s="381" t="s">
        <v>627</v>
      </c>
      <c r="G1149" s="381" t="s">
        <v>4</v>
      </c>
      <c r="H1149" s="382">
        <v>65826.460300000006</v>
      </c>
      <c r="I1149" s="382">
        <v>105322.33809999999</v>
      </c>
      <c r="J1149" s="382">
        <v>92157.044500000004</v>
      </c>
      <c r="K1149" s="382">
        <v>147451.27340000001</v>
      </c>
      <c r="L1149" s="382">
        <v>118487.6286</v>
      </c>
      <c r="M1149" s="382">
        <v>189580.20860000001</v>
      </c>
      <c r="N1149" s="382">
        <v>157983.5048</v>
      </c>
      <c r="O1149" s="382">
        <v>252773.61139999999</v>
      </c>
      <c r="P1149" s="382">
        <v>197479.38099999999</v>
      </c>
      <c r="Q1149" s="382">
        <v>315967.01439999999</v>
      </c>
      <c r="R1149" s="382">
        <v>223809.96520000001</v>
      </c>
      <c r="S1149" s="382">
        <v>358095.94959999999</v>
      </c>
      <c r="T1149" s="382">
        <v>250140.54930000001</v>
      </c>
      <c r="U1149" s="382">
        <v>400224.8848</v>
      </c>
    </row>
    <row r="1150" spans="1:21" ht="22.5" customHeight="1" x14ac:dyDescent="0.25">
      <c r="A1150" s="381" t="s">
        <v>731</v>
      </c>
      <c r="B1150" s="381" t="s">
        <v>48</v>
      </c>
      <c r="C1150" s="381" t="s">
        <v>232</v>
      </c>
      <c r="D1150" s="381" t="s">
        <v>233</v>
      </c>
      <c r="E1150" s="381" t="s">
        <v>234</v>
      </c>
      <c r="F1150" s="381" t="s">
        <v>624</v>
      </c>
      <c r="G1150" s="381" t="s">
        <v>11</v>
      </c>
      <c r="H1150" s="382">
        <v>77267.9905</v>
      </c>
      <c r="I1150" s="382">
        <v>135218.9834</v>
      </c>
      <c r="J1150" s="382">
        <v>101158.4393</v>
      </c>
      <c r="K1150" s="382">
        <v>177027.26869999999</v>
      </c>
      <c r="L1150" s="382">
        <v>122776.9382</v>
      </c>
      <c r="M1150" s="382">
        <v>214859.64180000001</v>
      </c>
      <c r="N1150" s="382">
        <v>150129.23430000001</v>
      </c>
      <c r="O1150" s="382">
        <v>262726.15999999997</v>
      </c>
      <c r="P1150" s="382">
        <v>176656.53779999999</v>
      </c>
      <c r="Q1150" s="382">
        <v>309148.9411</v>
      </c>
      <c r="R1150" s="382">
        <v>192916.03260000001</v>
      </c>
      <c r="S1150" s="382">
        <v>337603.05709999998</v>
      </c>
      <c r="T1150" s="382">
        <v>207397.57260000001</v>
      </c>
      <c r="U1150" s="382">
        <v>362945.75199999998</v>
      </c>
    </row>
    <row r="1151" spans="1:21" ht="21.95" customHeight="1" x14ac:dyDescent="0.25">
      <c r="A1151" s="381" t="s">
        <v>731</v>
      </c>
      <c r="B1151" s="381" t="s">
        <v>48</v>
      </c>
      <c r="C1151" s="381" t="s">
        <v>232</v>
      </c>
      <c r="D1151" s="381" t="s">
        <v>233</v>
      </c>
      <c r="E1151" s="381" t="s">
        <v>234</v>
      </c>
      <c r="F1151" s="381" t="s">
        <v>625</v>
      </c>
      <c r="G1151" s="381" t="s">
        <v>5</v>
      </c>
      <c r="H1151" s="382">
        <v>70801.780499999993</v>
      </c>
      <c r="I1151" s="382">
        <v>123903.11599999999</v>
      </c>
      <c r="J1151" s="382">
        <v>92758.447400000005</v>
      </c>
      <c r="K1151" s="382">
        <v>162327.28279999999</v>
      </c>
      <c r="L1151" s="382">
        <v>112803.97470000001</v>
      </c>
      <c r="M1151" s="382">
        <v>197406.9559</v>
      </c>
      <c r="N1151" s="382">
        <v>138502.21840000001</v>
      </c>
      <c r="O1151" s="382">
        <v>242378.8823</v>
      </c>
      <c r="P1151" s="382">
        <v>164344.0497</v>
      </c>
      <c r="Q1151" s="382">
        <v>287602.08689999999</v>
      </c>
      <c r="R1151" s="382">
        <v>180939.4676</v>
      </c>
      <c r="S1151" s="382">
        <v>316644.06819999998</v>
      </c>
      <c r="T1151" s="382">
        <v>196481.1416</v>
      </c>
      <c r="U1151" s="382">
        <v>343841.99780000001</v>
      </c>
    </row>
    <row r="1152" spans="1:21" ht="21.95" customHeight="1" x14ac:dyDescent="0.25">
      <c r="A1152" s="381" t="s">
        <v>731</v>
      </c>
      <c r="B1152" s="381" t="s">
        <v>48</v>
      </c>
      <c r="C1152" s="381" t="s">
        <v>232</v>
      </c>
      <c r="D1152" s="381" t="s">
        <v>233</v>
      </c>
      <c r="E1152" s="381" t="s">
        <v>234</v>
      </c>
      <c r="F1152" s="381" t="s">
        <v>626</v>
      </c>
      <c r="G1152" s="381" t="s">
        <v>6</v>
      </c>
      <c r="H1152" s="382">
        <v>61250.783799999997</v>
      </c>
      <c r="I1152" s="382">
        <v>107188.8717</v>
      </c>
      <c r="J1152" s="382">
        <v>84612.810200000007</v>
      </c>
      <c r="K1152" s="382">
        <v>148072.4178</v>
      </c>
      <c r="L1152" s="382">
        <v>107324.3867</v>
      </c>
      <c r="M1152" s="382">
        <v>187817.67679999999</v>
      </c>
      <c r="N1152" s="382">
        <v>140169.45540000001</v>
      </c>
      <c r="O1152" s="382">
        <v>245296.54689999999</v>
      </c>
      <c r="P1152" s="382">
        <v>174666.75219999999</v>
      </c>
      <c r="Q1152" s="382">
        <v>305666.8162</v>
      </c>
      <c r="R1152" s="382">
        <v>196605.37899999999</v>
      </c>
      <c r="S1152" s="382">
        <v>344059.41320000001</v>
      </c>
      <c r="T1152" s="382">
        <v>218220.56020000001</v>
      </c>
      <c r="U1152" s="382">
        <v>381885.9803</v>
      </c>
    </row>
    <row r="1153" spans="1:21" ht="21.95" customHeight="1" x14ac:dyDescent="0.25">
      <c r="A1153" s="381" t="s">
        <v>731</v>
      </c>
      <c r="B1153" s="381" t="s">
        <v>48</v>
      </c>
      <c r="C1153" s="381" t="s">
        <v>232</v>
      </c>
      <c r="D1153" s="381" t="s">
        <v>233</v>
      </c>
      <c r="E1153" s="381" t="s">
        <v>234</v>
      </c>
      <c r="F1153" s="381" t="s">
        <v>627</v>
      </c>
      <c r="G1153" s="381" t="s">
        <v>4</v>
      </c>
      <c r="H1153" s="382">
        <v>69021.5046</v>
      </c>
      <c r="I1153" s="382">
        <v>110434.4091</v>
      </c>
      <c r="J1153" s="382">
        <v>96630.106499999994</v>
      </c>
      <c r="K1153" s="382">
        <v>154608.17259999999</v>
      </c>
      <c r="L1153" s="382">
        <v>124238.7083</v>
      </c>
      <c r="M1153" s="382">
        <v>198781.9362</v>
      </c>
      <c r="N1153" s="382">
        <v>165651.611</v>
      </c>
      <c r="O1153" s="382">
        <v>265042.58159999998</v>
      </c>
      <c r="P1153" s="382">
        <v>207064.51379999999</v>
      </c>
      <c r="Q1153" s="382">
        <v>331303.22700000001</v>
      </c>
      <c r="R1153" s="382">
        <v>234673.11559999999</v>
      </c>
      <c r="S1153" s="382">
        <v>375476.99060000002</v>
      </c>
      <c r="T1153" s="382">
        <v>262281.71740000002</v>
      </c>
      <c r="U1153" s="382">
        <v>419650.75420000002</v>
      </c>
    </row>
    <row r="1154" spans="1:21" ht="22.5" customHeight="1" x14ac:dyDescent="0.25">
      <c r="A1154" s="381" t="s">
        <v>731</v>
      </c>
      <c r="B1154" s="381" t="s">
        <v>48</v>
      </c>
      <c r="C1154" s="381" t="s">
        <v>232</v>
      </c>
      <c r="D1154" s="381" t="s">
        <v>233</v>
      </c>
      <c r="E1154" s="381" t="s">
        <v>235</v>
      </c>
      <c r="F1154" s="381" t="s">
        <v>624</v>
      </c>
      <c r="G1154" s="381" t="s">
        <v>11</v>
      </c>
      <c r="H1154" s="382">
        <v>79699.826700000005</v>
      </c>
      <c r="I1154" s="382">
        <v>139474.6966</v>
      </c>
      <c r="J1154" s="382">
        <v>104465.08900000001</v>
      </c>
      <c r="K1154" s="382">
        <v>182813.9057</v>
      </c>
      <c r="L1154" s="382">
        <v>126903.2484</v>
      </c>
      <c r="M1154" s="382">
        <v>222080.68479999999</v>
      </c>
      <c r="N1154" s="382">
        <v>155379.7193</v>
      </c>
      <c r="O1154" s="382">
        <v>271914.50880000001</v>
      </c>
      <c r="P1154" s="382">
        <v>182905.56659999999</v>
      </c>
      <c r="Q1154" s="382">
        <v>320084.7415</v>
      </c>
      <c r="R1154" s="382">
        <v>199761.97210000001</v>
      </c>
      <c r="S1154" s="382">
        <v>349583.451</v>
      </c>
      <c r="T1154" s="382">
        <v>214783.13130000001</v>
      </c>
      <c r="U1154" s="382">
        <v>375870.47989999998</v>
      </c>
    </row>
    <row r="1155" spans="1:21" ht="21.95" customHeight="1" x14ac:dyDescent="0.25">
      <c r="A1155" s="381" t="s">
        <v>731</v>
      </c>
      <c r="B1155" s="381" t="s">
        <v>48</v>
      </c>
      <c r="C1155" s="381" t="s">
        <v>232</v>
      </c>
      <c r="D1155" s="381" t="s">
        <v>233</v>
      </c>
      <c r="E1155" s="381" t="s">
        <v>235</v>
      </c>
      <c r="F1155" s="381" t="s">
        <v>625</v>
      </c>
      <c r="G1155" s="381" t="s">
        <v>5</v>
      </c>
      <c r="H1155" s="382">
        <v>72807.273100000006</v>
      </c>
      <c r="I1155" s="382">
        <v>127412.728</v>
      </c>
      <c r="J1155" s="382">
        <v>95511.251399999994</v>
      </c>
      <c r="K1155" s="382">
        <v>167144.6899</v>
      </c>
      <c r="L1155" s="382">
        <v>116272.7271</v>
      </c>
      <c r="M1155" s="382">
        <v>203477.27239999999</v>
      </c>
      <c r="N1155" s="382">
        <v>142986.0871</v>
      </c>
      <c r="O1155" s="382">
        <v>250225.65229999999</v>
      </c>
      <c r="P1155" s="382">
        <v>169781.26610000001</v>
      </c>
      <c r="Q1155" s="382">
        <v>297117.21549999999</v>
      </c>
      <c r="R1155" s="382">
        <v>186995.74340000001</v>
      </c>
      <c r="S1155" s="382">
        <v>327242.55080000003</v>
      </c>
      <c r="T1155" s="382">
        <v>203146.9357</v>
      </c>
      <c r="U1155" s="382">
        <v>355507.13740000001</v>
      </c>
    </row>
    <row r="1156" spans="1:21" ht="21.95" customHeight="1" x14ac:dyDescent="0.25">
      <c r="A1156" s="381" t="s">
        <v>731</v>
      </c>
      <c r="B1156" s="381" t="s">
        <v>48</v>
      </c>
      <c r="C1156" s="381" t="s">
        <v>232</v>
      </c>
      <c r="D1156" s="381" t="s">
        <v>233</v>
      </c>
      <c r="E1156" s="381" t="s">
        <v>235</v>
      </c>
      <c r="F1156" s="381" t="s">
        <v>626</v>
      </c>
      <c r="G1156" s="381" t="s">
        <v>6</v>
      </c>
      <c r="H1156" s="382">
        <v>62740.535900000003</v>
      </c>
      <c r="I1156" s="382">
        <v>109795.9379</v>
      </c>
      <c r="J1156" s="382">
        <v>86623.411099999998</v>
      </c>
      <c r="K1156" s="382">
        <v>151590.96960000001</v>
      </c>
      <c r="L1156" s="382">
        <v>109812.9498</v>
      </c>
      <c r="M1156" s="382">
        <v>192172.66219999999</v>
      </c>
      <c r="N1156" s="382">
        <v>143294.3708</v>
      </c>
      <c r="O1156" s="382">
        <v>250765.14869999999</v>
      </c>
      <c r="P1156" s="382">
        <v>178536.95790000001</v>
      </c>
      <c r="Q1156" s="382">
        <v>312439.67629999999</v>
      </c>
      <c r="R1156" s="382">
        <v>200902.58309999999</v>
      </c>
      <c r="S1156" s="382">
        <v>351579.52039999998</v>
      </c>
      <c r="T1156" s="382">
        <v>222923.43659999999</v>
      </c>
      <c r="U1156" s="382">
        <v>390116.01400000002</v>
      </c>
    </row>
    <row r="1157" spans="1:21" ht="21.95" customHeight="1" x14ac:dyDescent="0.25">
      <c r="A1157" s="381" t="s">
        <v>731</v>
      </c>
      <c r="B1157" s="381" t="s">
        <v>48</v>
      </c>
      <c r="C1157" s="381" t="s">
        <v>232</v>
      </c>
      <c r="D1157" s="381" t="s">
        <v>233</v>
      </c>
      <c r="E1157" s="381" t="s">
        <v>235</v>
      </c>
      <c r="F1157" s="381" t="s">
        <v>627</v>
      </c>
      <c r="G1157" s="381" t="s">
        <v>4</v>
      </c>
      <c r="H1157" s="382">
        <v>71349.242199999993</v>
      </c>
      <c r="I1157" s="382">
        <v>114158.7893</v>
      </c>
      <c r="J1157" s="382">
        <v>99888.939100000003</v>
      </c>
      <c r="K1157" s="382">
        <v>159822.30489999999</v>
      </c>
      <c r="L1157" s="382">
        <v>128428.636</v>
      </c>
      <c r="M1157" s="382">
        <v>205485.82070000001</v>
      </c>
      <c r="N1157" s="382">
        <v>171238.1813</v>
      </c>
      <c r="O1157" s="382">
        <v>273981.09419999999</v>
      </c>
      <c r="P1157" s="382">
        <v>214047.72659999999</v>
      </c>
      <c r="Q1157" s="382">
        <v>342476.3677</v>
      </c>
      <c r="R1157" s="382">
        <v>242587.4235</v>
      </c>
      <c r="S1157" s="382">
        <v>388139.8835</v>
      </c>
      <c r="T1157" s="382">
        <v>271127.12040000001</v>
      </c>
      <c r="U1157" s="382">
        <v>433803.39909999998</v>
      </c>
    </row>
    <row r="1158" spans="1:21" ht="22.5" customHeight="1" x14ac:dyDescent="0.25">
      <c r="A1158" s="381" t="s">
        <v>731</v>
      </c>
      <c r="B1158" s="381" t="s">
        <v>48</v>
      </c>
      <c r="C1158" s="381" t="s">
        <v>232</v>
      </c>
      <c r="D1158" s="381" t="s">
        <v>233</v>
      </c>
      <c r="E1158" s="381" t="s">
        <v>734</v>
      </c>
      <c r="F1158" s="381" t="s">
        <v>624</v>
      </c>
      <c r="G1158" s="381" t="s">
        <v>11</v>
      </c>
      <c r="H1158" s="382">
        <v>79699.826700000005</v>
      </c>
      <c r="I1158" s="382">
        <v>139474.6966</v>
      </c>
      <c r="J1158" s="382">
        <v>104465.08900000001</v>
      </c>
      <c r="K1158" s="382">
        <v>182813.9057</v>
      </c>
      <c r="L1158" s="382">
        <v>126903.2484</v>
      </c>
      <c r="M1158" s="382">
        <v>222080.68479999999</v>
      </c>
      <c r="N1158" s="382">
        <v>155379.7193</v>
      </c>
      <c r="O1158" s="382">
        <v>271914.50880000001</v>
      </c>
      <c r="P1158" s="382">
        <v>182905.56659999999</v>
      </c>
      <c r="Q1158" s="382">
        <v>320084.7415</v>
      </c>
      <c r="R1158" s="382">
        <v>199761.97210000001</v>
      </c>
      <c r="S1158" s="382">
        <v>349583.451</v>
      </c>
      <c r="T1158" s="382">
        <v>214783.13130000001</v>
      </c>
      <c r="U1158" s="382">
        <v>375870.47989999998</v>
      </c>
    </row>
    <row r="1159" spans="1:21" ht="21.95" customHeight="1" x14ac:dyDescent="0.25">
      <c r="A1159" s="381" t="s">
        <v>731</v>
      </c>
      <c r="B1159" s="381" t="s">
        <v>48</v>
      </c>
      <c r="C1159" s="381" t="s">
        <v>232</v>
      </c>
      <c r="D1159" s="381" t="s">
        <v>233</v>
      </c>
      <c r="E1159" s="381" t="s">
        <v>734</v>
      </c>
      <c r="F1159" s="381" t="s">
        <v>625</v>
      </c>
      <c r="G1159" s="381" t="s">
        <v>5</v>
      </c>
      <c r="H1159" s="382">
        <v>72807.273100000006</v>
      </c>
      <c r="I1159" s="382">
        <v>127412.728</v>
      </c>
      <c r="J1159" s="382">
        <v>95511.251399999994</v>
      </c>
      <c r="K1159" s="382">
        <v>167144.6899</v>
      </c>
      <c r="L1159" s="382">
        <v>116272.7271</v>
      </c>
      <c r="M1159" s="382">
        <v>203477.27239999999</v>
      </c>
      <c r="N1159" s="382">
        <v>142986.0871</v>
      </c>
      <c r="O1159" s="382">
        <v>250225.65229999999</v>
      </c>
      <c r="P1159" s="382">
        <v>169781.26610000001</v>
      </c>
      <c r="Q1159" s="382">
        <v>297117.21549999999</v>
      </c>
      <c r="R1159" s="382">
        <v>186995.74340000001</v>
      </c>
      <c r="S1159" s="382">
        <v>327242.55080000003</v>
      </c>
      <c r="T1159" s="382">
        <v>203146.9357</v>
      </c>
      <c r="U1159" s="382">
        <v>355507.13740000001</v>
      </c>
    </row>
    <row r="1160" spans="1:21" ht="21.95" customHeight="1" x14ac:dyDescent="0.25">
      <c r="A1160" s="381" t="s">
        <v>731</v>
      </c>
      <c r="B1160" s="381" t="s">
        <v>48</v>
      </c>
      <c r="C1160" s="381" t="s">
        <v>232</v>
      </c>
      <c r="D1160" s="381" t="s">
        <v>233</v>
      </c>
      <c r="E1160" s="381" t="s">
        <v>734</v>
      </c>
      <c r="F1160" s="381" t="s">
        <v>626</v>
      </c>
      <c r="G1160" s="381" t="s">
        <v>6</v>
      </c>
      <c r="H1160" s="382">
        <v>62740.535900000003</v>
      </c>
      <c r="I1160" s="382">
        <v>109795.9379</v>
      </c>
      <c r="J1160" s="382">
        <v>86623.411099999998</v>
      </c>
      <c r="K1160" s="382">
        <v>151590.96960000001</v>
      </c>
      <c r="L1160" s="382">
        <v>109812.9498</v>
      </c>
      <c r="M1160" s="382">
        <v>192172.66219999999</v>
      </c>
      <c r="N1160" s="382">
        <v>143294.3708</v>
      </c>
      <c r="O1160" s="382">
        <v>250765.14869999999</v>
      </c>
      <c r="P1160" s="382">
        <v>178536.95790000001</v>
      </c>
      <c r="Q1160" s="382">
        <v>312439.67629999999</v>
      </c>
      <c r="R1160" s="382">
        <v>200902.58309999999</v>
      </c>
      <c r="S1160" s="382">
        <v>351579.52039999998</v>
      </c>
      <c r="T1160" s="382">
        <v>222923.43659999999</v>
      </c>
      <c r="U1160" s="382">
        <v>390116.01400000002</v>
      </c>
    </row>
    <row r="1161" spans="1:21" ht="21.95" customHeight="1" x14ac:dyDescent="0.25">
      <c r="A1161" s="381" t="s">
        <v>731</v>
      </c>
      <c r="B1161" s="381" t="s">
        <v>48</v>
      </c>
      <c r="C1161" s="381" t="s">
        <v>232</v>
      </c>
      <c r="D1161" s="381" t="s">
        <v>233</v>
      </c>
      <c r="E1161" s="381" t="s">
        <v>734</v>
      </c>
      <c r="F1161" s="381" t="s">
        <v>627</v>
      </c>
      <c r="G1161" s="381" t="s">
        <v>4</v>
      </c>
      <c r="H1161" s="382">
        <v>71349.242199999993</v>
      </c>
      <c r="I1161" s="382">
        <v>114158.7893</v>
      </c>
      <c r="J1161" s="382">
        <v>99888.939100000003</v>
      </c>
      <c r="K1161" s="382">
        <v>159822.30489999999</v>
      </c>
      <c r="L1161" s="382">
        <v>128428.636</v>
      </c>
      <c r="M1161" s="382">
        <v>205485.82070000001</v>
      </c>
      <c r="N1161" s="382">
        <v>171238.1813</v>
      </c>
      <c r="O1161" s="382">
        <v>273981.09419999999</v>
      </c>
      <c r="P1161" s="382">
        <v>214047.72659999999</v>
      </c>
      <c r="Q1161" s="382">
        <v>342476.3677</v>
      </c>
      <c r="R1161" s="382">
        <v>242587.4235</v>
      </c>
      <c r="S1161" s="382">
        <v>388139.8835</v>
      </c>
      <c r="T1161" s="382">
        <v>271127.12040000001</v>
      </c>
      <c r="U1161" s="382">
        <v>433803.39909999998</v>
      </c>
    </row>
    <row r="1162" spans="1:21" ht="22.5" customHeight="1" x14ac:dyDescent="0.25">
      <c r="A1162" s="381" t="s">
        <v>731</v>
      </c>
      <c r="B1162" s="381" t="s">
        <v>48</v>
      </c>
      <c r="C1162" s="381" t="s">
        <v>232</v>
      </c>
      <c r="D1162" s="381" t="s">
        <v>233</v>
      </c>
      <c r="E1162" s="381" t="s">
        <v>735</v>
      </c>
      <c r="F1162" s="381" t="s">
        <v>624</v>
      </c>
      <c r="G1162" s="381" t="s">
        <v>11</v>
      </c>
      <c r="H1162" s="382">
        <v>77267.9905</v>
      </c>
      <c r="I1162" s="382">
        <v>135218.9834</v>
      </c>
      <c r="J1162" s="382">
        <v>101158.4393</v>
      </c>
      <c r="K1162" s="382">
        <v>177027.26869999999</v>
      </c>
      <c r="L1162" s="382">
        <v>122776.9382</v>
      </c>
      <c r="M1162" s="382">
        <v>214859.64180000001</v>
      </c>
      <c r="N1162" s="382">
        <v>150129.23430000001</v>
      </c>
      <c r="O1162" s="382">
        <v>262726.15999999997</v>
      </c>
      <c r="P1162" s="382">
        <v>176656.53779999999</v>
      </c>
      <c r="Q1162" s="382">
        <v>309148.9411</v>
      </c>
      <c r="R1162" s="382">
        <v>192916.03260000001</v>
      </c>
      <c r="S1162" s="382">
        <v>337603.05709999998</v>
      </c>
      <c r="T1162" s="382">
        <v>207397.57260000001</v>
      </c>
      <c r="U1162" s="382">
        <v>362945.75199999998</v>
      </c>
    </row>
    <row r="1163" spans="1:21" ht="21.95" customHeight="1" x14ac:dyDescent="0.25">
      <c r="A1163" s="381" t="s">
        <v>731</v>
      </c>
      <c r="B1163" s="381" t="s">
        <v>48</v>
      </c>
      <c r="C1163" s="381" t="s">
        <v>232</v>
      </c>
      <c r="D1163" s="381" t="s">
        <v>233</v>
      </c>
      <c r="E1163" s="381" t="s">
        <v>735</v>
      </c>
      <c r="F1163" s="381" t="s">
        <v>625</v>
      </c>
      <c r="G1163" s="381" t="s">
        <v>5</v>
      </c>
      <c r="H1163" s="382">
        <v>70801.780499999993</v>
      </c>
      <c r="I1163" s="382">
        <v>123903.11599999999</v>
      </c>
      <c r="J1163" s="382">
        <v>92758.447400000005</v>
      </c>
      <c r="K1163" s="382">
        <v>162327.28279999999</v>
      </c>
      <c r="L1163" s="382">
        <v>112803.97470000001</v>
      </c>
      <c r="M1163" s="382">
        <v>197406.9559</v>
      </c>
      <c r="N1163" s="382">
        <v>138502.21840000001</v>
      </c>
      <c r="O1163" s="382">
        <v>242378.8823</v>
      </c>
      <c r="P1163" s="382">
        <v>164344.0497</v>
      </c>
      <c r="Q1163" s="382">
        <v>287602.08689999999</v>
      </c>
      <c r="R1163" s="382">
        <v>180939.4676</v>
      </c>
      <c r="S1163" s="382">
        <v>316644.06819999998</v>
      </c>
      <c r="T1163" s="382">
        <v>196481.1416</v>
      </c>
      <c r="U1163" s="382">
        <v>343841.99780000001</v>
      </c>
    </row>
    <row r="1164" spans="1:21" ht="21.95" customHeight="1" x14ac:dyDescent="0.25">
      <c r="A1164" s="381" t="s">
        <v>731</v>
      </c>
      <c r="B1164" s="381" t="s">
        <v>48</v>
      </c>
      <c r="C1164" s="381" t="s">
        <v>232</v>
      </c>
      <c r="D1164" s="381" t="s">
        <v>233</v>
      </c>
      <c r="E1164" s="381" t="s">
        <v>735</v>
      </c>
      <c r="F1164" s="381" t="s">
        <v>626</v>
      </c>
      <c r="G1164" s="381" t="s">
        <v>6</v>
      </c>
      <c r="H1164" s="382">
        <v>61250.783799999997</v>
      </c>
      <c r="I1164" s="382">
        <v>107188.8717</v>
      </c>
      <c r="J1164" s="382">
        <v>84612.810200000007</v>
      </c>
      <c r="K1164" s="382">
        <v>148072.4178</v>
      </c>
      <c r="L1164" s="382">
        <v>107324.3867</v>
      </c>
      <c r="M1164" s="382">
        <v>187817.67679999999</v>
      </c>
      <c r="N1164" s="382">
        <v>140169.45540000001</v>
      </c>
      <c r="O1164" s="382">
        <v>245296.54689999999</v>
      </c>
      <c r="P1164" s="382">
        <v>174666.75219999999</v>
      </c>
      <c r="Q1164" s="382">
        <v>305666.8162</v>
      </c>
      <c r="R1164" s="382">
        <v>196605.37899999999</v>
      </c>
      <c r="S1164" s="382">
        <v>344059.41320000001</v>
      </c>
      <c r="T1164" s="382">
        <v>218220.56020000001</v>
      </c>
      <c r="U1164" s="382">
        <v>381885.9803</v>
      </c>
    </row>
    <row r="1165" spans="1:21" ht="21.95" customHeight="1" x14ac:dyDescent="0.25">
      <c r="A1165" s="381" t="s">
        <v>731</v>
      </c>
      <c r="B1165" s="381" t="s">
        <v>48</v>
      </c>
      <c r="C1165" s="381" t="s">
        <v>232</v>
      </c>
      <c r="D1165" s="381" t="s">
        <v>233</v>
      </c>
      <c r="E1165" s="381" t="s">
        <v>735</v>
      </c>
      <c r="F1165" s="381" t="s">
        <v>627</v>
      </c>
      <c r="G1165" s="381" t="s">
        <v>4</v>
      </c>
      <c r="H1165" s="382">
        <v>69021.5046</v>
      </c>
      <c r="I1165" s="382">
        <v>110434.4091</v>
      </c>
      <c r="J1165" s="382">
        <v>96630.106499999994</v>
      </c>
      <c r="K1165" s="382">
        <v>154608.17259999999</v>
      </c>
      <c r="L1165" s="382">
        <v>124238.7083</v>
      </c>
      <c r="M1165" s="382">
        <v>198781.9362</v>
      </c>
      <c r="N1165" s="382">
        <v>165651.611</v>
      </c>
      <c r="O1165" s="382">
        <v>265042.58159999998</v>
      </c>
      <c r="P1165" s="382">
        <v>207064.51379999999</v>
      </c>
      <c r="Q1165" s="382">
        <v>331303.22700000001</v>
      </c>
      <c r="R1165" s="382">
        <v>234673.11559999999</v>
      </c>
      <c r="S1165" s="382">
        <v>375476.99060000002</v>
      </c>
      <c r="T1165" s="382">
        <v>262281.71740000002</v>
      </c>
      <c r="U1165" s="382">
        <v>419650.75420000002</v>
      </c>
    </row>
    <row r="1166" spans="1:21" ht="22.5" customHeight="1" x14ac:dyDescent="0.25">
      <c r="A1166" s="381" t="s">
        <v>731</v>
      </c>
      <c r="B1166" s="381" t="s">
        <v>48</v>
      </c>
      <c r="C1166" s="381" t="s">
        <v>232</v>
      </c>
      <c r="D1166" s="381" t="s">
        <v>233</v>
      </c>
      <c r="E1166" s="381" t="s">
        <v>736</v>
      </c>
      <c r="F1166" s="381" t="s">
        <v>624</v>
      </c>
      <c r="G1166" s="381" t="s">
        <v>11</v>
      </c>
      <c r="H1166" s="382">
        <v>76376.115000000005</v>
      </c>
      <c r="I1166" s="382">
        <v>133658.20120000001</v>
      </c>
      <c r="J1166" s="382">
        <v>99992.779599999994</v>
      </c>
      <c r="K1166" s="382">
        <v>174987.36429999999</v>
      </c>
      <c r="L1166" s="382">
        <v>121363.9813</v>
      </c>
      <c r="M1166" s="382">
        <v>212386.96729999999</v>
      </c>
      <c r="N1166" s="382">
        <v>148404.7899</v>
      </c>
      <c r="O1166" s="382">
        <v>259708.3823</v>
      </c>
      <c r="P1166" s="382">
        <v>174628.5275</v>
      </c>
      <c r="Q1166" s="382">
        <v>305599.92310000001</v>
      </c>
      <c r="R1166" s="382">
        <v>190701.7133</v>
      </c>
      <c r="S1166" s="382">
        <v>333727.99829999998</v>
      </c>
      <c r="T1166" s="382">
        <v>205017.44510000001</v>
      </c>
      <c r="U1166" s="382">
        <v>358780.52899999998</v>
      </c>
    </row>
    <row r="1167" spans="1:21" ht="21.95" customHeight="1" x14ac:dyDescent="0.25">
      <c r="A1167" s="381" t="s">
        <v>731</v>
      </c>
      <c r="B1167" s="381" t="s">
        <v>48</v>
      </c>
      <c r="C1167" s="381" t="s">
        <v>232</v>
      </c>
      <c r="D1167" s="381" t="s">
        <v>233</v>
      </c>
      <c r="E1167" s="381" t="s">
        <v>736</v>
      </c>
      <c r="F1167" s="381" t="s">
        <v>625</v>
      </c>
      <c r="G1167" s="381" t="s">
        <v>5</v>
      </c>
      <c r="H1167" s="382">
        <v>69980.962499999994</v>
      </c>
      <c r="I1167" s="382">
        <v>122466.6845</v>
      </c>
      <c r="J1167" s="382">
        <v>91685.095700000005</v>
      </c>
      <c r="K1167" s="382">
        <v>160448.91759999999</v>
      </c>
      <c r="L1167" s="382">
        <v>111500.61139999999</v>
      </c>
      <c r="M1167" s="382">
        <v>195126.07010000001</v>
      </c>
      <c r="N1167" s="382">
        <v>136905.5441</v>
      </c>
      <c r="O1167" s="382">
        <v>239584.70209999999</v>
      </c>
      <c r="P1167" s="382">
        <v>162451.34210000001</v>
      </c>
      <c r="Q1167" s="382">
        <v>284289.84860000003</v>
      </c>
      <c r="R1167" s="382">
        <v>178856.75949999999</v>
      </c>
      <c r="S1167" s="382">
        <v>312999.32909999997</v>
      </c>
      <c r="T1167" s="382">
        <v>194220.9755</v>
      </c>
      <c r="U1167" s="382">
        <v>339886.7072</v>
      </c>
    </row>
    <row r="1168" spans="1:21" ht="21.95" customHeight="1" x14ac:dyDescent="0.25">
      <c r="A1168" s="381" t="s">
        <v>731</v>
      </c>
      <c r="B1168" s="381" t="s">
        <v>48</v>
      </c>
      <c r="C1168" s="381" t="s">
        <v>232</v>
      </c>
      <c r="D1168" s="381" t="s">
        <v>233</v>
      </c>
      <c r="E1168" s="381" t="s">
        <v>736</v>
      </c>
      <c r="F1168" s="381" t="s">
        <v>626</v>
      </c>
      <c r="G1168" s="381" t="s">
        <v>6</v>
      </c>
      <c r="H1168" s="382">
        <v>60536.753599999996</v>
      </c>
      <c r="I1168" s="382">
        <v>105939.3187</v>
      </c>
      <c r="J1168" s="382">
        <v>83625.676500000001</v>
      </c>
      <c r="K1168" s="382">
        <v>146344.9339</v>
      </c>
      <c r="L1168" s="382">
        <v>106071.2974</v>
      </c>
      <c r="M1168" s="382">
        <v>185624.77050000001</v>
      </c>
      <c r="N1168" s="382">
        <v>138530.86470000001</v>
      </c>
      <c r="O1168" s="382">
        <v>242429.01319999999</v>
      </c>
      <c r="P1168" s="382">
        <v>172624.50349999999</v>
      </c>
      <c r="Q1168" s="382">
        <v>302092.8811</v>
      </c>
      <c r="R1168" s="382">
        <v>194305.66880000001</v>
      </c>
      <c r="S1168" s="382">
        <v>340034.9203</v>
      </c>
      <c r="T1168" s="382">
        <v>215666.94270000001</v>
      </c>
      <c r="U1168" s="382">
        <v>377417.14980000001</v>
      </c>
    </row>
    <row r="1169" spans="1:21" ht="21.95" customHeight="1" x14ac:dyDescent="0.25">
      <c r="A1169" s="381" t="s">
        <v>731</v>
      </c>
      <c r="B1169" s="381" t="s">
        <v>48</v>
      </c>
      <c r="C1169" s="381" t="s">
        <v>232</v>
      </c>
      <c r="D1169" s="381" t="s">
        <v>233</v>
      </c>
      <c r="E1169" s="381" t="s">
        <v>736</v>
      </c>
      <c r="F1169" s="381" t="s">
        <v>627</v>
      </c>
      <c r="G1169" s="381" t="s">
        <v>4</v>
      </c>
      <c r="H1169" s="382">
        <v>68227.312000000005</v>
      </c>
      <c r="I1169" s="382">
        <v>109163.7009</v>
      </c>
      <c r="J1169" s="382">
        <v>95518.236900000004</v>
      </c>
      <c r="K1169" s="382">
        <v>152829.18119999999</v>
      </c>
      <c r="L1169" s="382">
        <v>122809.16160000001</v>
      </c>
      <c r="M1169" s="382">
        <v>196494.66159999999</v>
      </c>
      <c r="N1169" s="382">
        <v>163745.54889999999</v>
      </c>
      <c r="O1169" s="382">
        <v>261992.88209999999</v>
      </c>
      <c r="P1169" s="382">
        <v>204681.93609999999</v>
      </c>
      <c r="Q1169" s="382">
        <v>327491.10259999998</v>
      </c>
      <c r="R1169" s="382">
        <v>231972.8609</v>
      </c>
      <c r="S1169" s="382">
        <v>371156.58299999998</v>
      </c>
      <c r="T1169" s="382">
        <v>259263.78570000001</v>
      </c>
      <c r="U1169" s="382">
        <v>414822.06329999998</v>
      </c>
    </row>
    <row r="1170" spans="1:21" ht="22.5" customHeight="1" x14ac:dyDescent="0.25">
      <c r="A1170" s="381" t="s">
        <v>731</v>
      </c>
      <c r="B1170" s="381" t="s">
        <v>48</v>
      </c>
      <c r="C1170" s="381" t="s">
        <v>232</v>
      </c>
      <c r="D1170" s="381" t="s">
        <v>233</v>
      </c>
      <c r="E1170" s="381" t="s">
        <v>737</v>
      </c>
      <c r="F1170" s="381" t="s">
        <v>624</v>
      </c>
      <c r="G1170" s="381" t="s">
        <v>11</v>
      </c>
      <c r="H1170" s="382">
        <v>79375.780499999993</v>
      </c>
      <c r="I1170" s="382">
        <v>138907.61600000001</v>
      </c>
      <c r="J1170" s="382">
        <v>103977.4189</v>
      </c>
      <c r="K1170" s="382">
        <v>181960.48300000001</v>
      </c>
      <c r="L1170" s="382">
        <v>126253.04399999999</v>
      </c>
      <c r="M1170" s="382">
        <v>220942.82699999999</v>
      </c>
      <c r="N1170" s="382">
        <v>154478.91329999999</v>
      </c>
      <c r="O1170" s="382">
        <v>270338.09840000002</v>
      </c>
      <c r="P1170" s="382">
        <v>181809.05309999999</v>
      </c>
      <c r="Q1170" s="382">
        <v>318165.8431</v>
      </c>
      <c r="R1170" s="382">
        <v>198553.31150000001</v>
      </c>
      <c r="S1170" s="382">
        <v>347468.29499999998</v>
      </c>
      <c r="T1170" s="382">
        <v>213470.46840000001</v>
      </c>
      <c r="U1170" s="382">
        <v>373573.3198</v>
      </c>
    </row>
    <row r="1171" spans="1:21" ht="21.95" customHeight="1" x14ac:dyDescent="0.25">
      <c r="A1171" s="381" t="s">
        <v>731</v>
      </c>
      <c r="B1171" s="381" t="s">
        <v>48</v>
      </c>
      <c r="C1171" s="381" t="s">
        <v>232</v>
      </c>
      <c r="D1171" s="381" t="s">
        <v>233</v>
      </c>
      <c r="E1171" s="381" t="s">
        <v>737</v>
      </c>
      <c r="F1171" s="381" t="s">
        <v>625</v>
      </c>
      <c r="G1171" s="381" t="s">
        <v>5</v>
      </c>
      <c r="H1171" s="382">
        <v>72625.341799999995</v>
      </c>
      <c r="I1171" s="382">
        <v>127094.34819999999</v>
      </c>
      <c r="J1171" s="382">
        <v>95208.196800000005</v>
      </c>
      <c r="K1171" s="382">
        <v>166614.34460000001</v>
      </c>
      <c r="L1171" s="382">
        <v>115841.70909999999</v>
      </c>
      <c r="M1171" s="382">
        <v>202722.9909</v>
      </c>
      <c r="N1171" s="382">
        <v>142340.8204</v>
      </c>
      <c r="O1171" s="382">
        <v>249096.4357</v>
      </c>
      <c r="P1171" s="382">
        <v>168955.3573</v>
      </c>
      <c r="Q1171" s="382">
        <v>295671.87520000001</v>
      </c>
      <c r="R1171" s="382">
        <v>186050.30439999999</v>
      </c>
      <c r="S1171" s="382">
        <v>325588.03279999999</v>
      </c>
      <c r="T1171" s="382">
        <v>202074.1948</v>
      </c>
      <c r="U1171" s="382">
        <v>353629.84090000001</v>
      </c>
    </row>
    <row r="1172" spans="1:21" ht="21.95" customHeight="1" x14ac:dyDescent="0.25">
      <c r="A1172" s="381" t="s">
        <v>731</v>
      </c>
      <c r="B1172" s="381" t="s">
        <v>48</v>
      </c>
      <c r="C1172" s="381" t="s">
        <v>232</v>
      </c>
      <c r="D1172" s="381" t="s">
        <v>233</v>
      </c>
      <c r="E1172" s="381" t="s">
        <v>737</v>
      </c>
      <c r="F1172" s="381" t="s">
        <v>626</v>
      </c>
      <c r="G1172" s="381" t="s">
        <v>6</v>
      </c>
      <c r="H1172" s="382">
        <v>62709.687899999997</v>
      </c>
      <c r="I1172" s="382">
        <v>109741.95389999999</v>
      </c>
      <c r="J1172" s="382">
        <v>86605.241399999999</v>
      </c>
      <c r="K1172" s="382">
        <v>151559.17249999999</v>
      </c>
      <c r="L1172" s="382">
        <v>109821.75380000001</v>
      </c>
      <c r="M1172" s="382">
        <v>192188.0692</v>
      </c>
      <c r="N1172" s="382">
        <v>143370.49909999999</v>
      </c>
      <c r="O1172" s="382">
        <v>250898.37349999999</v>
      </c>
      <c r="P1172" s="382">
        <v>178644.09779999999</v>
      </c>
      <c r="Q1172" s="382">
        <v>312627.17129999999</v>
      </c>
      <c r="R1172" s="382">
        <v>201053.68479999999</v>
      </c>
      <c r="S1172" s="382">
        <v>351843.9485</v>
      </c>
      <c r="T1172" s="382">
        <v>223125.60879999999</v>
      </c>
      <c r="U1172" s="382">
        <v>390469.81540000002</v>
      </c>
    </row>
    <row r="1173" spans="1:21" ht="21.95" customHeight="1" x14ac:dyDescent="0.25">
      <c r="A1173" s="381" t="s">
        <v>731</v>
      </c>
      <c r="B1173" s="381" t="s">
        <v>48</v>
      </c>
      <c r="C1173" s="381" t="s">
        <v>232</v>
      </c>
      <c r="D1173" s="381" t="s">
        <v>233</v>
      </c>
      <c r="E1173" s="381" t="s">
        <v>737</v>
      </c>
      <c r="F1173" s="381" t="s">
        <v>627</v>
      </c>
      <c r="G1173" s="381" t="s">
        <v>4</v>
      </c>
      <c r="H1173" s="382">
        <v>70979.5625</v>
      </c>
      <c r="I1173" s="382">
        <v>113567.3017</v>
      </c>
      <c r="J1173" s="382">
        <v>99371.387499999997</v>
      </c>
      <c r="K1173" s="382">
        <v>158994.2224</v>
      </c>
      <c r="L1173" s="382">
        <v>127763.21249999999</v>
      </c>
      <c r="M1173" s="382">
        <v>204421.14309999999</v>
      </c>
      <c r="N1173" s="382">
        <v>170350.95</v>
      </c>
      <c r="O1173" s="382">
        <v>272561.52409999998</v>
      </c>
      <c r="P1173" s="382">
        <v>212938.6876</v>
      </c>
      <c r="Q1173" s="382">
        <v>340701.90509999997</v>
      </c>
      <c r="R1173" s="382">
        <v>241330.51259999999</v>
      </c>
      <c r="S1173" s="382">
        <v>386128.8259</v>
      </c>
      <c r="T1173" s="382">
        <v>269722.33750000002</v>
      </c>
      <c r="U1173" s="382">
        <v>431555.74650000001</v>
      </c>
    </row>
    <row r="1174" spans="1:21" ht="22.5" customHeight="1" x14ac:dyDescent="0.25">
      <c r="A1174" s="381" t="s">
        <v>731</v>
      </c>
      <c r="B1174" s="381" t="s">
        <v>48</v>
      </c>
      <c r="C1174" s="381" t="s">
        <v>232</v>
      </c>
      <c r="D1174" s="381" t="s">
        <v>233</v>
      </c>
      <c r="E1174" s="381" t="s">
        <v>236</v>
      </c>
      <c r="F1174" s="381" t="s">
        <v>624</v>
      </c>
      <c r="G1174" s="381" t="s">
        <v>11</v>
      </c>
      <c r="H1174" s="382">
        <v>79781.086200000005</v>
      </c>
      <c r="I1174" s="382">
        <v>139616.9008</v>
      </c>
      <c r="J1174" s="382">
        <v>104528.5266</v>
      </c>
      <c r="K1174" s="382">
        <v>182924.9215</v>
      </c>
      <c r="L1174" s="382">
        <v>126940.7617</v>
      </c>
      <c r="M1174" s="382">
        <v>222146.33300000001</v>
      </c>
      <c r="N1174" s="382">
        <v>155353.99340000001</v>
      </c>
      <c r="O1174" s="382">
        <v>271869.48830000003</v>
      </c>
      <c r="P1174" s="382">
        <v>182850.5569</v>
      </c>
      <c r="Q1174" s="382">
        <v>319988.47460000002</v>
      </c>
      <c r="R1174" s="382">
        <v>199694.3002</v>
      </c>
      <c r="S1174" s="382">
        <v>349465.02529999998</v>
      </c>
      <c r="T1174" s="382">
        <v>214701.39369999999</v>
      </c>
      <c r="U1174" s="382">
        <v>375727.43890000001</v>
      </c>
    </row>
    <row r="1175" spans="1:21" ht="21.95" customHeight="1" x14ac:dyDescent="0.25">
      <c r="A1175" s="381" t="s">
        <v>731</v>
      </c>
      <c r="B1175" s="381" t="s">
        <v>48</v>
      </c>
      <c r="C1175" s="381" t="s">
        <v>232</v>
      </c>
      <c r="D1175" s="381" t="s">
        <v>233</v>
      </c>
      <c r="E1175" s="381" t="s">
        <v>236</v>
      </c>
      <c r="F1175" s="381" t="s">
        <v>625</v>
      </c>
      <c r="G1175" s="381" t="s">
        <v>5</v>
      </c>
      <c r="H1175" s="382">
        <v>72959.590200000006</v>
      </c>
      <c r="I1175" s="382">
        <v>127679.28290000001</v>
      </c>
      <c r="J1175" s="382">
        <v>95666.997099999993</v>
      </c>
      <c r="K1175" s="382">
        <v>167417.24489999999</v>
      </c>
      <c r="L1175" s="382">
        <v>116419.83379999999</v>
      </c>
      <c r="M1175" s="382">
        <v>203734.70929999999</v>
      </c>
      <c r="N1175" s="382">
        <v>143088.1311</v>
      </c>
      <c r="O1175" s="382">
        <v>250404.22940000001</v>
      </c>
      <c r="P1175" s="382">
        <v>169861.55910000001</v>
      </c>
      <c r="Q1175" s="382">
        <v>297257.72840000002</v>
      </c>
      <c r="R1175" s="382">
        <v>187059.68280000001</v>
      </c>
      <c r="S1175" s="382">
        <v>327354.4448</v>
      </c>
      <c r="T1175" s="382">
        <v>203185.15950000001</v>
      </c>
      <c r="U1175" s="382">
        <v>355574.02899999998</v>
      </c>
    </row>
    <row r="1176" spans="1:21" ht="21.95" customHeight="1" x14ac:dyDescent="0.25">
      <c r="A1176" s="381" t="s">
        <v>731</v>
      </c>
      <c r="B1176" s="381" t="s">
        <v>48</v>
      </c>
      <c r="C1176" s="381" t="s">
        <v>232</v>
      </c>
      <c r="D1176" s="381" t="s">
        <v>233</v>
      </c>
      <c r="E1176" s="381" t="s">
        <v>236</v>
      </c>
      <c r="F1176" s="381" t="s">
        <v>626</v>
      </c>
      <c r="G1176" s="381" t="s">
        <v>6</v>
      </c>
      <c r="H1176" s="382">
        <v>62957.979700000004</v>
      </c>
      <c r="I1176" s="382">
        <v>110176.4644</v>
      </c>
      <c r="J1176" s="382">
        <v>86940.341199999995</v>
      </c>
      <c r="K1176" s="382">
        <v>152145.59710000001</v>
      </c>
      <c r="L1176" s="382">
        <v>110236.51390000001</v>
      </c>
      <c r="M1176" s="382">
        <v>192913.89939999999</v>
      </c>
      <c r="N1176" s="382">
        <v>143891.31779999999</v>
      </c>
      <c r="O1176" s="382">
        <v>251809.80619999999</v>
      </c>
      <c r="P1176" s="382">
        <v>179289.13149999999</v>
      </c>
      <c r="Q1176" s="382">
        <v>313755.98019999999</v>
      </c>
      <c r="R1176" s="382">
        <v>201769.8849</v>
      </c>
      <c r="S1176" s="382">
        <v>353097.29840000003</v>
      </c>
      <c r="T1176" s="382">
        <v>223909.42069999999</v>
      </c>
      <c r="U1176" s="382">
        <v>391841.48639999999</v>
      </c>
    </row>
    <row r="1177" spans="1:21" ht="21.95" customHeight="1" x14ac:dyDescent="0.25">
      <c r="A1177" s="381" t="s">
        <v>731</v>
      </c>
      <c r="B1177" s="381" t="s">
        <v>48</v>
      </c>
      <c r="C1177" s="381" t="s">
        <v>232</v>
      </c>
      <c r="D1177" s="381" t="s">
        <v>233</v>
      </c>
      <c r="E1177" s="381" t="s">
        <v>236</v>
      </c>
      <c r="F1177" s="381" t="s">
        <v>627</v>
      </c>
      <c r="G1177" s="381" t="s">
        <v>4</v>
      </c>
      <c r="H1177" s="382">
        <v>71367.518400000001</v>
      </c>
      <c r="I1177" s="382">
        <v>114188.03109999999</v>
      </c>
      <c r="J1177" s="382">
        <v>99914.525800000003</v>
      </c>
      <c r="K1177" s="382">
        <v>159863.24359999999</v>
      </c>
      <c r="L1177" s="382">
        <v>128461.5331</v>
      </c>
      <c r="M1177" s="382">
        <v>205538.45610000001</v>
      </c>
      <c r="N1177" s="382">
        <v>171282.0441</v>
      </c>
      <c r="O1177" s="382">
        <v>274051.2746</v>
      </c>
      <c r="P1177" s="382">
        <v>214102.5552</v>
      </c>
      <c r="Q1177" s="382">
        <v>342564.09330000001</v>
      </c>
      <c r="R1177" s="382">
        <v>242649.5626</v>
      </c>
      <c r="S1177" s="382">
        <v>388239.30589999998</v>
      </c>
      <c r="T1177" s="382">
        <v>271196.5699</v>
      </c>
      <c r="U1177" s="382">
        <v>433914.5183</v>
      </c>
    </row>
    <row r="1178" spans="1:21" ht="22.5" customHeight="1" x14ac:dyDescent="0.25">
      <c r="A1178" s="381" t="s">
        <v>731</v>
      </c>
      <c r="B1178" s="381" t="s">
        <v>48</v>
      </c>
      <c r="C1178" s="381" t="s">
        <v>237</v>
      </c>
      <c r="D1178" s="381" t="s">
        <v>238</v>
      </c>
      <c r="E1178" s="381" t="s">
        <v>239</v>
      </c>
      <c r="F1178" s="381" t="s">
        <v>624</v>
      </c>
      <c r="G1178" s="381" t="s">
        <v>11</v>
      </c>
      <c r="H1178" s="382">
        <v>77186.728600000002</v>
      </c>
      <c r="I1178" s="382">
        <v>135076.77499999999</v>
      </c>
      <c r="J1178" s="382">
        <v>101094.99830000001</v>
      </c>
      <c r="K1178" s="382">
        <v>176916.24710000001</v>
      </c>
      <c r="L1178" s="382">
        <v>122739.42080000001</v>
      </c>
      <c r="M1178" s="382">
        <v>214793.98639999999</v>
      </c>
      <c r="N1178" s="382">
        <v>150154.95509999999</v>
      </c>
      <c r="O1178" s="382">
        <v>262771.17139999999</v>
      </c>
      <c r="P1178" s="382">
        <v>176711.54130000001</v>
      </c>
      <c r="Q1178" s="382">
        <v>309245.1972</v>
      </c>
      <c r="R1178" s="382">
        <v>192983.69760000001</v>
      </c>
      <c r="S1178" s="382">
        <v>337721.47080000001</v>
      </c>
      <c r="T1178" s="382">
        <v>207479.30290000001</v>
      </c>
      <c r="U1178" s="382">
        <v>363088.78009999997</v>
      </c>
    </row>
    <row r="1179" spans="1:21" ht="21.95" customHeight="1" x14ac:dyDescent="0.25">
      <c r="A1179" s="381" t="s">
        <v>731</v>
      </c>
      <c r="B1179" s="381" t="s">
        <v>48</v>
      </c>
      <c r="C1179" s="381" t="s">
        <v>237</v>
      </c>
      <c r="D1179" s="381" t="s">
        <v>238</v>
      </c>
      <c r="E1179" s="381" t="s">
        <v>239</v>
      </c>
      <c r="F1179" s="381" t="s">
        <v>625</v>
      </c>
      <c r="G1179" s="381" t="s">
        <v>5</v>
      </c>
      <c r="H1179" s="382">
        <v>70649.4614</v>
      </c>
      <c r="I1179" s="382">
        <v>123636.5575</v>
      </c>
      <c r="J1179" s="382">
        <v>92602.698900000003</v>
      </c>
      <c r="K1179" s="382">
        <v>162054.7231</v>
      </c>
      <c r="L1179" s="382">
        <v>112656.8645</v>
      </c>
      <c r="M1179" s="382">
        <v>197149.51300000001</v>
      </c>
      <c r="N1179" s="382">
        <v>138400.17000000001</v>
      </c>
      <c r="O1179" s="382">
        <v>242200.29740000001</v>
      </c>
      <c r="P1179" s="382">
        <v>164263.75109999999</v>
      </c>
      <c r="Q1179" s="382">
        <v>287461.56449999998</v>
      </c>
      <c r="R1179" s="382">
        <v>180875.52220000001</v>
      </c>
      <c r="S1179" s="382">
        <v>316532.16369999998</v>
      </c>
      <c r="T1179" s="382">
        <v>196442.91130000001</v>
      </c>
      <c r="U1179" s="382">
        <v>343775.09480000002</v>
      </c>
    </row>
    <row r="1180" spans="1:21" ht="21.95" customHeight="1" x14ac:dyDescent="0.25">
      <c r="A1180" s="381" t="s">
        <v>731</v>
      </c>
      <c r="B1180" s="381" t="s">
        <v>48</v>
      </c>
      <c r="C1180" s="381" t="s">
        <v>237</v>
      </c>
      <c r="D1180" s="381" t="s">
        <v>238</v>
      </c>
      <c r="E1180" s="381" t="s">
        <v>239</v>
      </c>
      <c r="F1180" s="381" t="s">
        <v>626</v>
      </c>
      <c r="G1180" s="381" t="s">
        <v>6</v>
      </c>
      <c r="H1180" s="382">
        <v>61033.338600000003</v>
      </c>
      <c r="I1180" s="382">
        <v>106808.34239999999</v>
      </c>
      <c r="J1180" s="382">
        <v>84295.878200000006</v>
      </c>
      <c r="K1180" s="382">
        <v>147517.7868</v>
      </c>
      <c r="L1180" s="382">
        <v>106900.8201</v>
      </c>
      <c r="M1180" s="382">
        <v>187076.43530000001</v>
      </c>
      <c r="N1180" s="382">
        <v>139572.50520000001</v>
      </c>
      <c r="O1180" s="382">
        <v>244251.8841</v>
      </c>
      <c r="P1180" s="382">
        <v>173914.5747</v>
      </c>
      <c r="Q1180" s="382">
        <v>304350.50569999998</v>
      </c>
      <c r="R1180" s="382">
        <v>195738.073</v>
      </c>
      <c r="S1180" s="382">
        <v>342541.62770000001</v>
      </c>
      <c r="T1180" s="382">
        <v>217234.57139999999</v>
      </c>
      <c r="U1180" s="382">
        <v>380160.4999</v>
      </c>
    </row>
    <row r="1181" spans="1:21" ht="21.95" customHeight="1" x14ac:dyDescent="0.25">
      <c r="A1181" s="381" t="s">
        <v>731</v>
      </c>
      <c r="B1181" s="381" t="s">
        <v>48</v>
      </c>
      <c r="C1181" s="381" t="s">
        <v>237</v>
      </c>
      <c r="D1181" s="381" t="s">
        <v>238</v>
      </c>
      <c r="E1181" s="381" t="s">
        <v>239</v>
      </c>
      <c r="F1181" s="381" t="s">
        <v>627</v>
      </c>
      <c r="G1181" s="381" t="s">
        <v>4</v>
      </c>
      <c r="H1181" s="382">
        <v>69003.2261</v>
      </c>
      <c r="I1181" s="382">
        <v>110405.1634</v>
      </c>
      <c r="J1181" s="382">
        <v>96604.516600000003</v>
      </c>
      <c r="K1181" s="382">
        <v>154567.22880000001</v>
      </c>
      <c r="L1181" s="382">
        <v>124205.807</v>
      </c>
      <c r="M1181" s="382">
        <v>198729.2942</v>
      </c>
      <c r="N1181" s="382">
        <v>165607.7427</v>
      </c>
      <c r="O1181" s="382">
        <v>264972.3922</v>
      </c>
      <c r="P1181" s="382">
        <v>207009.6783</v>
      </c>
      <c r="Q1181" s="382">
        <v>331215.4902</v>
      </c>
      <c r="R1181" s="382">
        <v>234610.9688</v>
      </c>
      <c r="S1181" s="382">
        <v>375377.55560000002</v>
      </c>
      <c r="T1181" s="382">
        <v>262212.25919999997</v>
      </c>
      <c r="U1181" s="382">
        <v>419539.62099999998</v>
      </c>
    </row>
    <row r="1182" spans="1:21" ht="22.5" customHeight="1" x14ac:dyDescent="0.25">
      <c r="A1182" s="381" t="s">
        <v>731</v>
      </c>
      <c r="B1182" s="381" t="s">
        <v>48</v>
      </c>
      <c r="C1182" s="381" t="s">
        <v>237</v>
      </c>
      <c r="D1182" s="381" t="s">
        <v>238</v>
      </c>
      <c r="E1182" s="381" t="s">
        <v>240</v>
      </c>
      <c r="F1182" s="381" t="s">
        <v>624</v>
      </c>
      <c r="G1182" s="381" t="s">
        <v>11</v>
      </c>
      <c r="H1182" s="382">
        <v>78889.213000000003</v>
      </c>
      <c r="I1182" s="382">
        <v>138056.12280000001</v>
      </c>
      <c r="J1182" s="382">
        <v>103362.8702</v>
      </c>
      <c r="K1182" s="382">
        <v>180885.02290000001</v>
      </c>
      <c r="L1182" s="382">
        <v>125527.80899999999</v>
      </c>
      <c r="M1182" s="382">
        <v>219673.66570000001</v>
      </c>
      <c r="N1182" s="382">
        <v>153629.55420000001</v>
      </c>
      <c r="O1182" s="382">
        <v>268851.71980000002</v>
      </c>
      <c r="P1182" s="382">
        <v>180822.55290000001</v>
      </c>
      <c r="Q1182" s="382">
        <v>316439.46750000003</v>
      </c>
      <c r="R1182" s="382">
        <v>197479.9877</v>
      </c>
      <c r="S1182" s="382">
        <v>345589.97840000002</v>
      </c>
      <c r="T1182" s="382">
        <v>212321.27350000001</v>
      </c>
      <c r="U1182" s="382">
        <v>371562.22869999998</v>
      </c>
    </row>
    <row r="1183" spans="1:21" ht="21.95" customHeight="1" x14ac:dyDescent="0.25">
      <c r="A1183" s="381" t="s">
        <v>731</v>
      </c>
      <c r="B1183" s="381" t="s">
        <v>48</v>
      </c>
      <c r="C1183" s="381" t="s">
        <v>237</v>
      </c>
      <c r="D1183" s="381" t="s">
        <v>238</v>
      </c>
      <c r="E1183" s="381" t="s">
        <v>240</v>
      </c>
      <c r="F1183" s="381" t="s">
        <v>625</v>
      </c>
      <c r="G1183" s="381" t="s">
        <v>5</v>
      </c>
      <c r="H1183" s="382">
        <v>72138.774300000005</v>
      </c>
      <c r="I1183" s="382">
        <v>126242.855</v>
      </c>
      <c r="J1183" s="382">
        <v>94593.648199999996</v>
      </c>
      <c r="K1183" s="382">
        <v>165538.88440000001</v>
      </c>
      <c r="L1183" s="382">
        <v>115116.474</v>
      </c>
      <c r="M1183" s="382">
        <v>201453.82949999999</v>
      </c>
      <c r="N1183" s="382">
        <v>141491.46119999999</v>
      </c>
      <c r="O1183" s="382">
        <v>247610.05720000001</v>
      </c>
      <c r="P1183" s="382">
        <v>167968.85690000001</v>
      </c>
      <c r="Q1183" s="382">
        <v>293945.49969999999</v>
      </c>
      <c r="R1183" s="382">
        <v>184976.98069999999</v>
      </c>
      <c r="S1183" s="382">
        <v>323709.71620000002</v>
      </c>
      <c r="T1183" s="382">
        <v>200924.9999</v>
      </c>
      <c r="U1183" s="382">
        <v>351618.7499</v>
      </c>
    </row>
    <row r="1184" spans="1:21" ht="21.95" customHeight="1" x14ac:dyDescent="0.25">
      <c r="A1184" s="381" t="s">
        <v>731</v>
      </c>
      <c r="B1184" s="381" t="s">
        <v>48</v>
      </c>
      <c r="C1184" s="381" t="s">
        <v>237</v>
      </c>
      <c r="D1184" s="381" t="s">
        <v>238</v>
      </c>
      <c r="E1184" s="381" t="s">
        <v>240</v>
      </c>
      <c r="F1184" s="381" t="s">
        <v>626</v>
      </c>
      <c r="G1184" s="381" t="s">
        <v>6</v>
      </c>
      <c r="H1184" s="382">
        <v>62243.950900000003</v>
      </c>
      <c r="I1184" s="382">
        <v>108926.91409999999</v>
      </c>
      <c r="J1184" s="382">
        <v>85953.209499999997</v>
      </c>
      <c r="K1184" s="382">
        <v>150418.11670000001</v>
      </c>
      <c r="L1184" s="382">
        <v>108983.42720000001</v>
      </c>
      <c r="M1184" s="382">
        <v>190720.9975</v>
      </c>
      <c r="N1184" s="382">
        <v>142252.73019999999</v>
      </c>
      <c r="O1184" s="382">
        <v>248942.27789999999</v>
      </c>
      <c r="P1184" s="382">
        <v>177246.88680000001</v>
      </c>
      <c r="Q1184" s="382">
        <v>310182.05170000001</v>
      </c>
      <c r="R1184" s="382">
        <v>199470.1789</v>
      </c>
      <c r="S1184" s="382">
        <v>349072.81300000002</v>
      </c>
      <c r="T1184" s="382">
        <v>221355.80799999999</v>
      </c>
      <c r="U1184" s="382">
        <v>387372.66399999999</v>
      </c>
    </row>
    <row r="1185" spans="1:21" ht="21.95" customHeight="1" x14ac:dyDescent="0.25">
      <c r="A1185" s="381" t="s">
        <v>731</v>
      </c>
      <c r="B1185" s="381" t="s">
        <v>48</v>
      </c>
      <c r="C1185" s="381" t="s">
        <v>237</v>
      </c>
      <c r="D1185" s="381" t="s">
        <v>238</v>
      </c>
      <c r="E1185" s="381" t="s">
        <v>240</v>
      </c>
      <c r="F1185" s="381" t="s">
        <v>627</v>
      </c>
      <c r="G1185" s="381" t="s">
        <v>4</v>
      </c>
      <c r="H1185" s="382">
        <v>70573.328200000004</v>
      </c>
      <c r="I1185" s="382">
        <v>112917.32670000001</v>
      </c>
      <c r="J1185" s="382">
        <v>98802.659400000004</v>
      </c>
      <c r="K1185" s="382">
        <v>158084.2574</v>
      </c>
      <c r="L1185" s="382">
        <v>127031.99069999999</v>
      </c>
      <c r="M1185" s="382">
        <v>203251.1881</v>
      </c>
      <c r="N1185" s="382">
        <v>169375.98749999999</v>
      </c>
      <c r="O1185" s="382">
        <v>271001.58409999998</v>
      </c>
      <c r="P1185" s="382">
        <v>211719.98439999999</v>
      </c>
      <c r="Q1185" s="382">
        <v>338751.98009999999</v>
      </c>
      <c r="R1185" s="382">
        <v>239949.31570000001</v>
      </c>
      <c r="S1185" s="382">
        <v>383918.91080000001</v>
      </c>
      <c r="T1185" s="382">
        <v>268178.64689999999</v>
      </c>
      <c r="U1185" s="382">
        <v>429085.84149999998</v>
      </c>
    </row>
    <row r="1186" spans="1:21" ht="22.5" customHeight="1" x14ac:dyDescent="0.25">
      <c r="A1186" s="381" t="s">
        <v>731</v>
      </c>
      <c r="B1186" s="381" t="s">
        <v>48</v>
      </c>
      <c r="C1186" s="381" t="s">
        <v>237</v>
      </c>
      <c r="D1186" s="381" t="s">
        <v>238</v>
      </c>
      <c r="E1186" s="381" t="s">
        <v>241</v>
      </c>
      <c r="F1186" s="381" t="s">
        <v>624</v>
      </c>
      <c r="G1186" s="381" t="s">
        <v>11</v>
      </c>
      <c r="H1186" s="382">
        <v>75728.027499999997</v>
      </c>
      <c r="I1186" s="382">
        <v>132524.04819999999</v>
      </c>
      <c r="J1186" s="382">
        <v>99017.445999999996</v>
      </c>
      <c r="K1186" s="382">
        <v>173280.53049999999</v>
      </c>
      <c r="L1186" s="382">
        <v>120063.5806</v>
      </c>
      <c r="M1186" s="382">
        <v>210111.26610000001</v>
      </c>
      <c r="N1186" s="382">
        <v>146603.18840000001</v>
      </c>
      <c r="O1186" s="382">
        <v>256555.5796</v>
      </c>
      <c r="P1186" s="382">
        <v>172435.51310000001</v>
      </c>
      <c r="Q1186" s="382">
        <v>301762.14789999998</v>
      </c>
      <c r="R1186" s="382">
        <v>188284.4057</v>
      </c>
      <c r="S1186" s="382">
        <v>329497.70990000002</v>
      </c>
      <c r="T1186" s="382">
        <v>202392.13399999999</v>
      </c>
      <c r="U1186" s="382">
        <v>354186.23440000002</v>
      </c>
    </row>
    <row r="1187" spans="1:21" ht="21.95" customHeight="1" x14ac:dyDescent="0.25">
      <c r="A1187" s="381" t="s">
        <v>731</v>
      </c>
      <c r="B1187" s="381" t="s">
        <v>48</v>
      </c>
      <c r="C1187" s="381" t="s">
        <v>237</v>
      </c>
      <c r="D1187" s="381" t="s">
        <v>238</v>
      </c>
      <c r="E1187" s="381" t="s">
        <v>241</v>
      </c>
      <c r="F1187" s="381" t="s">
        <v>625</v>
      </c>
      <c r="G1187" s="381" t="s">
        <v>5</v>
      </c>
      <c r="H1187" s="382">
        <v>69617.103900000002</v>
      </c>
      <c r="I1187" s="382">
        <v>121829.93180000001</v>
      </c>
      <c r="J1187" s="382">
        <v>91078.992199999993</v>
      </c>
      <c r="K1187" s="382">
        <v>159388.23629999999</v>
      </c>
      <c r="L1187" s="382">
        <v>110638.58229999999</v>
      </c>
      <c r="M1187" s="382">
        <v>193617.51920000001</v>
      </c>
      <c r="N1187" s="382">
        <v>135615.0197</v>
      </c>
      <c r="O1187" s="382">
        <v>237326.28450000001</v>
      </c>
      <c r="P1187" s="382">
        <v>160799.53529999999</v>
      </c>
      <c r="Q1187" s="382">
        <v>281399.18689999997</v>
      </c>
      <c r="R1187" s="382">
        <v>176965.89379999999</v>
      </c>
      <c r="S1187" s="382">
        <v>309690.31400000001</v>
      </c>
      <c r="T1187" s="382">
        <v>192075.50700000001</v>
      </c>
      <c r="U1187" s="382">
        <v>336132.1373</v>
      </c>
    </row>
    <row r="1188" spans="1:21" ht="21.95" customHeight="1" x14ac:dyDescent="0.25">
      <c r="A1188" s="381" t="s">
        <v>731</v>
      </c>
      <c r="B1188" s="381" t="s">
        <v>48</v>
      </c>
      <c r="C1188" s="381" t="s">
        <v>237</v>
      </c>
      <c r="D1188" s="381" t="s">
        <v>238</v>
      </c>
      <c r="E1188" s="381" t="s">
        <v>241</v>
      </c>
      <c r="F1188" s="381" t="s">
        <v>626</v>
      </c>
      <c r="G1188" s="381" t="s">
        <v>6</v>
      </c>
      <c r="H1188" s="382">
        <v>60475.060599999997</v>
      </c>
      <c r="I1188" s="382">
        <v>105831.356</v>
      </c>
      <c r="J1188" s="382">
        <v>83589.340899999996</v>
      </c>
      <c r="K1188" s="382">
        <v>146281.34650000001</v>
      </c>
      <c r="L1188" s="382">
        <v>106088.91039999999</v>
      </c>
      <c r="M1188" s="382">
        <v>185655.5932</v>
      </c>
      <c r="N1188" s="382">
        <v>138683.12770000001</v>
      </c>
      <c r="O1188" s="382">
        <v>242695.47330000001</v>
      </c>
      <c r="P1188" s="382">
        <v>172838.79120000001</v>
      </c>
      <c r="Q1188" s="382">
        <v>302467.8847</v>
      </c>
      <c r="R1188" s="382">
        <v>194607.88080000001</v>
      </c>
      <c r="S1188" s="382">
        <v>340563.79139999999</v>
      </c>
      <c r="T1188" s="382">
        <v>216071.29639999999</v>
      </c>
      <c r="U1188" s="382">
        <v>378124.76880000002</v>
      </c>
    </row>
    <row r="1189" spans="1:21" ht="21.95" customHeight="1" x14ac:dyDescent="0.25">
      <c r="A1189" s="381" t="s">
        <v>731</v>
      </c>
      <c r="B1189" s="381" t="s">
        <v>48</v>
      </c>
      <c r="C1189" s="381" t="s">
        <v>237</v>
      </c>
      <c r="D1189" s="381" t="s">
        <v>238</v>
      </c>
      <c r="E1189" s="381" t="s">
        <v>241</v>
      </c>
      <c r="F1189" s="381" t="s">
        <v>627</v>
      </c>
      <c r="G1189" s="381" t="s">
        <v>4</v>
      </c>
      <c r="H1189" s="382">
        <v>67487.957299999995</v>
      </c>
      <c r="I1189" s="382">
        <v>107980.7332</v>
      </c>
      <c r="J1189" s="382">
        <v>94483.140199999994</v>
      </c>
      <c r="K1189" s="382">
        <v>151173.02650000001</v>
      </c>
      <c r="L1189" s="382">
        <v>121478.32309999999</v>
      </c>
      <c r="M1189" s="382">
        <v>194365.31969999999</v>
      </c>
      <c r="N1189" s="382">
        <v>161971.09729999999</v>
      </c>
      <c r="O1189" s="382">
        <v>259153.75959999999</v>
      </c>
      <c r="P1189" s="382">
        <v>202463.87169999999</v>
      </c>
      <c r="Q1189" s="382">
        <v>323942.19959999999</v>
      </c>
      <c r="R1189" s="382">
        <v>229459.05470000001</v>
      </c>
      <c r="S1189" s="382">
        <v>367134.49290000001</v>
      </c>
      <c r="T1189" s="382">
        <v>256454.23749999999</v>
      </c>
      <c r="U1189" s="382">
        <v>410326.78610000003</v>
      </c>
    </row>
    <row r="1190" spans="1:21" ht="22.5" customHeight="1" x14ac:dyDescent="0.25">
      <c r="A1190" s="381" t="s">
        <v>731</v>
      </c>
      <c r="B1190" s="381" t="s">
        <v>48</v>
      </c>
      <c r="C1190" s="381" t="s">
        <v>237</v>
      </c>
      <c r="D1190" s="381" t="s">
        <v>238</v>
      </c>
      <c r="E1190" s="381" t="s">
        <v>242</v>
      </c>
      <c r="F1190" s="381" t="s">
        <v>624</v>
      </c>
      <c r="G1190" s="381" t="s">
        <v>11</v>
      </c>
      <c r="H1190" s="382">
        <v>77592.034199999995</v>
      </c>
      <c r="I1190" s="382">
        <v>135786.05989999999</v>
      </c>
      <c r="J1190" s="382">
        <v>101646.1061</v>
      </c>
      <c r="K1190" s="382">
        <v>177880.6856</v>
      </c>
      <c r="L1190" s="382">
        <v>123427.1385</v>
      </c>
      <c r="M1190" s="382">
        <v>215997.49239999999</v>
      </c>
      <c r="N1190" s="382">
        <v>151030.03510000001</v>
      </c>
      <c r="O1190" s="382">
        <v>264302.5613</v>
      </c>
      <c r="P1190" s="382">
        <v>177753.04500000001</v>
      </c>
      <c r="Q1190" s="382">
        <v>311067.82870000001</v>
      </c>
      <c r="R1190" s="382">
        <v>194124.68650000001</v>
      </c>
      <c r="S1190" s="382">
        <v>339718.20120000001</v>
      </c>
      <c r="T1190" s="382">
        <v>208710.22820000001</v>
      </c>
      <c r="U1190" s="382">
        <v>365242.89929999999</v>
      </c>
    </row>
    <row r="1191" spans="1:21" ht="21.95" customHeight="1" x14ac:dyDescent="0.25">
      <c r="A1191" s="381" t="s">
        <v>731</v>
      </c>
      <c r="B1191" s="381" t="s">
        <v>48</v>
      </c>
      <c r="C1191" s="381" t="s">
        <v>237</v>
      </c>
      <c r="D1191" s="381" t="s">
        <v>238</v>
      </c>
      <c r="E1191" s="381" t="s">
        <v>242</v>
      </c>
      <c r="F1191" s="381" t="s">
        <v>625</v>
      </c>
      <c r="G1191" s="381" t="s">
        <v>5</v>
      </c>
      <c r="H1191" s="382">
        <v>70983.709799999997</v>
      </c>
      <c r="I1191" s="382">
        <v>124221.49219999999</v>
      </c>
      <c r="J1191" s="382">
        <v>93061.499200000006</v>
      </c>
      <c r="K1191" s="382">
        <v>162857.62349999999</v>
      </c>
      <c r="L1191" s="382">
        <v>113234.98940000001</v>
      </c>
      <c r="M1191" s="382">
        <v>198161.23130000001</v>
      </c>
      <c r="N1191" s="382">
        <v>139147.48069999999</v>
      </c>
      <c r="O1191" s="382">
        <v>243508.09109999999</v>
      </c>
      <c r="P1191" s="382">
        <v>165169.95300000001</v>
      </c>
      <c r="Q1191" s="382">
        <v>289047.41769999999</v>
      </c>
      <c r="R1191" s="382">
        <v>181884.90040000001</v>
      </c>
      <c r="S1191" s="382">
        <v>318298.57569999999</v>
      </c>
      <c r="T1191" s="382">
        <v>197553.87590000001</v>
      </c>
      <c r="U1191" s="382">
        <v>345719.28279999999</v>
      </c>
    </row>
    <row r="1192" spans="1:21" ht="21.95" customHeight="1" x14ac:dyDescent="0.25">
      <c r="A1192" s="381" t="s">
        <v>731</v>
      </c>
      <c r="B1192" s="381" t="s">
        <v>48</v>
      </c>
      <c r="C1192" s="381" t="s">
        <v>237</v>
      </c>
      <c r="D1192" s="381" t="s">
        <v>238</v>
      </c>
      <c r="E1192" s="381" t="s">
        <v>242</v>
      </c>
      <c r="F1192" s="381" t="s">
        <v>626</v>
      </c>
      <c r="G1192" s="381" t="s">
        <v>6</v>
      </c>
      <c r="H1192" s="382">
        <v>61281.630299999997</v>
      </c>
      <c r="I1192" s="382">
        <v>107242.85309999999</v>
      </c>
      <c r="J1192" s="382">
        <v>84630.978000000003</v>
      </c>
      <c r="K1192" s="382">
        <v>148104.2115</v>
      </c>
      <c r="L1192" s="382">
        <v>107315.5802</v>
      </c>
      <c r="M1192" s="382">
        <v>187802.26550000001</v>
      </c>
      <c r="N1192" s="382">
        <v>140093.32389999999</v>
      </c>
      <c r="O1192" s="382">
        <v>245163.3168</v>
      </c>
      <c r="P1192" s="382">
        <v>174559.60829999999</v>
      </c>
      <c r="Q1192" s="382">
        <v>305479.31449999998</v>
      </c>
      <c r="R1192" s="382">
        <v>196454.27299999999</v>
      </c>
      <c r="S1192" s="382">
        <v>343794.97769999999</v>
      </c>
      <c r="T1192" s="382">
        <v>218018.38329999999</v>
      </c>
      <c r="U1192" s="382">
        <v>381532.17080000002</v>
      </c>
    </row>
    <row r="1193" spans="1:21" ht="21.95" customHeight="1" x14ac:dyDescent="0.25">
      <c r="A1193" s="381" t="s">
        <v>731</v>
      </c>
      <c r="B1193" s="381" t="s">
        <v>48</v>
      </c>
      <c r="C1193" s="381" t="s">
        <v>237</v>
      </c>
      <c r="D1193" s="381" t="s">
        <v>238</v>
      </c>
      <c r="E1193" s="381" t="s">
        <v>242</v>
      </c>
      <c r="F1193" s="381" t="s">
        <v>627</v>
      </c>
      <c r="G1193" s="381" t="s">
        <v>4</v>
      </c>
      <c r="H1193" s="382">
        <v>69391.182000000001</v>
      </c>
      <c r="I1193" s="382">
        <v>111025.89290000001</v>
      </c>
      <c r="J1193" s="382">
        <v>97147.654800000004</v>
      </c>
      <c r="K1193" s="382">
        <v>155436.25</v>
      </c>
      <c r="L1193" s="382">
        <v>124904.12760000001</v>
      </c>
      <c r="M1193" s="382">
        <v>199846.60709999999</v>
      </c>
      <c r="N1193" s="382">
        <v>166538.83679999999</v>
      </c>
      <c r="O1193" s="382">
        <v>266462.14279999997</v>
      </c>
      <c r="P1193" s="382">
        <v>208173.546</v>
      </c>
      <c r="Q1193" s="382">
        <v>333077.67859999998</v>
      </c>
      <c r="R1193" s="382">
        <v>235930.01879999999</v>
      </c>
      <c r="S1193" s="382">
        <v>377488.03570000001</v>
      </c>
      <c r="T1193" s="382">
        <v>263686.49160000001</v>
      </c>
      <c r="U1193" s="382">
        <v>421898.39270000003</v>
      </c>
    </row>
    <row r="1194" spans="1:21" ht="22.5" customHeight="1" x14ac:dyDescent="0.25">
      <c r="A1194" s="381" t="s">
        <v>731</v>
      </c>
      <c r="B1194" s="381" t="s">
        <v>48</v>
      </c>
      <c r="C1194" s="381" t="s">
        <v>237</v>
      </c>
      <c r="D1194" s="381" t="s">
        <v>238</v>
      </c>
      <c r="E1194" s="381" t="s">
        <v>243</v>
      </c>
      <c r="F1194" s="381" t="s">
        <v>624</v>
      </c>
      <c r="G1194" s="381" t="s">
        <v>11</v>
      </c>
      <c r="H1194" s="382">
        <v>77592.034199999995</v>
      </c>
      <c r="I1194" s="382">
        <v>135786.05989999999</v>
      </c>
      <c r="J1194" s="382">
        <v>101646.1061</v>
      </c>
      <c r="K1194" s="382">
        <v>177880.6856</v>
      </c>
      <c r="L1194" s="382">
        <v>123427.1385</v>
      </c>
      <c r="M1194" s="382">
        <v>215997.49239999999</v>
      </c>
      <c r="N1194" s="382">
        <v>151030.03510000001</v>
      </c>
      <c r="O1194" s="382">
        <v>264302.5613</v>
      </c>
      <c r="P1194" s="382">
        <v>177753.04500000001</v>
      </c>
      <c r="Q1194" s="382">
        <v>311067.82870000001</v>
      </c>
      <c r="R1194" s="382">
        <v>194124.68650000001</v>
      </c>
      <c r="S1194" s="382">
        <v>339718.20120000001</v>
      </c>
      <c r="T1194" s="382">
        <v>208710.22820000001</v>
      </c>
      <c r="U1194" s="382">
        <v>365242.89929999999</v>
      </c>
    </row>
    <row r="1195" spans="1:21" ht="21.95" customHeight="1" x14ac:dyDescent="0.25">
      <c r="A1195" s="381" t="s">
        <v>731</v>
      </c>
      <c r="B1195" s="381" t="s">
        <v>48</v>
      </c>
      <c r="C1195" s="381" t="s">
        <v>237</v>
      </c>
      <c r="D1195" s="381" t="s">
        <v>238</v>
      </c>
      <c r="E1195" s="381" t="s">
        <v>243</v>
      </c>
      <c r="F1195" s="381" t="s">
        <v>625</v>
      </c>
      <c r="G1195" s="381" t="s">
        <v>5</v>
      </c>
      <c r="H1195" s="382">
        <v>70983.709799999997</v>
      </c>
      <c r="I1195" s="382">
        <v>124221.49219999999</v>
      </c>
      <c r="J1195" s="382">
        <v>93061.499200000006</v>
      </c>
      <c r="K1195" s="382">
        <v>162857.62349999999</v>
      </c>
      <c r="L1195" s="382">
        <v>113234.98940000001</v>
      </c>
      <c r="M1195" s="382">
        <v>198161.23130000001</v>
      </c>
      <c r="N1195" s="382">
        <v>139147.48069999999</v>
      </c>
      <c r="O1195" s="382">
        <v>243508.09109999999</v>
      </c>
      <c r="P1195" s="382">
        <v>165169.95300000001</v>
      </c>
      <c r="Q1195" s="382">
        <v>289047.41769999999</v>
      </c>
      <c r="R1195" s="382">
        <v>181884.90040000001</v>
      </c>
      <c r="S1195" s="382">
        <v>318298.57569999999</v>
      </c>
      <c r="T1195" s="382">
        <v>197553.87590000001</v>
      </c>
      <c r="U1195" s="382">
        <v>345719.28279999999</v>
      </c>
    </row>
    <row r="1196" spans="1:21" ht="21.95" customHeight="1" x14ac:dyDescent="0.25">
      <c r="A1196" s="381" t="s">
        <v>731</v>
      </c>
      <c r="B1196" s="381" t="s">
        <v>48</v>
      </c>
      <c r="C1196" s="381" t="s">
        <v>237</v>
      </c>
      <c r="D1196" s="381" t="s">
        <v>238</v>
      </c>
      <c r="E1196" s="381" t="s">
        <v>243</v>
      </c>
      <c r="F1196" s="381" t="s">
        <v>626</v>
      </c>
      <c r="G1196" s="381" t="s">
        <v>6</v>
      </c>
      <c r="H1196" s="382">
        <v>61281.630299999997</v>
      </c>
      <c r="I1196" s="382">
        <v>107242.85309999999</v>
      </c>
      <c r="J1196" s="382">
        <v>84630.978000000003</v>
      </c>
      <c r="K1196" s="382">
        <v>148104.2115</v>
      </c>
      <c r="L1196" s="382">
        <v>107315.5802</v>
      </c>
      <c r="M1196" s="382">
        <v>187802.26550000001</v>
      </c>
      <c r="N1196" s="382">
        <v>140093.32389999999</v>
      </c>
      <c r="O1196" s="382">
        <v>245163.3168</v>
      </c>
      <c r="P1196" s="382">
        <v>174559.60829999999</v>
      </c>
      <c r="Q1196" s="382">
        <v>305479.31449999998</v>
      </c>
      <c r="R1196" s="382">
        <v>196454.27299999999</v>
      </c>
      <c r="S1196" s="382">
        <v>343794.97769999999</v>
      </c>
      <c r="T1196" s="382">
        <v>218018.38329999999</v>
      </c>
      <c r="U1196" s="382">
        <v>381532.17080000002</v>
      </c>
    </row>
    <row r="1197" spans="1:21" ht="21.95" customHeight="1" x14ac:dyDescent="0.25">
      <c r="A1197" s="381" t="s">
        <v>731</v>
      </c>
      <c r="B1197" s="381" t="s">
        <v>48</v>
      </c>
      <c r="C1197" s="381" t="s">
        <v>237</v>
      </c>
      <c r="D1197" s="381" t="s">
        <v>238</v>
      </c>
      <c r="E1197" s="381" t="s">
        <v>243</v>
      </c>
      <c r="F1197" s="381" t="s">
        <v>627</v>
      </c>
      <c r="G1197" s="381" t="s">
        <v>4</v>
      </c>
      <c r="H1197" s="382">
        <v>69391.182000000001</v>
      </c>
      <c r="I1197" s="382">
        <v>111025.89290000001</v>
      </c>
      <c r="J1197" s="382">
        <v>97147.654800000004</v>
      </c>
      <c r="K1197" s="382">
        <v>155436.25</v>
      </c>
      <c r="L1197" s="382">
        <v>124904.12760000001</v>
      </c>
      <c r="M1197" s="382">
        <v>199846.60709999999</v>
      </c>
      <c r="N1197" s="382">
        <v>166538.83679999999</v>
      </c>
      <c r="O1197" s="382">
        <v>266462.14279999997</v>
      </c>
      <c r="P1197" s="382">
        <v>208173.546</v>
      </c>
      <c r="Q1197" s="382">
        <v>333077.67859999998</v>
      </c>
      <c r="R1197" s="382">
        <v>235930.01879999999</v>
      </c>
      <c r="S1197" s="382">
        <v>377488.03570000001</v>
      </c>
      <c r="T1197" s="382">
        <v>263686.49160000001</v>
      </c>
      <c r="U1197" s="382">
        <v>421898.39270000003</v>
      </c>
    </row>
    <row r="1198" spans="1:21" ht="22.5" customHeight="1" x14ac:dyDescent="0.25">
      <c r="A1198" s="381" t="s">
        <v>731</v>
      </c>
      <c r="B1198" s="381" t="s">
        <v>48</v>
      </c>
      <c r="C1198" s="381" t="s">
        <v>29</v>
      </c>
      <c r="D1198" s="381" t="s">
        <v>49</v>
      </c>
      <c r="E1198" s="381" t="s">
        <v>28</v>
      </c>
      <c r="F1198" s="381" t="s">
        <v>624</v>
      </c>
      <c r="G1198" s="381" t="s">
        <v>11</v>
      </c>
      <c r="H1198" s="382">
        <v>76052.071200000006</v>
      </c>
      <c r="I1198" s="382">
        <v>133091.12469999999</v>
      </c>
      <c r="J1198" s="382">
        <v>99505.112800000003</v>
      </c>
      <c r="K1198" s="382">
        <v>174133.9474</v>
      </c>
      <c r="L1198" s="382">
        <v>120713.781</v>
      </c>
      <c r="M1198" s="382">
        <v>211249.11670000001</v>
      </c>
      <c r="N1198" s="382">
        <v>147503.98910000001</v>
      </c>
      <c r="O1198" s="382">
        <v>258131.981</v>
      </c>
      <c r="P1198" s="382">
        <v>173532.0203</v>
      </c>
      <c r="Q1198" s="382">
        <v>303681.0355</v>
      </c>
      <c r="R1198" s="382">
        <v>189493.0595</v>
      </c>
      <c r="S1198" s="382">
        <v>331612.8541</v>
      </c>
      <c r="T1198" s="382">
        <v>203704.78950000001</v>
      </c>
      <c r="U1198" s="382">
        <v>356483.38160000002</v>
      </c>
    </row>
    <row r="1199" spans="1:21" ht="21.95" customHeight="1" x14ac:dyDescent="0.25">
      <c r="A1199" s="381" t="s">
        <v>731</v>
      </c>
      <c r="B1199" s="381" t="s">
        <v>48</v>
      </c>
      <c r="C1199" s="381" t="s">
        <v>29</v>
      </c>
      <c r="D1199" s="381" t="s">
        <v>49</v>
      </c>
      <c r="E1199" s="381" t="s">
        <v>28</v>
      </c>
      <c r="F1199" s="381" t="s">
        <v>625</v>
      </c>
      <c r="G1199" s="381" t="s">
        <v>5</v>
      </c>
      <c r="H1199" s="382">
        <v>69799.033200000005</v>
      </c>
      <c r="I1199" s="382">
        <v>122148.30809999999</v>
      </c>
      <c r="J1199" s="382">
        <v>91382.043999999994</v>
      </c>
      <c r="K1199" s="382">
        <v>159918.57689999999</v>
      </c>
      <c r="L1199" s="382">
        <v>111069.5969</v>
      </c>
      <c r="M1199" s="382">
        <v>194371.79459999999</v>
      </c>
      <c r="N1199" s="382">
        <v>136260.2819</v>
      </c>
      <c r="O1199" s="382">
        <v>238455.49340000001</v>
      </c>
      <c r="P1199" s="382">
        <v>161625.4388</v>
      </c>
      <c r="Q1199" s="382">
        <v>282844.51770000003</v>
      </c>
      <c r="R1199" s="382">
        <v>177911.3266</v>
      </c>
      <c r="S1199" s="382">
        <v>311344.82160000002</v>
      </c>
      <c r="T1199" s="382">
        <v>193148.24119999999</v>
      </c>
      <c r="U1199" s="382">
        <v>338009.42219999997</v>
      </c>
    </row>
    <row r="1200" spans="1:21" ht="21.95" customHeight="1" x14ac:dyDescent="0.25">
      <c r="A1200" s="381" t="s">
        <v>731</v>
      </c>
      <c r="B1200" s="381" t="s">
        <v>48</v>
      </c>
      <c r="C1200" s="381" t="s">
        <v>29</v>
      </c>
      <c r="D1200" s="381" t="s">
        <v>49</v>
      </c>
      <c r="E1200" s="381" t="s">
        <v>28</v>
      </c>
      <c r="F1200" s="381" t="s">
        <v>626</v>
      </c>
      <c r="G1200" s="381" t="s">
        <v>6</v>
      </c>
      <c r="H1200" s="382">
        <v>60505.907099999997</v>
      </c>
      <c r="I1200" s="382">
        <v>105885.3374</v>
      </c>
      <c r="J1200" s="382">
        <v>83607.508700000006</v>
      </c>
      <c r="K1200" s="382">
        <v>146313.14019999999</v>
      </c>
      <c r="L1200" s="382">
        <v>106080.1039</v>
      </c>
      <c r="M1200" s="382">
        <v>185640.18179999999</v>
      </c>
      <c r="N1200" s="382">
        <v>138606.99609999999</v>
      </c>
      <c r="O1200" s="382">
        <v>242562.2432</v>
      </c>
      <c r="P1200" s="382">
        <v>172731.64739999999</v>
      </c>
      <c r="Q1200" s="382">
        <v>302280.38290000003</v>
      </c>
      <c r="R1200" s="382">
        <v>194456.77480000001</v>
      </c>
      <c r="S1200" s="382">
        <v>340299.35580000002</v>
      </c>
      <c r="T1200" s="382">
        <v>215869.11960000001</v>
      </c>
      <c r="U1200" s="382">
        <v>377770.95929999999</v>
      </c>
    </row>
    <row r="1201" spans="1:21" ht="21.95" customHeight="1" x14ac:dyDescent="0.25">
      <c r="A1201" s="381" t="s">
        <v>731</v>
      </c>
      <c r="B1201" s="381" t="s">
        <v>48</v>
      </c>
      <c r="C1201" s="381" t="s">
        <v>29</v>
      </c>
      <c r="D1201" s="381" t="s">
        <v>49</v>
      </c>
      <c r="E1201" s="381" t="s">
        <v>28</v>
      </c>
      <c r="F1201" s="381" t="s">
        <v>627</v>
      </c>
      <c r="G1201" s="381" t="s">
        <v>4</v>
      </c>
      <c r="H1201" s="382">
        <v>67857.634699999995</v>
      </c>
      <c r="I1201" s="382">
        <v>108572.21709999999</v>
      </c>
      <c r="J1201" s="382">
        <v>95000.688500000004</v>
      </c>
      <c r="K1201" s="382">
        <v>152001.10389999999</v>
      </c>
      <c r="L1201" s="382">
        <v>122143.7424</v>
      </c>
      <c r="M1201" s="382">
        <v>195429.99069999999</v>
      </c>
      <c r="N1201" s="382">
        <v>162858.32310000001</v>
      </c>
      <c r="O1201" s="382">
        <v>260573.32079999999</v>
      </c>
      <c r="P1201" s="382">
        <v>203572.9039</v>
      </c>
      <c r="Q1201" s="382">
        <v>325716.65110000002</v>
      </c>
      <c r="R1201" s="382">
        <v>230715.9578</v>
      </c>
      <c r="S1201" s="382">
        <v>369145.5379</v>
      </c>
      <c r="T1201" s="382">
        <v>257859.0116</v>
      </c>
      <c r="U1201" s="382">
        <v>412574.42469999997</v>
      </c>
    </row>
    <row r="1202" spans="1:21" ht="22.5" customHeight="1" x14ac:dyDescent="0.25">
      <c r="A1202" s="381" t="s">
        <v>731</v>
      </c>
      <c r="B1202" s="381" t="s">
        <v>48</v>
      </c>
      <c r="C1202" s="381" t="s">
        <v>29</v>
      </c>
      <c r="D1202" s="381" t="s">
        <v>49</v>
      </c>
      <c r="E1202" s="381" t="s">
        <v>244</v>
      </c>
      <c r="F1202" s="381" t="s">
        <v>624</v>
      </c>
      <c r="G1202" s="381" t="s">
        <v>11</v>
      </c>
      <c r="H1202" s="382">
        <v>74997.674199999994</v>
      </c>
      <c r="I1202" s="382">
        <v>131245.93</v>
      </c>
      <c r="J1202" s="382">
        <v>98212.574600000007</v>
      </c>
      <c r="K1202" s="382">
        <v>171872.0055</v>
      </c>
      <c r="L1202" s="382">
        <v>119225.7935</v>
      </c>
      <c r="M1202" s="382">
        <v>208645.13860000001</v>
      </c>
      <c r="N1202" s="382">
        <v>145830.99160000001</v>
      </c>
      <c r="O1202" s="382">
        <v>255204.2352</v>
      </c>
      <c r="P1202" s="382">
        <v>171614.02309999999</v>
      </c>
      <c r="Q1202" s="382">
        <v>300324.5404</v>
      </c>
      <c r="R1202" s="382">
        <v>187414.07709999999</v>
      </c>
      <c r="S1202" s="382">
        <v>327974.6349</v>
      </c>
      <c r="T1202" s="382">
        <v>201488.13010000001</v>
      </c>
      <c r="U1202" s="382">
        <v>352604.22759999998</v>
      </c>
    </row>
    <row r="1203" spans="1:21" ht="21.95" customHeight="1" x14ac:dyDescent="0.25">
      <c r="A1203" s="381" t="s">
        <v>731</v>
      </c>
      <c r="B1203" s="381" t="s">
        <v>48</v>
      </c>
      <c r="C1203" s="381" t="s">
        <v>29</v>
      </c>
      <c r="D1203" s="381" t="s">
        <v>49</v>
      </c>
      <c r="E1203" s="381" t="s">
        <v>244</v>
      </c>
      <c r="F1203" s="381" t="s">
        <v>625</v>
      </c>
      <c r="G1203" s="381" t="s">
        <v>5</v>
      </c>
      <c r="H1203" s="382">
        <v>68673.579100000003</v>
      </c>
      <c r="I1203" s="382">
        <v>120178.7634</v>
      </c>
      <c r="J1203" s="382">
        <v>89997.198199999999</v>
      </c>
      <c r="K1203" s="382">
        <v>157495.0969</v>
      </c>
      <c r="L1203" s="382">
        <v>109472.0166</v>
      </c>
      <c r="M1203" s="382">
        <v>191576.02900000001</v>
      </c>
      <c r="N1203" s="382">
        <v>134459.51500000001</v>
      </c>
      <c r="O1203" s="382">
        <v>235304.1513</v>
      </c>
      <c r="P1203" s="382">
        <v>159572.13959999999</v>
      </c>
      <c r="Q1203" s="382">
        <v>279251.24430000002</v>
      </c>
      <c r="R1203" s="382">
        <v>175700.73379999999</v>
      </c>
      <c r="S1203" s="382">
        <v>307476.28409999999</v>
      </c>
      <c r="T1203" s="382">
        <v>190811.62109999999</v>
      </c>
      <c r="U1203" s="382">
        <v>333920.337</v>
      </c>
    </row>
    <row r="1204" spans="1:21" ht="21.95" customHeight="1" x14ac:dyDescent="0.25">
      <c r="A1204" s="381" t="s">
        <v>731</v>
      </c>
      <c r="B1204" s="381" t="s">
        <v>48</v>
      </c>
      <c r="C1204" s="381" t="s">
        <v>29</v>
      </c>
      <c r="D1204" s="381" t="s">
        <v>49</v>
      </c>
      <c r="E1204" s="381" t="s">
        <v>244</v>
      </c>
      <c r="F1204" s="381" t="s">
        <v>626</v>
      </c>
      <c r="G1204" s="381" t="s">
        <v>6</v>
      </c>
      <c r="H1204" s="382">
        <v>59356.987699999998</v>
      </c>
      <c r="I1204" s="382">
        <v>103874.72840000001</v>
      </c>
      <c r="J1204" s="382">
        <v>81986.513000000006</v>
      </c>
      <c r="K1204" s="382">
        <v>143476.3976</v>
      </c>
      <c r="L1204" s="382">
        <v>103979.88400000001</v>
      </c>
      <c r="M1204" s="382">
        <v>181964.79689999999</v>
      </c>
      <c r="N1204" s="382">
        <v>135774.50810000001</v>
      </c>
      <c r="O1204" s="382">
        <v>237605.38930000001</v>
      </c>
      <c r="P1204" s="382">
        <v>169185.04759999999</v>
      </c>
      <c r="Q1204" s="382">
        <v>296073.8333</v>
      </c>
      <c r="R1204" s="382">
        <v>190422.45689999999</v>
      </c>
      <c r="S1204" s="382">
        <v>333239.29950000002</v>
      </c>
      <c r="T1204" s="382">
        <v>211343.52919999999</v>
      </c>
      <c r="U1204" s="382">
        <v>369851.17619999999</v>
      </c>
    </row>
    <row r="1205" spans="1:21" ht="21.95" customHeight="1" x14ac:dyDescent="0.25">
      <c r="A1205" s="381" t="s">
        <v>731</v>
      </c>
      <c r="B1205" s="381" t="s">
        <v>48</v>
      </c>
      <c r="C1205" s="381" t="s">
        <v>29</v>
      </c>
      <c r="D1205" s="381" t="s">
        <v>49</v>
      </c>
      <c r="E1205" s="381" t="s">
        <v>244</v>
      </c>
      <c r="F1205" s="381" t="s">
        <v>627</v>
      </c>
      <c r="G1205" s="381" t="s">
        <v>4</v>
      </c>
      <c r="H1205" s="382">
        <v>67026.887400000007</v>
      </c>
      <c r="I1205" s="382">
        <v>107243.0215</v>
      </c>
      <c r="J1205" s="382">
        <v>93837.642300000007</v>
      </c>
      <c r="K1205" s="382">
        <v>150140.23000000001</v>
      </c>
      <c r="L1205" s="382">
        <v>120648.3973</v>
      </c>
      <c r="M1205" s="382">
        <v>193037.43859999999</v>
      </c>
      <c r="N1205" s="382">
        <v>160864.52970000001</v>
      </c>
      <c r="O1205" s="382">
        <v>257383.25150000001</v>
      </c>
      <c r="P1205" s="382">
        <v>201080.66219999999</v>
      </c>
      <c r="Q1205" s="382">
        <v>321729.06430000003</v>
      </c>
      <c r="R1205" s="382">
        <v>227891.41709999999</v>
      </c>
      <c r="S1205" s="382">
        <v>364626.27289999998</v>
      </c>
      <c r="T1205" s="382">
        <v>254702.1721</v>
      </c>
      <c r="U1205" s="382">
        <v>407523.48149999999</v>
      </c>
    </row>
    <row r="1206" spans="1:21" ht="22.5" customHeight="1" x14ac:dyDescent="0.25">
      <c r="A1206" s="381" t="s">
        <v>731</v>
      </c>
      <c r="B1206" s="381" t="s">
        <v>48</v>
      </c>
      <c r="C1206" s="381" t="s">
        <v>29</v>
      </c>
      <c r="D1206" s="381" t="s">
        <v>49</v>
      </c>
      <c r="E1206" s="381" t="s">
        <v>245</v>
      </c>
      <c r="F1206" s="381" t="s">
        <v>624</v>
      </c>
      <c r="G1206" s="381" t="s">
        <v>11</v>
      </c>
      <c r="H1206" s="382">
        <v>72484.576199999996</v>
      </c>
      <c r="I1206" s="382">
        <v>126848.00840000001</v>
      </c>
      <c r="J1206" s="382">
        <v>94842.483900000007</v>
      </c>
      <c r="K1206" s="382">
        <v>165974.3469</v>
      </c>
      <c r="L1206" s="382">
        <v>115061.96580000001</v>
      </c>
      <c r="M1206" s="382">
        <v>201358.44020000001</v>
      </c>
      <c r="N1206" s="382">
        <v>140606.22719999999</v>
      </c>
      <c r="O1206" s="382">
        <v>246060.8977</v>
      </c>
      <c r="P1206" s="382">
        <v>165419.99780000001</v>
      </c>
      <c r="Q1206" s="382">
        <v>289484.99609999999</v>
      </c>
      <c r="R1206" s="382">
        <v>180635.8027</v>
      </c>
      <c r="S1206" s="382">
        <v>316112.65470000001</v>
      </c>
      <c r="T1206" s="382">
        <v>194184.30160000001</v>
      </c>
      <c r="U1206" s="382">
        <v>339822.52789999999</v>
      </c>
    </row>
    <row r="1207" spans="1:21" ht="21.95" customHeight="1" x14ac:dyDescent="0.25">
      <c r="A1207" s="381" t="s">
        <v>731</v>
      </c>
      <c r="B1207" s="381" t="s">
        <v>48</v>
      </c>
      <c r="C1207" s="381" t="s">
        <v>29</v>
      </c>
      <c r="D1207" s="381" t="s">
        <v>49</v>
      </c>
      <c r="E1207" s="381" t="s">
        <v>245</v>
      </c>
      <c r="F1207" s="381" t="s">
        <v>625</v>
      </c>
      <c r="G1207" s="381" t="s">
        <v>5</v>
      </c>
      <c r="H1207" s="382">
        <v>66515.767300000007</v>
      </c>
      <c r="I1207" s="382">
        <v>116402.5929</v>
      </c>
      <c r="J1207" s="382">
        <v>87088.645699999994</v>
      </c>
      <c r="K1207" s="382">
        <v>152405.13</v>
      </c>
      <c r="L1207" s="382">
        <v>105856.15399999999</v>
      </c>
      <c r="M1207" s="382">
        <v>185248.26949999999</v>
      </c>
      <c r="N1207" s="382">
        <v>129873.59789999999</v>
      </c>
      <c r="O1207" s="382">
        <v>227278.79629999999</v>
      </c>
      <c r="P1207" s="382">
        <v>154054.62469999999</v>
      </c>
      <c r="Q1207" s="382">
        <v>269595.59330000001</v>
      </c>
      <c r="R1207" s="382">
        <v>169580.51250000001</v>
      </c>
      <c r="S1207" s="382">
        <v>296765.89689999999</v>
      </c>
      <c r="T1207" s="382">
        <v>184107.59669999999</v>
      </c>
      <c r="U1207" s="382">
        <v>322188.29430000001</v>
      </c>
    </row>
    <row r="1208" spans="1:21" ht="21.95" customHeight="1" x14ac:dyDescent="0.25">
      <c r="A1208" s="381" t="s">
        <v>731</v>
      </c>
      <c r="B1208" s="381" t="s">
        <v>48</v>
      </c>
      <c r="C1208" s="381" t="s">
        <v>29</v>
      </c>
      <c r="D1208" s="381" t="s">
        <v>49</v>
      </c>
      <c r="E1208" s="381" t="s">
        <v>245</v>
      </c>
      <c r="F1208" s="381" t="s">
        <v>626</v>
      </c>
      <c r="G1208" s="381" t="s">
        <v>6</v>
      </c>
      <c r="H1208" s="382">
        <v>57649.790399999998</v>
      </c>
      <c r="I1208" s="382">
        <v>100887.13310000001</v>
      </c>
      <c r="J1208" s="382">
        <v>79658.979900000006</v>
      </c>
      <c r="K1208" s="382">
        <v>139403.21479999999</v>
      </c>
      <c r="L1208" s="382">
        <v>101067.7543</v>
      </c>
      <c r="M1208" s="382">
        <v>176868.57</v>
      </c>
      <c r="N1208" s="382">
        <v>132052.64249999999</v>
      </c>
      <c r="O1208" s="382">
        <v>231092.12450000001</v>
      </c>
      <c r="P1208" s="382">
        <v>164562.66440000001</v>
      </c>
      <c r="Q1208" s="382">
        <v>287984.66269999999</v>
      </c>
      <c r="R1208" s="382">
        <v>185257.94680000001</v>
      </c>
      <c r="S1208" s="382">
        <v>324201.4069</v>
      </c>
      <c r="T1208" s="382">
        <v>205654.66399999999</v>
      </c>
      <c r="U1208" s="382">
        <v>359895.66190000001</v>
      </c>
    </row>
    <row r="1209" spans="1:21" ht="21.95" customHeight="1" x14ac:dyDescent="0.25">
      <c r="A1209" s="381" t="s">
        <v>731</v>
      </c>
      <c r="B1209" s="381" t="s">
        <v>48</v>
      </c>
      <c r="C1209" s="381" t="s">
        <v>29</v>
      </c>
      <c r="D1209" s="381" t="s">
        <v>49</v>
      </c>
      <c r="E1209" s="381" t="s">
        <v>245</v>
      </c>
      <c r="F1209" s="381" t="s">
        <v>627</v>
      </c>
      <c r="G1209" s="381" t="s">
        <v>4</v>
      </c>
      <c r="H1209" s="382">
        <v>64680.871299999999</v>
      </c>
      <c r="I1209" s="382">
        <v>103489.3956</v>
      </c>
      <c r="J1209" s="382">
        <v>90553.219800000006</v>
      </c>
      <c r="K1209" s="382">
        <v>144885.1539</v>
      </c>
      <c r="L1209" s="382">
        <v>116425.5684</v>
      </c>
      <c r="M1209" s="382">
        <v>186280.91209999999</v>
      </c>
      <c r="N1209" s="382">
        <v>155234.09109999999</v>
      </c>
      <c r="O1209" s="382">
        <v>248374.54939999999</v>
      </c>
      <c r="P1209" s="382">
        <v>194042.61379999999</v>
      </c>
      <c r="Q1209" s="382">
        <v>310468.18680000002</v>
      </c>
      <c r="R1209" s="382">
        <v>219914.96239999999</v>
      </c>
      <c r="S1209" s="382">
        <v>351863.94510000001</v>
      </c>
      <c r="T1209" s="382">
        <v>245787.31099999999</v>
      </c>
      <c r="U1209" s="382">
        <v>393259.70329999999</v>
      </c>
    </row>
    <row r="1210" spans="1:21" ht="22.5" customHeight="1" x14ac:dyDescent="0.25">
      <c r="A1210" s="381" t="s">
        <v>731</v>
      </c>
      <c r="B1210" s="381" t="s">
        <v>48</v>
      </c>
      <c r="C1210" s="381" t="s">
        <v>29</v>
      </c>
      <c r="D1210" s="381" t="s">
        <v>49</v>
      </c>
      <c r="E1210" s="381" t="s">
        <v>246</v>
      </c>
      <c r="F1210" s="381" t="s">
        <v>624</v>
      </c>
      <c r="G1210" s="381" t="s">
        <v>11</v>
      </c>
      <c r="H1210" s="382">
        <v>76619.903600000005</v>
      </c>
      <c r="I1210" s="382">
        <v>134084.83129999999</v>
      </c>
      <c r="J1210" s="382">
        <v>100183.1061</v>
      </c>
      <c r="K1210" s="382">
        <v>175320.4356</v>
      </c>
      <c r="L1210" s="382">
        <v>121476.5377</v>
      </c>
      <c r="M1210" s="382">
        <v>212583.94099999999</v>
      </c>
      <c r="N1210" s="382">
        <v>148327.63260000001</v>
      </c>
      <c r="O1210" s="382">
        <v>259573.35699999999</v>
      </c>
      <c r="P1210" s="382">
        <v>174463.52299999999</v>
      </c>
      <c r="Q1210" s="382">
        <v>305311.16529999999</v>
      </c>
      <c r="R1210" s="382">
        <v>190498.72459999999</v>
      </c>
      <c r="S1210" s="382">
        <v>333372.76799999998</v>
      </c>
      <c r="T1210" s="382">
        <v>204772.26089999999</v>
      </c>
      <c r="U1210" s="382">
        <v>358351.45669999998</v>
      </c>
    </row>
    <row r="1211" spans="1:21" ht="21.95" customHeight="1" x14ac:dyDescent="0.25">
      <c r="A1211" s="381" t="s">
        <v>731</v>
      </c>
      <c r="B1211" s="381" t="s">
        <v>48</v>
      </c>
      <c r="C1211" s="381" t="s">
        <v>29</v>
      </c>
      <c r="D1211" s="381" t="s">
        <v>49</v>
      </c>
      <c r="E1211" s="381" t="s">
        <v>246</v>
      </c>
      <c r="F1211" s="381" t="s">
        <v>625</v>
      </c>
      <c r="G1211" s="381" t="s">
        <v>5</v>
      </c>
      <c r="H1211" s="382">
        <v>70437.9228</v>
      </c>
      <c r="I1211" s="382">
        <v>123266.3648</v>
      </c>
      <c r="J1211" s="382">
        <v>92152.344800000006</v>
      </c>
      <c r="K1211" s="382">
        <v>161266.60329999999</v>
      </c>
      <c r="L1211" s="382">
        <v>111941.94650000001</v>
      </c>
      <c r="M1211" s="382">
        <v>195898.40650000001</v>
      </c>
      <c r="N1211" s="382">
        <v>137211.69459999999</v>
      </c>
      <c r="O1211" s="382">
        <v>240120.4656</v>
      </c>
      <c r="P1211" s="382">
        <v>162692.24340000001</v>
      </c>
      <c r="Q1211" s="382">
        <v>284711.42589999997</v>
      </c>
      <c r="R1211" s="382">
        <v>179048.60219999999</v>
      </c>
      <c r="S1211" s="382">
        <v>313335.05379999999</v>
      </c>
      <c r="T1211" s="382">
        <v>194335.6734</v>
      </c>
      <c r="U1211" s="382">
        <v>340087.42839999998</v>
      </c>
    </row>
    <row r="1212" spans="1:21" ht="21.95" customHeight="1" x14ac:dyDescent="0.25">
      <c r="A1212" s="381" t="s">
        <v>731</v>
      </c>
      <c r="B1212" s="381" t="s">
        <v>48</v>
      </c>
      <c r="C1212" s="381" t="s">
        <v>29</v>
      </c>
      <c r="D1212" s="381" t="s">
        <v>49</v>
      </c>
      <c r="E1212" s="381" t="s">
        <v>246</v>
      </c>
      <c r="F1212" s="381" t="s">
        <v>626</v>
      </c>
      <c r="G1212" s="381" t="s">
        <v>6</v>
      </c>
      <c r="H1212" s="382">
        <v>61189.092199999999</v>
      </c>
      <c r="I1212" s="382">
        <v>107080.91130000001</v>
      </c>
      <c r="J1212" s="382">
        <v>84576.476500000004</v>
      </c>
      <c r="K1212" s="382">
        <v>148008.83379999999</v>
      </c>
      <c r="L1212" s="382">
        <v>107342.0022</v>
      </c>
      <c r="M1212" s="382">
        <v>187848.50390000001</v>
      </c>
      <c r="N1212" s="382">
        <v>140321.72200000001</v>
      </c>
      <c r="O1212" s="382">
        <v>245563.0134</v>
      </c>
      <c r="P1212" s="382">
        <v>174881.04440000001</v>
      </c>
      <c r="Q1212" s="382">
        <v>306041.82760000002</v>
      </c>
      <c r="R1212" s="382">
        <v>196907.5962</v>
      </c>
      <c r="S1212" s="382">
        <v>344588.29330000002</v>
      </c>
      <c r="T1212" s="382">
        <v>218624.9198</v>
      </c>
      <c r="U1212" s="382">
        <v>382593.60960000003</v>
      </c>
    </row>
    <row r="1213" spans="1:21" ht="21.95" customHeight="1" x14ac:dyDescent="0.25">
      <c r="A1213" s="381" t="s">
        <v>731</v>
      </c>
      <c r="B1213" s="381" t="s">
        <v>48</v>
      </c>
      <c r="C1213" s="381" t="s">
        <v>29</v>
      </c>
      <c r="D1213" s="381" t="s">
        <v>49</v>
      </c>
      <c r="E1213" s="381" t="s">
        <v>246</v>
      </c>
      <c r="F1213" s="381" t="s">
        <v>627</v>
      </c>
      <c r="G1213" s="381" t="s">
        <v>4</v>
      </c>
      <c r="H1213" s="382">
        <v>68282.149900000004</v>
      </c>
      <c r="I1213" s="382">
        <v>109251.44160000001</v>
      </c>
      <c r="J1213" s="382">
        <v>95595.009900000005</v>
      </c>
      <c r="K1213" s="382">
        <v>152952.01809999999</v>
      </c>
      <c r="L1213" s="382">
        <v>122907.86990000001</v>
      </c>
      <c r="M1213" s="382">
        <v>196652.59469999999</v>
      </c>
      <c r="N1213" s="382">
        <v>163877.15979999999</v>
      </c>
      <c r="O1213" s="382">
        <v>262203.4596</v>
      </c>
      <c r="P1213" s="382">
        <v>204846.4497</v>
      </c>
      <c r="Q1213" s="382">
        <v>327754.32449999999</v>
      </c>
      <c r="R1213" s="382">
        <v>232159.30970000001</v>
      </c>
      <c r="S1213" s="382">
        <v>371454.90110000002</v>
      </c>
      <c r="T1213" s="382">
        <v>259472.1697</v>
      </c>
      <c r="U1213" s="382">
        <v>415155.47769999999</v>
      </c>
    </row>
    <row r="1214" spans="1:21" ht="22.5" customHeight="1" x14ac:dyDescent="0.25">
      <c r="A1214" s="381" t="s">
        <v>731</v>
      </c>
      <c r="B1214" s="381" t="s">
        <v>48</v>
      </c>
      <c r="C1214" s="381" t="s">
        <v>29</v>
      </c>
      <c r="D1214" s="381" t="s">
        <v>49</v>
      </c>
      <c r="E1214" s="381" t="s">
        <v>247</v>
      </c>
      <c r="F1214" s="381" t="s">
        <v>624</v>
      </c>
      <c r="G1214" s="381" t="s">
        <v>11</v>
      </c>
      <c r="H1214" s="382">
        <v>76133.333199999994</v>
      </c>
      <c r="I1214" s="382">
        <v>133233.33309999999</v>
      </c>
      <c r="J1214" s="382">
        <v>99568.553700000004</v>
      </c>
      <c r="K1214" s="382">
        <v>174244.96909999999</v>
      </c>
      <c r="L1214" s="382">
        <v>120751.29829999999</v>
      </c>
      <c r="M1214" s="382">
        <v>211314.772</v>
      </c>
      <c r="N1214" s="382">
        <v>147478.2683</v>
      </c>
      <c r="O1214" s="382">
        <v>258086.96960000001</v>
      </c>
      <c r="P1214" s="382">
        <v>173477.01680000001</v>
      </c>
      <c r="Q1214" s="382">
        <v>303584.7794</v>
      </c>
      <c r="R1214" s="382">
        <v>189425.39439999999</v>
      </c>
      <c r="S1214" s="382">
        <v>331494.44020000001</v>
      </c>
      <c r="T1214" s="382">
        <v>203623.05919999999</v>
      </c>
      <c r="U1214" s="382">
        <v>356340.35359999997</v>
      </c>
    </row>
    <row r="1215" spans="1:21" ht="21.95" customHeight="1" x14ac:dyDescent="0.25">
      <c r="A1215" s="381" t="s">
        <v>731</v>
      </c>
      <c r="B1215" s="381" t="s">
        <v>48</v>
      </c>
      <c r="C1215" s="381" t="s">
        <v>29</v>
      </c>
      <c r="D1215" s="381" t="s">
        <v>49</v>
      </c>
      <c r="E1215" s="381" t="s">
        <v>247</v>
      </c>
      <c r="F1215" s="381" t="s">
        <v>625</v>
      </c>
      <c r="G1215" s="381" t="s">
        <v>5</v>
      </c>
      <c r="H1215" s="382">
        <v>69951.352400000003</v>
      </c>
      <c r="I1215" s="382">
        <v>122414.86659999999</v>
      </c>
      <c r="J1215" s="382">
        <v>91537.792400000006</v>
      </c>
      <c r="K1215" s="382">
        <v>160191.1367</v>
      </c>
      <c r="L1215" s="382">
        <v>111216.7072</v>
      </c>
      <c r="M1215" s="382">
        <v>194629.23749999999</v>
      </c>
      <c r="N1215" s="382">
        <v>136362.33040000001</v>
      </c>
      <c r="O1215" s="382">
        <v>238634.07810000001</v>
      </c>
      <c r="P1215" s="382">
        <v>161705.7372</v>
      </c>
      <c r="Q1215" s="382">
        <v>282985.04009999998</v>
      </c>
      <c r="R1215" s="382">
        <v>177975.2721</v>
      </c>
      <c r="S1215" s="382">
        <v>311456.72610000003</v>
      </c>
      <c r="T1215" s="382">
        <v>193186.47159999999</v>
      </c>
      <c r="U1215" s="382">
        <v>338076.32530000003</v>
      </c>
    </row>
    <row r="1216" spans="1:21" ht="21.95" customHeight="1" x14ac:dyDescent="0.25">
      <c r="A1216" s="381" t="s">
        <v>731</v>
      </c>
      <c r="B1216" s="381" t="s">
        <v>48</v>
      </c>
      <c r="C1216" s="381" t="s">
        <v>29</v>
      </c>
      <c r="D1216" s="381" t="s">
        <v>49</v>
      </c>
      <c r="E1216" s="381" t="s">
        <v>247</v>
      </c>
      <c r="F1216" s="381" t="s">
        <v>626</v>
      </c>
      <c r="G1216" s="381" t="s">
        <v>6</v>
      </c>
      <c r="H1216" s="382">
        <v>60723.352400000003</v>
      </c>
      <c r="I1216" s="382">
        <v>106265.86659999999</v>
      </c>
      <c r="J1216" s="382">
        <v>83924.440700000006</v>
      </c>
      <c r="K1216" s="382">
        <v>146867.77119999999</v>
      </c>
      <c r="L1216" s="382">
        <v>106503.67049999999</v>
      </c>
      <c r="M1216" s="382">
        <v>186381.4234</v>
      </c>
      <c r="N1216" s="382">
        <v>139203.94639999999</v>
      </c>
      <c r="O1216" s="382">
        <v>243606.90609999999</v>
      </c>
      <c r="P1216" s="382">
        <v>173483.82490000001</v>
      </c>
      <c r="Q1216" s="382">
        <v>303596.6936</v>
      </c>
      <c r="R1216" s="382">
        <v>195324.0808</v>
      </c>
      <c r="S1216" s="382">
        <v>341817.14130000002</v>
      </c>
      <c r="T1216" s="382">
        <v>216855.1084</v>
      </c>
      <c r="U1216" s="382">
        <v>379496.43979999999</v>
      </c>
    </row>
    <row r="1217" spans="1:21" ht="21.95" customHeight="1" x14ac:dyDescent="0.25">
      <c r="A1217" s="381" t="s">
        <v>731</v>
      </c>
      <c r="B1217" s="381" t="s">
        <v>48</v>
      </c>
      <c r="C1217" s="381" t="s">
        <v>29</v>
      </c>
      <c r="D1217" s="381" t="s">
        <v>49</v>
      </c>
      <c r="E1217" s="381" t="s">
        <v>247</v>
      </c>
      <c r="F1217" s="381" t="s">
        <v>627</v>
      </c>
      <c r="G1217" s="381" t="s">
        <v>4</v>
      </c>
      <c r="H1217" s="382">
        <v>67875.913100000005</v>
      </c>
      <c r="I1217" s="382">
        <v>108601.4627</v>
      </c>
      <c r="J1217" s="382">
        <v>95026.278300000005</v>
      </c>
      <c r="K1217" s="382">
        <v>152042.04759999999</v>
      </c>
      <c r="L1217" s="382">
        <v>122176.6436</v>
      </c>
      <c r="M1217" s="382">
        <v>195482.63269999999</v>
      </c>
      <c r="N1217" s="382">
        <v>162902.19149999999</v>
      </c>
      <c r="O1217" s="382">
        <v>260643.51019999999</v>
      </c>
      <c r="P1217" s="382">
        <v>203627.73939999999</v>
      </c>
      <c r="Q1217" s="382">
        <v>325804.38780000003</v>
      </c>
      <c r="R1217" s="382">
        <v>230778.10459999999</v>
      </c>
      <c r="S1217" s="382">
        <v>369244.973</v>
      </c>
      <c r="T1217" s="382">
        <v>257928.4699</v>
      </c>
      <c r="U1217" s="382">
        <v>412685.55790000001</v>
      </c>
    </row>
    <row r="1218" spans="1:21" ht="22.5" customHeight="1" x14ac:dyDescent="0.25">
      <c r="A1218" s="381" t="s">
        <v>731</v>
      </c>
      <c r="B1218" s="381" t="s">
        <v>48</v>
      </c>
      <c r="C1218" s="381" t="s">
        <v>29</v>
      </c>
      <c r="D1218" s="381" t="s">
        <v>49</v>
      </c>
      <c r="E1218" s="381" t="s">
        <v>738</v>
      </c>
      <c r="F1218" s="381" t="s">
        <v>624</v>
      </c>
      <c r="G1218" s="381" t="s">
        <v>11</v>
      </c>
      <c r="H1218" s="382">
        <v>76943.944399999993</v>
      </c>
      <c r="I1218" s="382">
        <v>134651.90280000001</v>
      </c>
      <c r="J1218" s="382">
        <v>100670.7692</v>
      </c>
      <c r="K1218" s="382">
        <v>176173.8461</v>
      </c>
      <c r="L1218" s="382">
        <v>122126.7337</v>
      </c>
      <c r="M1218" s="382">
        <v>213721.78400000001</v>
      </c>
      <c r="N1218" s="382">
        <v>149228.4283</v>
      </c>
      <c r="O1218" s="382">
        <v>261149.74950000001</v>
      </c>
      <c r="P1218" s="382">
        <v>175560.02429999999</v>
      </c>
      <c r="Q1218" s="382">
        <v>307230.04259999999</v>
      </c>
      <c r="R1218" s="382">
        <v>191707.372</v>
      </c>
      <c r="S1218" s="382">
        <v>335487.90090000001</v>
      </c>
      <c r="T1218" s="382">
        <v>206084.90969999999</v>
      </c>
      <c r="U1218" s="382">
        <v>360648.5919</v>
      </c>
    </row>
    <row r="1219" spans="1:21" ht="21.95" customHeight="1" x14ac:dyDescent="0.25">
      <c r="A1219" s="381" t="s">
        <v>731</v>
      </c>
      <c r="B1219" s="381" t="s">
        <v>48</v>
      </c>
      <c r="C1219" s="381" t="s">
        <v>29</v>
      </c>
      <c r="D1219" s="381" t="s">
        <v>49</v>
      </c>
      <c r="E1219" s="381" t="s">
        <v>738</v>
      </c>
      <c r="F1219" s="381" t="s">
        <v>625</v>
      </c>
      <c r="G1219" s="381" t="s">
        <v>5</v>
      </c>
      <c r="H1219" s="382">
        <v>70619.849199999997</v>
      </c>
      <c r="I1219" s="382">
        <v>123584.73609999999</v>
      </c>
      <c r="J1219" s="382">
        <v>92455.392900000006</v>
      </c>
      <c r="K1219" s="382">
        <v>161796.9375</v>
      </c>
      <c r="L1219" s="382">
        <v>112372.9567</v>
      </c>
      <c r="M1219" s="382">
        <v>196652.67439999999</v>
      </c>
      <c r="N1219" s="382">
        <v>137856.95180000001</v>
      </c>
      <c r="O1219" s="382">
        <v>241249.66560000001</v>
      </c>
      <c r="P1219" s="382">
        <v>163518.14079999999</v>
      </c>
      <c r="Q1219" s="382">
        <v>286156.74650000001</v>
      </c>
      <c r="R1219" s="382">
        <v>179994.02859999999</v>
      </c>
      <c r="S1219" s="382">
        <v>314989.5502</v>
      </c>
      <c r="T1219" s="382">
        <v>195408.4008</v>
      </c>
      <c r="U1219" s="382">
        <v>341964.70130000002</v>
      </c>
    </row>
    <row r="1220" spans="1:21" ht="21.95" customHeight="1" x14ac:dyDescent="0.25">
      <c r="A1220" s="381" t="s">
        <v>731</v>
      </c>
      <c r="B1220" s="381" t="s">
        <v>48</v>
      </c>
      <c r="C1220" s="381" t="s">
        <v>29</v>
      </c>
      <c r="D1220" s="381" t="s">
        <v>49</v>
      </c>
      <c r="E1220" s="381" t="s">
        <v>738</v>
      </c>
      <c r="F1220" s="381" t="s">
        <v>626</v>
      </c>
      <c r="G1220" s="381" t="s">
        <v>6</v>
      </c>
      <c r="H1220" s="382">
        <v>61219.935899999997</v>
      </c>
      <c r="I1220" s="382">
        <v>107134.88770000001</v>
      </c>
      <c r="J1220" s="382">
        <v>84594.640400000004</v>
      </c>
      <c r="K1220" s="382">
        <v>148040.6207</v>
      </c>
      <c r="L1220" s="382">
        <v>107333.19070000001</v>
      </c>
      <c r="M1220" s="382">
        <v>187833.08369999999</v>
      </c>
      <c r="N1220" s="382">
        <v>140245.58369999999</v>
      </c>
      <c r="O1220" s="382">
        <v>245429.77160000001</v>
      </c>
      <c r="P1220" s="382">
        <v>174773.8921</v>
      </c>
      <c r="Q1220" s="382">
        <v>305854.3113</v>
      </c>
      <c r="R1220" s="382">
        <v>196756.48069999999</v>
      </c>
      <c r="S1220" s="382">
        <v>344323.84120000002</v>
      </c>
      <c r="T1220" s="382">
        <v>218422.73240000001</v>
      </c>
      <c r="U1220" s="382">
        <v>382239.78169999999</v>
      </c>
    </row>
    <row r="1221" spans="1:21" ht="21.95" customHeight="1" x14ac:dyDescent="0.25">
      <c r="A1221" s="381" t="s">
        <v>731</v>
      </c>
      <c r="B1221" s="381" t="s">
        <v>48</v>
      </c>
      <c r="C1221" s="381" t="s">
        <v>29</v>
      </c>
      <c r="D1221" s="381" t="s">
        <v>49</v>
      </c>
      <c r="E1221" s="381" t="s">
        <v>738</v>
      </c>
      <c r="F1221" s="381" t="s">
        <v>627</v>
      </c>
      <c r="G1221" s="381" t="s">
        <v>4</v>
      </c>
      <c r="H1221" s="382">
        <v>68651.824900000007</v>
      </c>
      <c r="I1221" s="382">
        <v>109842.9215</v>
      </c>
      <c r="J1221" s="382">
        <v>96112.554900000003</v>
      </c>
      <c r="K1221" s="382">
        <v>153780.09</v>
      </c>
      <c r="L1221" s="382">
        <v>123573.28479999999</v>
      </c>
      <c r="M1221" s="382">
        <v>197717.25870000001</v>
      </c>
      <c r="N1221" s="382">
        <v>164764.37969999999</v>
      </c>
      <c r="O1221" s="382">
        <v>263623.01150000002</v>
      </c>
      <c r="P1221" s="382">
        <v>205955.47469999999</v>
      </c>
      <c r="Q1221" s="382">
        <v>329528.76439999999</v>
      </c>
      <c r="R1221" s="382">
        <v>233416.2046</v>
      </c>
      <c r="S1221" s="382">
        <v>373465.93300000002</v>
      </c>
      <c r="T1221" s="382">
        <v>260876.93460000001</v>
      </c>
      <c r="U1221" s="382">
        <v>417403.10159999999</v>
      </c>
    </row>
    <row r="1222" spans="1:21" ht="22.5" customHeight="1" x14ac:dyDescent="0.25">
      <c r="A1222" s="381" t="s">
        <v>731</v>
      </c>
      <c r="B1222" s="381" t="s">
        <v>48</v>
      </c>
      <c r="C1222" s="381" t="s">
        <v>29</v>
      </c>
      <c r="D1222" s="381" t="s">
        <v>49</v>
      </c>
      <c r="E1222" s="381" t="s">
        <v>248</v>
      </c>
      <c r="F1222" s="381" t="s">
        <v>624</v>
      </c>
      <c r="G1222" s="381" t="s">
        <v>11</v>
      </c>
      <c r="H1222" s="382">
        <v>74511.106700000004</v>
      </c>
      <c r="I1222" s="382">
        <v>130394.4368</v>
      </c>
      <c r="J1222" s="382">
        <v>97598.025899999993</v>
      </c>
      <c r="K1222" s="382">
        <v>170796.5453</v>
      </c>
      <c r="L1222" s="382">
        <v>118500.55839999999</v>
      </c>
      <c r="M1222" s="382">
        <v>207375.97719999999</v>
      </c>
      <c r="N1222" s="382">
        <v>144981.6323</v>
      </c>
      <c r="O1222" s="382">
        <v>253717.8566</v>
      </c>
      <c r="P1222" s="382">
        <v>170627.52280000001</v>
      </c>
      <c r="Q1222" s="382">
        <v>298598.16489999997</v>
      </c>
      <c r="R1222" s="382">
        <v>186340.75339999999</v>
      </c>
      <c r="S1222" s="382">
        <v>326096.31839999999</v>
      </c>
      <c r="T1222" s="382">
        <v>200338.93520000001</v>
      </c>
      <c r="U1222" s="382">
        <v>350593.13650000002</v>
      </c>
    </row>
    <row r="1223" spans="1:21" ht="21.95" customHeight="1" x14ac:dyDescent="0.25">
      <c r="A1223" s="381" t="s">
        <v>731</v>
      </c>
      <c r="B1223" s="381" t="s">
        <v>48</v>
      </c>
      <c r="C1223" s="381" t="s">
        <v>29</v>
      </c>
      <c r="D1223" s="381" t="s">
        <v>49</v>
      </c>
      <c r="E1223" s="381" t="s">
        <v>248</v>
      </c>
      <c r="F1223" s="381" t="s">
        <v>625</v>
      </c>
      <c r="G1223" s="381" t="s">
        <v>5</v>
      </c>
      <c r="H1223" s="382">
        <v>68187.011499999993</v>
      </c>
      <c r="I1223" s="382">
        <v>119327.2702</v>
      </c>
      <c r="J1223" s="382">
        <v>89382.649600000004</v>
      </c>
      <c r="K1223" s="382">
        <v>156419.6367</v>
      </c>
      <c r="L1223" s="382">
        <v>108746.7815</v>
      </c>
      <c r="M1223" s="382">
        <v>190306.8677</v>
      </c>
      <c r="N1223" s="382">
        <v>133610.15580000001</v>
      </c>
      <c r="O1223" s="382">
        <v>233817.7727</v>
      </c>
      <c r="P1223" s="382">
        <v>158585.63930000001</v>
      </c>
      <c r="Q1223" s="382">
        <v>277524.8688</v>
      </c>
      <c r="R1223" s="382">
        <v>174627.41</v>
      </c>
      <c r="S1223" s="382">
        <v>305597.96759999997</v>
      </c>
      <c r="T1223" s="382">
        <v>189662.42619999999</v>
      </c>
      <c r="U1223" s="382">
        <v>331909.24599999998</v>
      </c>
    </row>
    <row r="1224" spans="1:21" ht="21.95" customHeight="1" x14ac:dyDescent="0.25">
      <c r="A1224" s="381" t="s">
        <v>731</v>
      </c>
      <c r="B1224" s="381" t="s">
        <v>48</v>
      </c>
      <c r="C1224" s="381" t="s">
        <v>29</v>
      </c>
      <c r="D1224" s="381" t="s">
        <v>49</v>
      </c>
      <c r="E1224" s="381" t="s">
        <v>248</v>
      </c>
      <c r="F1224" s="381" t="s">
        <v>626</v>
      </c>
      <c r="G1224" s="381" t="s">
        <v>6</v>
      </c>
      <c r="H1224" s="382">
        <v>58891.250699999997</v>
      </c>
      <c r="I1224" s="382">
        <v>103059.68859999999</v>
      </c>
      <c r="J1224" s="382">
        <v>81334.481100000005</v>
      </c>
      <c r="K1224" s="382">
        <v>142335.3419</v>
      </c>
      <c r="L1224" s="382">
        <v>103141.5573</v>
      </c>
      <c r="M1224" s="382">
        <v>180497.72519999999</v>
      </c>
      <c r="N1224" s="382">
        <v>134656.73920000001</v>
      </c>
      <c r="O1224" s="382">
        <v>235649.29370000001</v>
      </c>
      <c r="P1224" s="382">
        <v>167787.8365</v>
      </c>
      <c r="Q1224" s="382">
        <v>293628.71380000003</v>
      </c>
      <c r="R1224" s="382">
        <v>188838.9509</v>
      </c>
      <c r="S1224" s="382">
        <v>330468.16409999999</v>
      </c>
      <c r="T1224" s="382">
        <v>209573.72839999999</v>
      </c>
      <c r="U1224" s="382">
        <v>366754.02480000001</v>
      </c>
    </row>
    <row r="1225" spans="1:21" ht="21.95" customHeight="1" x14ac:dyDescent="0.25">
      <c r="A1225" s="381" t="s">
        <v>731</v>
      </c>
      <c r="B1225" s="381" t="s">
        <v>48</v>
      </c>
      <c r="C1225" s="381" t="s">
        <v>29</v>
      </c>
      <c r="D1225" s="381" t="s">
        <v>49</v>
      </c>
      <c r="E1225" s="381" t="s">
        <v>248</v>
      </c>
      <c r="F1225" s="381" t="s">
        <v>627</v>
      </c>
      <c r="G1225" s="381" t="s">
        <v>4</v>
      </c>
      <c r="H1225" s="382">
        <v>66620.653000000006</v>
      </c>
      <c r="I1225" s="382">
        <v>106593.04640000001</v>
      </c>
      <c r="J1225" s="382">
        <v>93268.914300000004</v>
      </c>
      <c r="K1225" s="382">
        <v>149230.26500000001</v>
      </c>
      <c r="L1225" s="382">
        <v>119917.17539999999</v>
      </c>
      <c r="M1225" s="382">
        <v>191867.48360000001</v>
      </c>
      <c r="N1225" s="382">
        <v>159889.56719999999</v>
      </c>
      <c r="O1225" s="382">
        <v>255823.31150000001</v>
      </c>
      <c r="P1225" s="382">
        <v>199861.95910000001</v>
      </c>
      <c r="Q1225" s="382">
        <v>319779.13929999998</v>
      </c>
      <c r="R1225" s="382">
        <v>226510.22029999999</v>
      </c>
      <c r="S1225" s="382">
        <v>362416.3578</v>
      </c>
      <c r="T1225" s="382">
        <v>253158.48149999999</v>
      </c>
      <c r="U1225" s="382">
        <v>405053.57640000002</v>
      </c>
    </row>
    <row r="1226" spans="1:21" ht="22.5" customHeight="1" x14ac:dyDescent="0.25">
      <c r="A1226" s="381" t="s">
        <v>731</v>
      </c>
      <c r="B1226" s="381" t="s">
        <v>48</v>
      </c>
      <c r="C1226" s="381" t="s">
        <v>29</v>
      </c>
      <c r="D1226" s="381" t="s">
        <v>49</v>
      </c>
      <c r="E1226" s="381" t="s">
        <v>619</v>
      </c>
      <c r="F1226" s="381" t="s">
        <v>624</v>
      </c>
      <c r="G1226" s="381" t="s">
        <v>11</v>
      </c>
      <c r="H1226" s="382">
        <v>75970.809299999994</v>
      </c>
      <c r="I1226" s="382">
        <v>132948.91639999999</v>
      </c>
      <c r="J1226" s="382">
        <v>99441.671900000001</v>
      </c>
      <c r="K1226" s="382">
        <v>174022.9258</v>
      </c>
      <c r="L1226" s="382">
        <v>120676.26360000001</v>
      </c>
      <c r="M1226" s="382">
        <v>211183.4613</v>
      </c>
      <c r="N1226" s="382">
        <v>147529.70989999999</v>
      </c>
      <c r="O1226" s="382">
        <v>258176.99230000001</v>
      </c>
      <c r="P1226" s="382">
        <v>173587.02369999999</v>
      </c>
      <c r="Q1226" s="382">
        <v>303777.29149999999</v>
      </c>
      <c r="R1226" s="382">
        <v>189560.72459999999</v>
      </c>
      <c r="S1226" s="382">
        <v>331731.26789999998</v>
      </c>
      <c r="T1226" s="382">
        <v>203786.51990000001</v>
      </c>
      <c r="U1226" s="382">
        <v>356626.40970000002</v>
      </c>
    </row>
    <row r="1227" spans="1:21" ht="21.95" customHeight="1" x14ac:dyDescent="0.25">
      <c r="A1227" s="381" t="s">
        <v>731</v>
      </c>
      <c r="B1227" s="381" t="s">
        <v>48</v>
      </c>
      <c r="C1227" s="381" t="s">
        <v>29</v>
      </c>
      <c r="D1227" s="381" t="s">
        <v>49</v>
      </c>
      <c r="E1227" s="381" t="s">
        <v>619</v>
      </c>
      <c r="F1227" s="381" t="s">
        <v>625</v>
      </c>
      <c r="G1227" s="381" t="s">
        <v>5</v>
      </c>
      <c r="H1227" s="382">
        <v>69646.714099999997</v>
      </c>
      <c r="I1227" s="382">
        <v>121881.74980000001</v>
      </c>
      <c r="J1227" s="382">
        <v>91226.295499999993</v>
      </c>
      <c r="K1227" s="382">
        <v>159646.0172</v>
      </c>
      <c r="L1227" s="382">
        <v>110922.48669999999</v>
      </c>
      <c r="M1227" s="382">
        <v>194114.3517</v>
      </c>
      <c r="N1227" s="382">
        <v>136158.2334</v>
      </c>
      <c r="O1227" s="382">
        <v>238276.90839999999</v>
      </c>
      <c r="P1227" s="382">
        <v>161545.14019999999</v>
      </c>
      <c r="Q1227" s="382">
        <v>282703.99540000001</v>
      </c>
      <c r="R1227" s="382">
        <v>177847.3812</v>
      </c>
      <c r="S1227" s="382">
        <v>311232.91710000002</v>
      </c>
      <c r="T1227" s="382">
        <v>193110.01089999999</v>
      </c>
      <c r="U1227" s="382">
        <v>337942.51919999998</v>
      </c>
    </row>
    <row r="1228" spans="1:21" ht="21.95" customHeight="1" x14ac:dyDescent="0.25">
      <c r="A1228" s="381" t="s">
        <v>731</v>
      </c>
      <c r="B1228" s="381" t="s">
        <v>48</v>
      </c>
      <c r="C1228" s="381" t="s">
        <v>29</v>
      </c>
      <c r="D1228" s="381" t="s">
        <v>49</v>
      </c>
      <c r="E1228" s="381" t="s">
        <v>619</v>
      </c>
      <c r="F1228" s="381" t="s">
        <v>626</v>
      </c>
      <c r="G1228" s="381" t="s">
        <v>6</v>
      </c>
      <c r="H1228" s="382">
        <v>60288.461799999997</v>
      </c>
      <c r="I1228" s="382">
        <v>105504.80809999999</v>
      </c>
      <c r="J1228" s="382">
        <v>83290.576700000005</v>
      </c>
      <c r="K1228" s="382">
        <v>145758.5092</v>
      </c>
      <c r="L1228" s="382">
        <v>105656.5373</v>
      </c>
      <c r="M1228" s="382">
        <v>184898.94029999999</v>
      </c>
      <c r="N1228" s="382">
        <v>138010.0459</v>
      </c>
      <c r="O1228" s="382">
        <v>241517.58050000001</v>
      </c>
      <c r="P1228" s="382">
        <v>171979.4699</v>
      </c>
      <c r="Q1228" s="382">
        <v>300964.0723</v>
      </c>
      <c r="R1228" s="382">
        <v>193589.4688</v>
      </c>
      <c r="S1228" s="382">
        <v>338781.57040000003</v>
      </c>
      <c r="T1228" s="382">
        <v>214883.13080000001</v>
      </c>
      <c r="U1228" s="382">
        <v>376045.47889999999</v>
      </c>
    </row>
    <row r="1229" spans="1:21" ht="21.95" customHeight="1" x14ac:dyDescent="0.25">
      <c r="A1229" s="381" t="s">
        <v>731</v>
      </c>
      <c r="B1229" s="381" t="s">
        <v>48</v>
      </c>
      <c r="C1229" s="381" t="s">
        <v>29</v>
      </c>
      <c r="D1229" s="381" t="s">
        <v>49</v>
      </c>
      <c r="E1229" s="381" t="s">
        <v>619</v>
      </c>
      <c r="F1229" s="381" t="s">
        <v>627</v>
      </c>
      <c r="G1229" s="381" t="s">
        <v>4</v>
      </c>
      <c r="H1229" s="382">
        <v>67839.356199999995</v>
      </c>
      <c r="I1229" s="382">
        <v>108542.9715</v>
      </c>
      <c r="J1229" s="382">
        <v>94975.098599999998</v>
      </c>
      <c r="K1229" s="382">
        <v>151960.16010000001</v>
      </c>
      <c r="L1229" s="382">
        <v>122110.84110000001</v>
      </c>
      <c r="M1229" s="382">
        <v>195377.3486</v>
      </c>
      <c r="N1229" s="382">
        <v>162814.45480000001</v>
      </c>
      <c r="O1229" s="382">
        <v>260503.13149999999</v>
      </c>
      <c r="P1229" s="382">
        <v>203518.06839999999</v>
      </c>
      <c r="Q1229" s="382">
        <v>325628.9143</v>
      </c>
      <c r="R1229" s="382">
        <v>230653.81090000001</v>
      </c>
      <c r="S1229" s="382">
        <v>369046.1029</v>
      </c>
      <c r="T1229" s="382">
        <v>257789.5534</v>
      </c>
      <c r="U1229" s="382">
        <v>412463.29149999999</v>
      </c>
    </row>
    <row r="1230" spans="1:21" ht="22.5" customHeight="1" x14ac:dyDescent="0.25">
      <c r="A1230" s="381" t="s">
        <v>731</v>
      </c>
      <c r="B1230" s="381" t="s">
        <v>48</v>
      </c>
      <c r="C1230" s="381" t="s">
        <v>29</v>
      </c>
      <c r="D1230" s="381" t="s">
        <v>49</v>
      </c>
      <c r="E1230" s="381" t="s">
        <v>739</v>
      </c>
      <c r="F1230" s="381" t="s">
        <v>624</v>
      </c>
      <c r="G1230" s="381" t="s">
        <v>11</v>
      </c>
      <c r="H1230" s="382">
        <v>74268.324900000007</v>
      </c>
      <c r="I1230" s="382">
        <v>129969.5687</v>
      </c>
      <c r="J1230" s="382">
        <v>97173.800099999993</v>
      </c>
      <c r="K1230" s="382">
        <v>170054.15</v>
      </c>
      <c r="L1230" s="382">
        <v>117887.87549999999</v>
      </c>
      <c r="M1230" s="382">
        <v>206303.78210000001</v>
      </c>
      <c r="N1230" s="382">
        <v>144055.11079999999</v>
      </c>
      <c r="O1230" s="382">
        <v>252096.44390000001</v>
      </c>
      <c r="P1230" s="382">
        <v>169476.01209999999</v>
      </c>
      <c r="Q1230" s="382">
        <v>296583.02120000002</v>
      </c>
      <c r="R1230" s="382">
        <v>185064.4345</v>
      </c>
      <c r="S1230" s="382">
        <v>323862.76030000002</v>
      </c>
      <c r="T1230" s="382">
        <v>198944.54930000001</v>
      </c>
      <c r="U1230" s="382">
        <v>348152.96110000001</v>
      </c>
    </row>
    <row r="1231" spans="1:21" ht="21.95" customHeight="1" x14ac:dyDescent="0.25">
      <c r="A1231" s="381" t="s">
        <v>731</v>
      </c>
      <c r="B1231" s="381" t="s">
        <v>48</v>
      </c>
      <c r="C1231" s="381" t="s">
        <v>29</v>
      </c>
      <c r="D1231" s="381" t="s">
        <v>49</v>
      </c>
      <c r="E1231" s="381" t="s">
        <v>739</v>
      </c>
      <c r="F1231" s="381" t="s">
        <v>625</v>
      </c>
      <c r="G1231" s="381" t="s">
        <v>5</v>
      </c>
      <c r="H1231" s="382">
        <v>68157.401299999998</v>
      </c>
      <c r="I1231" s="382">
        <v>119275.4523</v>
      </c>
      <c r="J1231" s="382">
        <v>89235.346300000005</v>
      </c>
      <c r="K1231" s="382">
        <v>156161.8559</v>
      </c>
      <c r="L1231" s="382">
        <v>108462.8772</v>
      </c>
      <c r="M1231" s="382">
        <v>189810.03510000001</v>
      </c>
      <c r="N1231" s="382">
        <v>133066.94209999999</v>
      </c>
      <c r="O1231" s="382">
        <v>232867.14869999999</v>
      </c>
      <c r="P1231" s="382">
        <v>157840.03450000001</v>
      </c>
      <c r="Q1231" s="382">
        <v>276220.06030000001</v>
      </c>
      <c r="R1231" s="382">
        <v>173745.92259999999</v>
      </c>
      <c r="S1231" s="382">
        <v>304055.36450000003</v>
      </c>
      <c r="T1231" s="382">
        <v>188627.92230000001</v>
      </c>
      <c r="U1231" s="382">
        <v>330098.864</v>
      </c>
    </row>
    <row r="1232" spans="1:21" ht="21.95" customHeight="1" x14ac:dyDescent="0.25">
      <c r="A1232" s="381" t="s">
        <v>731</v>
      </c>
      <c r="B1232" s="381" t="s">
        <v>48</v>
      </c>
      <c r="C1232" s="381" t="s">
        <v>29</v>
      </c>
      <c r="D1232" s="381" t="s">
        <v>49</v>
      </c>
      <c r="E1232" s="381" t="s">
        <v>739</v>
      </c>
      <c r="F1232" s="381" t="s">
        <v>626</v>
      </c>
      <c r="G1232" s="381" t="s">
        <v>6</v>
      </c>
      <c r="H1232" s="382">
        <v>59077.849499999997</v>
      </c>
      <c r="I1232" s="382">
        <v>103386.2365</v>
      </c>
      <c r="J1232" s="382">
        <v>81633.245299999995</v>
      </c>
      <c r="K1232" s="382">
        <v>142858.17920000001</v>
      </c>
      <c r="L1232" s="382">
        <v>103573.93030000001</v>
      </c>
      <c r="M1232" s="382">
        <v>181254.3781</v>
      </c>
      <c r="N1232" s="382">
        <v>135329.82089999999</v>
      </c>
      <c r="O1232" s="382">
        <v>236827.18659999999</v>
      </c>
      <c r="P1232" s="382">
        <v>168647.15779999999</v>
      </c>
      <c r="Q1232" s="382">
        <v>295132.52610000002</v>
      </c>
      <c r="R1232" s="382">
        <v>189857.36290000001</v>
      </c>
      <c r="S1232" s="382">
        <v>332250.38510000001</v>
      </c>
      <c r="T1232" s="382">
        <v>210761.8941</v>
      </c>
      <c r="U1232" s="382">
        <v>368833.31479999999</v>
      </c>
    </row>
    <row r="1233" spans="1:21" ht="21.95" customHeight="1" x14ac:dyDescent="0.25">
      <c r="A1233" s="381" t="s">
        <v>731</v>
      </c>
      <c r="B1233" s="381" t="s">
        <v>48</v>
      </c>
      <c r="C1233" s="381" t="s">
        <v>29</v>
      </c>
      <c r="D1233" s="381" t="s">
        <v>49</v>
      </c>
      <c r="E1233" s="381" t="s">
        <v>739</v>
      </c>
      <c r="F1233" s="381" t="s">
        <v>627</v>
      </c>
      <c r="G1233" s="381" t="s">
        <v>4</v>
      </c>
      <c r="H1233" s="382">
        <v>66269.254100000006</v>
      </c>
      <c r="I1233" s="382">
        <v>106030.8082</v>
      </c>
      <c r="J1233" s="382">
        <v>92776.955799999996</v>
      </c>
      <c r="K1233" s="382">
        <v>148443.13140000001</v>
      </c>
      <c r="L1233" s="382">
        <v>119284.6574</v>
      </c>
      <c r="M1233" s="382">
        <v>190855.4547</v>
      </c>
      <c r="N1233" s="382">
        <v>159046.20989999999</v>
      </c>
      <c r="O1233" s="382">
        <v>254473.93960000001</v>
      </c>
      <c r="P1233" s="382">
        <v>198807.76240000001</v>
      </c>
      <c r="Q1233" s="382">
        <v>318092.42450000002</v>
      </c>
      <c r="R1233" s="382">
        <v>225315.46400000001</v>
      </c>
      <c r="S1233" s="382">
        <v>360504.74780000001</v>
      </c>
      <c r="T1233" s="382">
        <v>251823.16570000001</v>
      </c>
      <c r="U1233" s="382">
        <v>402917.0711</v>
      </c>
    </row>
    <row r="1234" spans="1:21" ht="22.5" customHeight="1" x14ac:dyDescent="0.25">
      <c r="A1234" s="381" t="s">
        <v>731</v>
      </c>
      <c r="B1234" s="381" t="s">
        <v>48</v>
      </c>
      <c r="C1234" s="381" t="s">
        <v>29</v>
      </c>
      <c r="D1234" s="381" t="s">
        <v>49</v>
      </c>
      <c r="E1234" s="381" t="s">
        <v>249</v>
      </c>
      <c r="F1234" s="381" t="s">
        <v>624</v>
      </c>
      <c r="G1234" s="381" t="s">
        <v>11</v>
      </c>
      <c r="H1234" s="382">
        <v>75160.198099999994</v>
      </c>
      <c r="I1234" s="382">
        <v>131530.34669999999</v>
      </c>
      <c r="J1234" s="382">
        <v>98339.456399999995</v>
      </c>
      <c r="K1234" s="382">
        <v>172094.04870000001</v>
      </c>
      <c r="L1234" s="382">
        <v>119300.8282</v>
      </c>
      <c r="M1234" s="382">
        <v>208776.44940000001</v>
      </c>
      <c r="N1234" s="382">
        <v>145779.54999999999</v>
      </c>
      <c r="O1234" s="382">
        <v>255114.21239999999</v>
      </c>
      <c r="P1234" s="382">
        <v>171504.01620000001</v>
      </c>
      <c r="Q1234" s="382">
        <v>300132.02830000001</v>
      </c>
      <c r="R1234" s="382">
        <v>187278.747</v>
      </c>
      <c r="S1234" s="382">
        <v>327737.80719999998</v>
      </c>
      <c r="T1234" s="382">
        <v>201324.66940000001</v>
      </c>
      <c r="U1234" s="382">
        <v>352318.1715</v>
      </c>
    </row>
    <row r="1235" spans="1:21" ht="21.95" customHeight="1" x14ac:dyDescent="0.25">
      <c r="A1235" s="381" t="s">
        <v>731</v>
      </c>
      <c r="B1235" s="381" t="s">
        <v>48</v>
      </c>
      <c r="C1235" s="381" t="s">
        <v>29</v>
      </c>
      <c r="D1235" s="381" t="s">
        <v>49</v>
      </c>
      <c r="E1235" s="381" t="s">
        <v>249</v>
      </c>
      <c r="F1235" s="381" t="s">
        <v>625</v>
      </c>
      <c r="G1235" s="381" t="s">
        <v>5</v>
      </c>
      <c r="H1235" s="382">
        <v>68978.217300000004</v>
      </c>
      <c r="I1235" s="382">
        <v>120711.8802</v>
      </c>
      <c r="J1235" s="382">
        <v>90308.695099999997</v>
      </c>
      <c r="K1235" s="382">
        <v>158040.2164</v>
      </c>
      <c r="L1235" s="382">
        <v>109766.23699999999</v>
      </c>
      <c r="M1235" s="382">
        <v>192090.9149</v>
      </c>
      <c r="N1235" s="382">
        <v>134663.61199999999</v>
      </c>
      <c r="O1235" s="382">
        <v>235661.321</v>
      </c>
      <c r="P1235" s="382">
        <v>159732.7366</v>
      </c>
      <c r="Q1235" s="382">
        <v>279532.28899999999</v>
      </c>
      <c r="R1235" s="382">
        <v>175828.62469999999</v>
      </c>
      <c r="S1235" s="382">
        <v>307700.0931</v>
      </c>
      <c r="T1235" s="382">
        <v>190888.08180000001</v>
      </c>
      <c r="U1235" s="382">
        <v>334054.14319999999</v>
      </c>
    </row>
    <row r="1236" spans="1:21" ht="21.95" customHeight="1" x14ac:dyDescent="0.25">
      <c r="A1236" s="381" t="s">
        <v>731</v>
      </c>
      <c r="B1236" s="381" t="s">
        <v>48</v>
      </c>
      <c r="C1236" s="381" t="s">
        <v>29</v>
      </c>
      <c r="D1236" s="381" t="s">
        <v>49</v>
      </c>
      <c r="E1236" s="381" t="s">
        <v>249</v>
      </c>
      <c r="F1236" s="381" t="s">
        <v>626</v>
      </c>
      <c r="G1236" s="381" t="s">
        <v>6</v>
      </c>
      <c r="H1236" s="382">
        <v>59791.878299999997</v>
      </c>
      <c r="I1236" s="382">
        <v>104635.78690000001</v>
      </c>
      <c r="J1236" s="382">
        <v>82620.376999999993</v>
      </c>
      <c r="K1236" s="382">
        <v>144585.65969999999</v>
      </c>
      <c r="L1236" s="382">
        <v>104827.0171</v>
      </c>
      <c r="M1236" s="382">
        <v>183447.28</v>
      </c>
      <c r="N1236" s="382">
        <v>136968.40849999999</v>
      </c>
      <c r="O1236" s="382">
        <v>239694.71489999999</v>
      </c>
      <c r="P1236" s="382">
        <v>170689.4026</v>
      </c>
      <c r="Q1236" s="382">
        <v>298706.4546</v>
      </c>
      <c r="R1236" s="382">
        <v>192157.06890000001</v>
      </c>
      <c r="S1236" s="382">
        <v>336274.87050000002</v>
      </c>
      <c r="T1236" s="382">
        <v>213315.50690000001</v>
      </c>
      <c r="U1236" s="382">
        <v>373302.13709999999</v>
      </c>
    </row>
    <row r="1237" spans="1:21" ht="21.95" customHeight="1" x14ac:dyDescent="0.25">
      <c r="A1237" s="381" t="s">
        <v>731</v>
      </c>
      <c r="B1237" s="381" t="s">
        <v>48</v>
      </c>
      <c r="C1237" s="381" t="s">
        <v>29</v>
      </c>
      <c r="D1237" s="381" t="s">
        <v>49</v>
      </c>
      <c r="E1237" s="381" t="s">
        <v>249</v>
      </c>
      <c r="F1237" s="381" t="s">
        <v>627</v>
      </c>
      <c r="G1237" s="381" t="s">
        <v>4</v>
      </c>
      <c r="H1237" s="382">
        <v>67063.444399999993</v>
      </c>
      <c r="I1237" s="382">
        <v>107301.51270000001</v>
      </c>
      <c r="J1237" s="382">
        <v>93888.822100000005</v>
      </c>
      <c r="K1237" s="382">
        <v>150222.1177</v>
      </c>
      <c r="L1237" s="382">
        <v>120714.19990000001</v>
      </c>
      <c r="M1237" s="382">
        <v>193142.72270000001</v>
      </c>
      <c r="N1237" s="382">
        <v>160952.2665</v>
      </c>
      <c r="O1237" s="382">
        <v>257523.63020000001</v>
      </c>
      <c r="P1237" s="382">
        <v>201190.33309999999</v>
      </c>
      <c r="Q1237" s="382">
        <v>321904.53779999999</v>
      </c>
      <c r="R1237" s="382">
        <v>228015.71090000001</v>
      </c>
      <c r="S1237" s="382">
        <v>364825.14289999998</v>
      </c>
      <c r="T1237" s="382">
        <v>254841.08859999999</v>
      </c>
      <c r="U1237" s="382">
        <v>407745.74780000001</v>
      </c>
    </row>
    <row r="1238" spans="1:21" ht="22.5" customHeight="1" x14ac:dyDescent="0.25">
      <c r="A1238" s="381" t="s">
        <v>731</v>
      </c>
      <c r="B1238" s="381" t="s">
        <v>48</v>
      </c>
      <c r="C1238" s="381" t="s">
        <v>29</v>
      </c>
      <c r="D1238" s="381" t="s">
        <v>49</v>
      </c>
      <c r="E1238" s="381" t="s">
        <v>250</v>
      </c>
      <c r="F1238" s="381" t="s">
        <v>624</v>
      </c>
      <c r="G1238" s="381" t="s">
        <v>11</v>
      </c>
      <c r="H1238" s="382">
        <v>70620.569600000003</v>
      </c>
      <c r="I1238" s="382">
        <v>123585.99679999999</v>
      </c>
      <c r="J1238" s="382">
        <v>92213.823900000003</v>
      </c>
      <c r="K1238" s="382">
        <v>161374.1918</v>
      </c>
      <c r="L1238" s="382">
        <v>111698.40790000001</v>
      </c>
      <c r="M1238" s="382">
        <v>195472.2139</v>
      </c>
      <c r="N1238" s="382">
        <v>136179.38070000001</v>
      </c>
      <c r="O1238" s="382">
        <v>238313.916</v>
      </c>
      <c r="P1238" s="382">
        <v>160102.46590000001</v>
      </c>
      <c r="Q1238" s="382">
        <v>280179.31520000001</v>
      </c>
      <c r="R1238" s="382">
        <v>174795.52189999999</v>
      </c>
      <c r="S1238" s="382">
        <v>305892.16330000001</v>
      </c>
      <c r="T1238" s="382">
        <v>187866.20740000001</v>
      </c>
      <c r="U1238" s="382">
        <v>328765.86300000001</v>
      </c>
    </row>
    <row r="1239" spans="1:21" ht="21.95" customHeight="1" x14ac:dyDescent="0.25">
      <c r="A1239" s="381" t="s">
        <v>731</v>
      </c>
      <c r="B1239" s="381" t="s">
        <v>48</v>
      </c>
      <c r="C1239" s="381" t="s">
        <v>29</v>
      </c>
      <c r="D1239" s="381" t="s">
        <v>49</v>
      </c>
      <c r="E1239" s="381" t="s">
        <v>250</v>
      </c>
      <c r="F1239" s="381" t="s">
        <v>625</v>
      </c>
      <c r="G1239" s="381" t="s">
        <v>5</v>
      </c>
      <c r="H1239" s="382">
        <v>65149.161399999997</v>
      </c>
      <c r="I1239" s="382">
        <v>114011.0325</v>
      </c>
      <c r="J1239" s="382">
        <v>85106.138800000001</v>
      </c>
      <c r="K1239" s="382">
        <v>148935.74290000001</v>
      </c>
      <c r="L1239" s="382">
        <v>103259.74709999999</v>
      </c>
      <c r="M1239" s="382">
        <v>180704.55739999999</v>
      </c>
      <c r="N1239" s="382">
        <v>126341.137</v>
      </c>
      <c r="O1239" s="382">
        <v>221096.98970000001</v>
      </c>
      <c r="P1239" s="382">
        <v>149684.2072</v>
      </c>
      <c r="Q1239" s="382">
        <v>261947.36249999999</v>
      </c>
      <c r="R1239" s="382">
        <v>164661.50580000001</v>
      </c>
      <c r="S1239" s="382">
        <v>288157.63530000002</v>
      </c>
      <c r="T1239" s="382">
        <v>178629.2279</v>
      </c>
      <c r="U1239" s="382">
        <v>312601.14880000002</v>
      </c>
    </row>
    <row r="1240" spans="1:21" ht="21.95" customHeight="1" x14ac:dyDescent="0.25">
      <c r="A1240" s="381" t="s">
        <v>731</v>
      </c>
      <c r="B1240" s="381" t="s">
        <v>48</v>
      </c>
      <c r="C1240" s="381" t="s">
        <v>29</v>
      </c>
      <c r="D1240" s="381" t="s">
        <v>49</v>
      </c>
      <c r="E1240" s="381" t="s">
        <v>250</v>
      </c>
      <c r="F1240" s="381" t="s">
        <v>626</v>
      </c>
      <c r="G1240" s="381" t="s">
        <v>6</v>
      </c>
      <c r="H1240" s="382">
        <v>56843.220600000001</v>
      </c>
      <c r="I1240" s="382">
        <v>99475.635999999999</v>
      </c>
      <c r="J1240" s="382">
        <v>78617.342799999999</v>
      </c>
      <c r="K1240" s="382">
        <v>137580.3499</v>
      </c>
      <c r="L1240" s="382">
        <v>99841.084400000007</v>
      </c>
      <c r="M1240" s="382">
        <v>174721.89780000001</v>
      </c>
      <c r="N1240" s="382">
        <v>130642.4463</v>
      </c>
      <c r="O1240" s="382">
        <v>228624.28109999999</v>
      </c>
      <c r="P1240" s="382">
        <v>162841.84729999999</v>
      </c>
      <c r="Q1240" s="382">
        <v>284973.2328</v>
      </c>
      <c r="R1240" s="382">
        <v>183411.5546</v>
      </c>
      <c r="S1240" s="382">
        <v>320970.2206</v>
      </c>
      <c r="T1240" s="382">
        <v>203707.57709999999</v>
      </c>
      <c r="U1240" s="382">
        <v>356488.26</v>
      </c>
    </row>
    <row r="1241" spans="1:21" ht="21.95" customHeight="1" x14ac:dyDescent="0.25">
      <c r="A1241" s="381" t="s">
        <v>731</v>
      </c>
      <c r="B1241" s="381" t="s">
        <v>48</v>
      </c>
      <c r="C1241" s="381" t="s">
        <v>29</v>
      </c>
      <c r="D1241" s="381" t="s">
        <v>49</v>
      </c>
      <c r="E1241" s="381" t="s">
        <v>250</v>
      </c>
      <c r="F1241" s="381" t="s">
        <v>627</v>
      </c>
      <c r="G1241" s="381" t="s">
        <v>4</v>
      </c>
      <c r="H1241" s="382">
        <v>62777.646500000003</v>
      </c>
      <c r="I1241" s="382">
        <v>100444.236</v>
      </c>
      <c r="J1241" s="382">
        <v>87888.705100000006</v>
      </c>
      <c r="K1241" s="382">
        <v>140621.93040000001</v>
      </c>
      <c r="L1241" s="382">
        <v>112999.7638</v>
      </c>
      <c r="M1241" s="382">
        <v>180799.62469999999</v>
      </c>
      <c r="N1241" s="382">
        <v>150666.3517</v>
      </c>
      <c r="O1241" s="382">
        <v>241066.16630000001</v>
      </c>
      <c r="P1241" s="382">
        <v>188332.93960000001</v>
      </c>
      <c r="Q1241" s="382">
        <v>301332.70789999998</v>
      </c>
      <c r="R1241" s="382">
        <v>213443.9982</v>
      </c>
      <c r="S1241" s="382">
        <v>341510.40230000002</v>
      </c>
      <c r="T1241" s="382">
        <v>238555.05679999999</v>
      </c>
      <c r="U1241" s="382">
        <v>381688.09669999999</v>
      </c>
    </row>
    <row r="1242" spans="1:21" ht="22.5" customHeight="1" x14ac:dyDescent="0.25">
      <c r="A1242" s="381" t="s">
        <v>731</v>
      </c>
      <c r="B1242" s="381" t="s">
        <v>48</v>
      </c>
      <c r="C1242" s="381" t="s">
        <v>29</v>
      </c>
      <c r="D1242" s="381" t="s">
        <v>49</v>
      </c>
      <c r="E1242" s="381" t="s">
        <v>364</v>
      </c>
      <c r="F1242" s="381" t="s">
        <v>624</v>
      </c>
      <c r="G1242" s="381" t="s">
        <v>11</v>
      </c>
      <c r="H1242" s="382">
        <v>77024.204800000007</v>
      </c>
      <c r="I1242" s="382">
        <v>134792.35829999999</v>
      </c>
      <c r="J1242" s="382">
        <v>100968.1165</v>
      </c>
      <c r="K1242" s="382">
        <v>176694.20379999999</v>
      </c>
      <c r="L1242" s="382">
        <v>122664.3861</v>
      </c>
      <c r="M1242" s="382">
        <v>214662.67569999999</v>
      </c>
      <c r="N1242" s="382">
        <v>150206.39670000001</v>
      </c>
      <c r="O1242" s="382">
        <v>262861.19410000002</v>
      </c>
      <c r="P1242" s="382">
        <v>176821.54819999999</v>
      </c>
      <c r="Q1242" s="382">
        <v>309437.70929999999</v>
      </c>
      <c r="R1242" s="382">
        <v>193119.02780000001</v>
      </c>
      <c r="S1242" s="382">
        <v>337958.29859999998</v>
      </c>
      <c r="T1242" s="382">
        <v>207642.76360000001</v>
      </c>
      <c r="U1242" s="382">
        <v>363374.83630000002</v>
      </c>
    </row>
    <row r="1243" spans="1:21" ht="21.95" customHeight="1" x14ac:dyDescent="0.25">
      <c r="A1243" s="381" t="s">
        <v>731</v>
      </c>
      <c r="B1243" s="381" t="s">
        <v>48</v>
      </c>
      <c r="C1243" s="381" t="s">
        <v>29</v>
      </c>
      <c r="D1243" s="381" t="s">
        <v>49</v>
      </c>
      <c r="E1243" s="381" t="s">
        <v>364</v>
      </c>
      <c r="F1243" s="381" t="s">
        <v>625</v>
      </c>
      <c r="G1243" s="381" t="s">
        <v>5</v>
      </c>
      <c r="H1243" s="382">
        <v>70344.823199999999</v>
      </c>
      <c r="I1243" s="382">
        <v>123103.44070000001</v>
      </c>
      <c r="J1243" s="382">
        <v>92291.202000000005</v>
      </c>
      <c r="K1243" s="382">
        <v>161509.6035</v>
      </c>
      <c r="L1243" s="382">
        <v>112362.6441</v>
      </c>
      <c r="M1243" s="382">
        <v>196634.62710000001</v>
      </c>
      <c r="N1243" s="382">
        <v>138196.073</v>
      </c>
      <c r="O1243" s="382">
        <v>241843.12770000001</v>
      </c>
      <c r="P1243" s="382">
        <v>164103.15419999999</v>
      </c>
      <c r="Q1243" s="382">
        <v>287180.51980000001</v>
      </c>
      <c r="R1243" s="382">
        <v>180747.63130000001</v>
      </c>
      <c r="S1243" s="382">
        <v>316308.35470000003</v>
      </c>
      <c r="T1243" s="382">
        <v>196366.45069999999</v>
      </c>
      <c r="U1243" s="382">
        <v>343641.28869999998</v>
      </c>
    </row>
    <row r="1244" spans="1:21" ht="21.95" customHeight="1" x14ac:dyDescent="0.25">
      <c r="A1244" s="381" t="s">
        <v>731</v>
      </c>
      <c r="B1244" s="381" t="s">
        <v>48</v>
      </c>
      <c r="C1244" s="381" t="s">
        <v>29</v>
      </c>
      <c r="D1244" s="381" t="s">
        <v>49</v>
      </c>
      <c r="E1244" s="381" t="s">
        <v>364</v>
      </c>
      <c r="F1244" s="381" t="s">
        <v>626</v>
      </c>
      <c r="G1244" s="381" t="s">
        <v>6</v>
      </c>
      <c r="H1244" s="382">
        <v>60598.447999999997</v>
      </c>
      <c r="I1244" s="382">
        <v>106047.284</v>
      </c>
      <c r="J1244" s="382">
        <v>83662.0141</v>
      </c>
      <c r="K1244" s="382">
        <v>146408.52470000001</v>
      </c>
      <c r="L1244" s="382">
        <v>106053.68700000001</v>
      </c>
      <c r="M1244" s="382">
        <v>185593.9523</v>
      </c>
      <c r="N1244" s="382">
        <v>138378.6047</v>
      </c>
      <c r="O1244" s="382">
        <v>242162.55840000001</v>
      </c>
      <c r="P1244" s="382">
        <v>172410.21969999999</v>
      </c>
      <c r="Q1244" s="382">
        <v>301717.88439999998</v>
      </c>
      <c r="R1244" s="382">
        <v>194003.46109999999</v>
      </c>
      <c r="S1244" s="382">
        <v>339506.05670000002</v>
      </c>
      <c r="T1244" s="382">
        <v>215262.5937</v>
      </c>
      <c r="U1244" s="382">
        <v>376709.53899999999</v>
      </c>
    </row>
    <row r="1245" spans="1:21" ht="21.95" customHeight="1" x14ac:dyDescent="0.25">
      <c r="A1245" s="381" t="s">
        <v>731</v>
      </c>
      <c r="B1245" s="381" t="s">
        <v>48</v>
      </c>
      <c r="C1245" s="381" t="s">
        <v>29</v>
      </c>
      <c r="D1245" s="381" t="s">
        <v>49</v>
      </c>
      <c r="E1245" s="381" t="s">
        <v>364</v>
      </c>
      <c r="F1245" s="381" t="s">
        <v>627</v>
      </c>
      <c r="G1245" s="381" t="s">
        <v>4</v>
      </c>
      <c r="H1245" s="382">
        <v>68966.669099999999</v>
      </c>
      <c r="I1245" s="382">
        <v>110346.67230000001</v>
      </c>
      <c r="J1245" s="382">
        <v>96553.336800000005</v>
      </c>
      <c r="K1245" s="382">
        <v>154485.34109999999</v>
      </c>
      <c r="L1245" s="382">
        <v>124140.00440000001</v>
      </c>
      <c r="M1245" s="382">
        <v>198624.01010000001</v>
      </c>
      <c r="N1245" s="382">
        <v>165520.00589999999</v>
      </c>
      <c r="O1245" s="382">
        <v>264832.0134</v>
      </c>
      <c r="P1245" s="382">
        <v>206900.0074</v>
      </c>
      <c r="Q1245" s="382">
        <v>331040.01679999998</v>
      </c>
      <c r="R1245" s="382">
        <v>234486.67499999999</v>
      </c>
      <c r="S1245" s="382">
        <v>375178.68560000003</v>
      </c>
      <c r="T1245" s="382">
        <v>262073.34270000001</v>
      </c>
      <c r="U1245" s="382">
        <v>419317.35450000002</v>
      </c>
    </row>
    <row r="1246" spans="1:21" ht="22.5" customHeight="1" x14ac:dyDescent="0.25">
      <c r="A1246" s="381" t="s">
        <v>731</v>
      </c>
      <c r="B1246" s="381" t="s">
        <v>48</v>
      </c>
      <c r="C1246" s="381" t="s">
        <v>29</v>
      </c>
      <c r="D1246" s="381" t="s">
        <v>49</v>
      </c>
      <c r="E1246" s="381" t="s">
        <v>251</v>
      </c>
      <c r="F1246" s="381" t="s">
        <v>624</v>
      </c>
      <c r="G1246" s="381" t="s">
        <v>11</v>
      </c>
      <c r="H1246" s="382">
        <v>74673.630600000004</v>
      </c>
      <c r="I1246" s="382">
        <v>130678.8535</v>
      </c>
      <c r="J1246" s="382">
        <v>97724.907699999996</v>
      </c>
      <c r="K1246" s="382">
        <v>171018.58859999999</v>
      </c>
      <c r="L1246" s="382">
        <v>118575.5932</v>
      </c>
      <c r="M1246" s="382">
        <v>207507.288</v>
      </c>
      <c r="N1246" s="382">
        <v>144930.19080000001</v>
      </c>
      <c r="O1246" s="382">
        <v>253627.83379999999</v>
      </c>
      <c r="P1246" s="382">
        <v>170517.5159</v>
      </c>
      <c r="Q1246" s="382">
        <v>298405.65289999999</v>
      </c>
      <c r="R1246" s="382">
        <v>186205.42319999999</v>
      </c>
      <c r="S1246" s="382">
        <v>325859.49070000002</v>
      </c>
      <c r="T1246" s="382">
        <v>200175.47450000001</v>
      </c>
      <c r="U1246" s="382">
        <v>350307.08039999998</v>
      </c>
    </row>
    <row r="1247" spans="1:21" ht="21.95" customHeight="1" x14ac:dyDescent="0.25">
      <c r="A1247" s="381" t="s">
        <v>731</v>
      </c>
      <c r="B1247" s="381" t="s">
        <v>48</v>
      </c>
      <c r="C1247" s="381" t="s">
        <v>29</v>
      </c>
      <c r="D1247" s="381" t="s">
        <v>49</v>
      </c>
      <c r="E1247" s="381" t="s">
        <v>251</v>
      </c>
      <c r="F1247" s="381" t="s">
        <v>625</v>
      </c>
      <c r="G1247" s="381" t="s">
        <v>5</v>
      </c>
      <c r="H1247" s="382">
        <v>68491.649699999994</v>
      </c>
      <c r="I1247" s="382">
        <v>119860.38710000001</v>
      </c>
      <c r="J1247" s="382">
        <v>89694.146500000003</v>
      </c>
      <c r="K1247" s="382">
        <v>156964.75630000001</v>
      </c>
      <c r="L1247" s="382">
        <v>109041.00199999999</v>
      </c>
      <c r="M1247" s="382">
        <v>190821.75349999999</v>
      </c>
      <c r="N1247" s="382">
        <v>133814.25279999999</v>
      </c>
      <c r="O1247" s="382">
        <v>234174.9424</v>
      </c>
      <c r="P1247" s="382">
        <v>158746.23629999999</v>
      </c>
      <c r="Q1247" s="382">
        <v>277805.91350000002</v>
      </c>
      <c r="R1247" s="382">
        <v>174755.3009</v>
      </c>
      <c r="S1247" s="382">
        <v>305821.77659999998</v>
      </c>
      <c r="T1247" s="382">
        <v>189738.88690000001</v>
      </c>
      <c r="U1247" s="382">
        <v>332043.05200000003</v>
      </c>
    </row>
    <row r="1248" spans="1:21" ht="21.95" customHeight="1" x14ac:dyDescent="0.25">
      <c r="A1248" s="381" t="s">
        <v>731</v>
      </c>
      <c r="B1248" s="381" t="s">
        <v>48</v>
      </c>
      <c r="C1248" s="381" t="s">
        <v>29</v>
      </c>
      <c r="D1248" s="381" t="s">
        <v>49</v>
      </c>
      <c r="E1248" s="381" t="s">
        <v>251</v>
      </c>
      <c r="F1248" s="381" t="s">
        <v>626</v>
      </c>
      <c r="G1248" s="381" t="s">
        <v>6</v>
      </c>
      <c r="H1248" s="382">
        <v>59326.141300000003</v>
      </c>
      <c r="I1248" s="382">
        <v>103820.74709999999</v>
      </c>
      <c r="J1248" s="382">
        <v>81968.345100000006</v>
      </c>
      <c r="K1248" s="382">
        <v>143444.60389999999</v>
      </c>
      <c r="L1248" s="382">
        <v>103988.69040000001</v>
      </c>
      <c r="M1248" s="382">
        <v>181980.2083</v>
      </c>
      <c r="N1248" s="382">
        <v>135850.63959999999</v>
      </c>
      <c r="O1248" s="382">
        <v>237738.61929999999</v>
      </c>
      <c r="P1248" s="382">
        <v>169292.19149999999</v>
      </c>
      <c r="Q1248" s="382">
        <v>296261.33500000002</v>
      </c>
      <c r="R1248" s="382">
        <v>190573.56289999999</v>
      </c>
      <c r="S1248" s="382">
        <v>333503.73509999999</v>
      </c>
      <c r="T1248" s="382">
        <v>211545.70610000001</v>
      </c>
      <c r="U1248" s="382">
        <v>370204.98570000002</v>
      </c>
    </row>
    <row r="1249" spans="1:21" ht="21.95" customHeight="1" x14ac:dyDescent="0.25">
      <c r="A1249" s="381" t="s">
        <v>731</v>
      </c>
      <c r="B1249" s="381" t="s">
        <v>48</v>
      </c>
      <c r="C1249" s="381" t="s">
        <v>29</v>
      </c>
      <c r="D1249" s="381" t="s">
        <v>49</v>
      </c>
      <c r="E1249" s="381" t="s">
        <v>251</v>
      </c>
      <c r="F1249" s="381" t="s">
        <v>627</v>
      </c>
      <c r="G1249" s="381" t="s">
        <v>4</v>
      </c>
      <c r="H1249" s="382">
        <v>66657.210000000006</v>
      </c>
      <c r="I1249" s="382">
        <v>106651.5376</v>
      </c>
      <c r="J1249" s="382">
        <v>93320.093999999997</v>
      </c>
      <c r="K1249" s="382">
        <v>149312.15270000001</v>
      </c>
      <c r="L1249" s="382">
        <v>119982.978</v>
      </c>
      <c r="M1249" s="382">
        <v>191972.7677</v>
      </c>
      <c r="N1249" s="382">
        <v>159977.304</v>
      </c>
      <c r="O1249" s="382">
        <v>255963.69020000001</v>
      </c>
      <c r="P1249" s="382">
        <v>199971.63</v>
      </c>
      <c r="Q1249" s="382">
        <v>319954.6127</v>
      </c>
      <c r="R1249" s="382">
        <v>226634.514</v>
      </c>
      <c r="S1249" s="382">
        <v>362615.2279</v>
      </c>
      <c r="T1249" s="382">
        <v>253297.39799999999</v>
      </c>
      <c r="U1249" s="382">
        <v>405275.84289999999</v>
      </c>
    </row>
    <row r="1250" spans="1:21" ht="22.5" customHeight="1" x14ac:dyDescent="0.25">
      <c r="A1250" s="381" t="s">
        <v>731</v>
      </c>
      <c r="B1250" s="381" t="s">
        <v>48</v>
      </c>
      <c r="C1250" s="381" t="s">
        <v>29</v>
      </c>
      <c r="D1250" s="381" t="s">
        <v>49</v>
      </c>
      <c r="E1250" s="381" t="s">
        <v>252</v>
      </c>
      <c r="F1250" s="381" t="s">
        <v>624</v>
      </c>
      <c r="G1250" s="381" t="s">
        <v>11</v>
      </c>
      <c r="H1250" s="382">
        <v>76214.597999999998</v>
      </c>
      <c r="I1250" s="382">
        <v>133375.5465</v>
      </c>
      <c r="J1250" s="382">
        <v>99631.998300000007</v>
      </c>
      <c r="K1250" s="382">
        <v>174355.99710000001</v>
      </c>
      <c r="L1250" s="382">
        <v>120788.82</v>
      </c>
      <c r="M1250" s="382">
        <v>211380.4351</v>
      </c>
      <c r="N1250" s="382">
        <v>147452.5526</v>
      </c>
      <c r="O1250" s="382">
        <v>258041.96710000001</v>
      </c>
      <c r="P1250" s="382">
        <v>173422.01930000001</v>
      </c>
      <c r="Q1250" s="382">
        <v>303488.53360000002</v>
      </c>
      <c r="R1250" s="382">
        <v>189357.73579999999</v>
      </c>
      <c r="S1250" s="382">
        <v>331376.03759999998</v>
      </c>
      <c r="T1250" s="382">
        <v>203541.3357</v>
      </c>
      <c r="U1250" s="382">
        <v>356197.33740000002</v>
      </c>
    </row>
    <row r="1251" spans="1:21" ht="21.95" customHeight="1" x14ac:dyDescent="0.25">
      <c r="A1251" s="381" t="s">
        <v>731</v>
      </c>
      <c r="B1251" s="381" t="s">
        <v>48</v>
      </c>
      <c r="C1251" s="381" t="s">
        <v>29</v>
      </c>
      <c r="D1251" s="381" t="s">
        <v>49</v>
      </c>
      <c r="E1251" s="381" t="s">
        <v>252</v>
      </c>
      <c r="F1251" s="381" t="s">
        <v>625</v>
      </c>
      <c r="G1251" s="381" t="s">
        <v>5</v>
      </c>
      <c r="H1251" s="382">
        <v>70103.674400000004</v>
      </c>
      <c r="I1251" s="382">
        <v>122681.4301</v>
      </c>
      <c r="J1251" s="382">
        <v>91693.544599999994</v>
      </c>
      <c r="K1251" s="382">
        <v>160463.70300000001</v>
      </c>
      <c r="L1251" s="382">
        <v>111363.82180000001</v>
      </c>
      <c r="M1251" s="382">
        <v>194886.6881</v>
      </c>
      <c r="N1251" s="382">
        <v>136464.38389999999</v>
      </c>
      <c r="O1251" s="382">
        <v>238812.67189999999</v>
      </c>
      <c r="P1251" s="382">
        <v>161786.04149999999</v>
      </c>
      <c r="Q1251" s="382">
        <v>283125.57270000002</v>
      </c>
      <c r="R1251" s="382">
        <v>178039.22390000001</v>
      </c>
      <c r="S1251" s="382">
        <v>311568.64179999998</v>
      </c>
      <c r="T1251" s="382">
        <v>193224.70879999999</v>
      </c>
      <c r="U1251" s="382">
        <v>338143.2403</v>
      </c>
    </row>
    <row r="1252" spans="1:21" ht="21.95" customHeight="1" x14ac:dyDescent="0.25">
      <c r="A1252" s="381" t="s">
        <v>731</v>
      </c>
      <c r="B1252" s="381" t="s">
        <v>48</v>
      </c>
      <c r="C1252" s="381" t="s">
        <v>29</v>
      </c>
      <c r="D1252" s="381" t="s">
        <v>49</v>
      </c>
      <c r="E1252" s="381" t="s">
        <v>252</v>
      </c>
      <c r="F1252" s="381" t="s">
        <v>626</v>
      </c>
      <c r="G1252" s="381" t="s">
        <v>6</v>
      </c>
      <c r="H1252" s="382">
        <v>60940.8004</v>
      </c>
      <c r="I1252" s="382">
        <v>106646.4007</v>
      </c>
      <c r="J1252" s="382">
        <v>84241.376699999993</v>
      </c>
      <c r="K1252" s="382">
        <v>147422.40909999999</v>
      </c>
      <c r="L1252" s="382">
        <v>106927.2421</v>
      </c>
      <c r="M1252" s="382">
        <v>187122.67370000001</v>
      </c>
      <c r="N1252" s="382">
        <v>139800.90330000001</v>
      </c>
      <c r="O1252" s="382">
        <v>244651.58059999999</v>
      </c>
      <c r="P1252" s="382">
        <v>174236.01070000001</v>
      </c>
      <c r="Q1252" s="382">
        <v>304913.01870000002</v>
      </c>
      <c r="R1252" s="382">
        <v>196191.39619999999</v>
      </c>
      <c r="S1252" s="382">
        <v>343334.94339999999</v>
      </c>
      <c r="T1252" s="382">
        <v>217841.1078</v>
      </c>
      <c r="U1252" s="382">
        <v>381221.9387</v>
      </c>
    </row>
    <row r="1253" spans="1:21" ht="21.95" customHeight="1" x14ac:dyDescent="0.25">
      <c r="A1253" s="381" t="s">
        <v>731</v>
      </c>
      <c r="B1253" s="381" t="s">
        <v>48</v>
      </c>
      <c r="C1253" s="381" t="s">
        <v>29</v>
      </c>
      <c r="D1253" s="381" t="s">
        <v>49</v>
      </c>
      <c r="E1253" s="381" t="s">
        <v>252</v>
      </c>
      <c r="F1253" s="381" t="s">
        <v>627</v>
      </c>
      <c r="G1253" s="381" t="s">
        <v>4</v>
      </c>
      <c r="H1253" s="382">
        <v>67894.194099999993</v>
      </c>
      <c r="I1253" s="382">
        <v>108630.7121</v>
      </c>
      <c r="J1253" s="382">
        <v>95051.871700000003</v>
      </c>
      <c r="K1253" s="382">
        <v>152082.9969</v>
      </c>
      <c r="L1253" s="382">
        <v>122209.5493</v>
      </c>
      <c r="M1253" s="382">
        <v>195535.28169999999</v>
      </c>
      <c r="N1253" s="382">
        <v>162946.06570000001</v>
      </c>
      <c r="O1253" s="382">
        <v>260713.709</v>
      </c>
      <c r="P1253" s="382">
        <v>203682.5821</v>
      </c>
      <c r="Q1253" s="382">
        <v>325892.13620000001</v>
      </c>
      <c r="R1253" s="382">
        <v>230840.2597</v>
      </c>
      <c r="S1253" s="382">
        <v>369344.42109999998</v>
      </c>
      <c r="T1253" s="382">
        <v>257997.93729999999</v>
      </c>
      <c r="U1253" s="382">
        <v>412796.7059</v>
      </c>
    </row>
    <row r="1254" spans="1:21" ht="22.5" customHeight="1" x14ac:dyDescent="0.25">
      <c r="A1254" s="381" t="s">
        <v>731</v>
      </c>
      <c r="B1254" s="381" t="s">
        <v>48</v>
      </c>
      <c r="C1254" s="381" t="s">
        <v>29</v>
      </c>
      <c r="D1254" s="381" t="s">
        <v>49</v>
      </c>
      <c r="E1254" s="381" t="s">
        <v>253</v>
      </c>
      <c r="F1254" s="381" t="s">
        <v>624</v>
      </c>
      <c r="G1254" s="381" t="s">
        <v>11</v>
      </c>
      <c r="H1254" s="382">
        <v>72484.576199999996</v>
      </c>
      <c r="I1254" s="382">
        <v>126848.00840000001</v>
      </c>
      <c r="J1254" s="382">
        <v>94842.483900000007</v>
      </c>
      <c r="K1254" s="382">
        <v>165974.3469</v>
      </c>
      <c r="L1254" s="382">
        <v>115061.96580000001</v>
      </c>
      <c r="M1254" s="382">
        <v>201358.44020000001</v>
      </c>
      <c r="N1254" s="382">
        <v>140606.22719999999</v>
      </c>
      <c r="O1254" s="382">
        <v>246060.8977</v>
      </c>
      <c r="P1254" s="382">
        <v>165419.99780000001</v>
      </c>
      <c r="Q1254" s="382">
        <v>289484.99609999999</v>
      </c>
      <c r="R1254" s="382">
        <v>180635.8027</v>
      </c>
      <c r="S1254" s="382">
        <v>316112.65470000001</v>
      </c>
      <c r="T1254" s="382">
        <v>194184.30160000001</v>
      </c>
      <c r="U1254" s="382">
        <v>339822.52789999999</v>
      </c>
    </row>
    <row r="1255" spans="1:21" ht="21.95" customHeight="1" x14ac:dyDescent="0.25">
      <c r="A1255" s="381" t="s">
        <v>731</v>
      </c>
      <c r="B1255" s="381" t="s">
        <v>48</v>
      </c>
      <c r="C1255" s="381" t="s">
        <v>29</v>
      </c>
      <c r="D1255" s="381" t="s">
        <v>49</v>
      </c>
      <c r="E1255" s="381" t="s">
        <v>253</v>
      </c>
      <c r="F1255" s="381" t="s">
        <v>625</v>
      </c>
      <c r="G1255" s="381" t="s">
        <v>5</v>
      </c>
      <c r="H1255" s="382">
        <v>66515.767300000007</v>
      </c>
      <c r="I1255" s="382">
        <v>116402.5929</v>
      </c>
      <c r="J1255" s="382">
        <v>87088.645699999994</v>
      </c>
      <c r="K1255" s="382">
        <v>152405.13</v>
      </c>
      <c r="L1255" s="382">
        <v>105856.15399999999</v>
      </c>
      <c r="M1255" s="382">
        <v>185248.26949999999</v>
      </c>
      <c r="N1255" s="382">
        <v>129873.59789999999</v>
      </c>
      <c r="O1255" s="382">
        <v>227278.79629999999</v>
      </c>
      <c r="P1255" s="382">
        <v>154054.62469999999</v>
      </c>
      <c r="Q1255" s="382">
        <v>269595.59330000001</v>
      </c>
      <c r="R1255" s="382">
        <v>169580.51250000001</v>
      </c>
      <c r="S1255" s="382">
        <v>296765.89689999999</v>
      </c>
      <c r="T1255" s="382">
        <v>184107.59669999999</v>
      </c>
      <c r="U1255" s="382">
        <v>322188.29430000001</v>
      </c>
    </row>
    <row r="1256" spans="1:21" ht="21.95" customHeight="1" x14ac:dyDescent="0.25">
      <c r="A1256" s="381" t="s">
        <v>731</v>
      </c>
      <c r="B1256" s="381" t="s">
        <v>48</v>
      </c>
      <c r="C1256" s="381" t="s">
        <v>29</v>
      </c>
      <c r="D1256" s="381" t="s">
        <v>49</v>
      </c>
      <c r="E1256" s="381" t="s">
        <v>253</v>
      </c>
      <c r="F1256" s="381" t="s">
        <v>626</v>
      </c>
      <c r="G1256" s="381" t="s">
        <v>6</v>
      </c>
      <c r="H1256" s="382">
        <v>57649.790399999998</v>
      </c>
      <c r="I1256" s="382">
        <v>100887.13310000001</v>
      </c>
      <c r="J1256" s="382">
        <v>79658.979900000006</v>
      </c>
      <c r="K1256" s="382">
        <v>139403.21479999999</v>
      </c>
      <c r="L1256" s="382">
        <v>101067.7543</v>
      </c>
      <c r="M1256" s="382">
        <v>176868.57</v>
      </c>
      <c r="N1256" s="382">
        <v>132052.64249999999</v>
      </c>
      <c r="O1256" s="382">
        <v>231092.12450000001</v>
      </c>
      <c r="P1256" s="382">
        <v>164562.66440000001</v>
      </c>
      <c r="Q1256" s="382">
        <v>287984.66269999999</v>
      </c>
      <c r="R1256" s="382">
        <v>185257.94680000001</v>
      </c>
      <c r="S1256" s="382">
        <v>324201.4069</v>
      </c>
      <c r="T1256" s="382">
        <v>205654.66399999999</v>
      </c>
      <c r="U1256" s="382">
        <v>359895.66190000001</v>
      </c>
    </row>
    <row r="1257" spans="1:21" ht="21.95" customHeight="1" x14ac:dyDescent="0.25">
      <c r="A1257" s="381" t="s">
        <v>731</v>
      </c>
      <c r="B1257" s="381" t="s">
        <v>48</v>
      </c>
      <c r="C1257" s="381" t="s">
        <v>29</v>
      </c>
      <c r="D1257" s="381" t="s">
        <v>49</v>
      </c>
      <c r="E1257" s="381" t="s">
        <v>253</v>
      </c>
      <c r="F1257" s="381" t="s">
        <v>627</v>
      </c>
      <c r="G1257" s="381" t="s">
        <v>4</v>
      </c>
      <c r="H1257" s="382">
        <v>64680.871299999999</v>
      </c>
      <c r="I1257" s="382">
        <v>103489.3956</v>
      </c>
      <c r="J1257" s="382">
        <v>90553.219800000006</v>
      </c>
      <c r="K1257" s="382">
        <v>144885.1539</v>
      </c>
      <c r="L1257" s="382">
        <v>116425.5684</v>
      </c>
      <c r="M1257" s="382">
        <v>186280.91209999999</v>
      </c>
      <c r="N1257" s="382">
        <v>155234.09109999999</v>
      </c>
      <c r="O1257" s="382">
        <v>248374.54939999999</v>
      </c>
      <c r="P1257" s="382">
        <v>194042.61379999999</v>
      </c>
      <c r="Q1257" s="382">
        <v>310468.18680000002</v>
      </c>
      <c r="R1257" s="382">
        <v>219914.96239999999</v>
      </c>
      <c r="S1257" s="382">
        <v>351863.94510000001</v>
      </c>
      <c r="T1257" s="382">
        <v>245787.31099999999</v>
      </c>
      <c r="U1257" s="382">
        <v>393259.70329999999</v>
      </c>
    </row>
    <row r="1258" spans="1:21" ht="22.5" customHeight="1" x14ac:dyDescent="0.25">
      <c r="A1258" s="381" t="s">
        <v>731</v>
      </c>
      <c r="B1258" s="381" t="s">
        <v>48</v>
      </c>
      <c r="C1258" s="381" t="s">
        <v>29</v>
      </c>
      <c r="D1258" s="381" t="s">
        <v>49</v>
      </c>
      <c r="E1258" s="381" t="s">
        <v>254</v>
      </c>
      <c r="F1258" s="381" t="s">
        <v>624</v>
      </c>
      <c r="G1258" s="381" t="s">
        <v>11</v>
      </c>
      <c r="H1258" s="382">
        <v>72241.794500000004</v>
      </c>
      <c r="I1258" s="382">
        <v>126423.1403</v>
      </c>
      <c r="J1258" s="382">
        <v>94418.258100000006</v>
      </c>
      <c r="K1258" s="382">
        <v>165231.95170000001</v>
      </c>
      <c r="L1258" s="382">
        <v>114449.28290000001</v>
      </c>
      <c r="M1258" s="382">
        <v>200286.245</v>
      </c>
      <c r="N1258" s="382">
        <v>139679.70569999999</v>
      </c>
      <c r="O1258" s="382">
        <v>244439.48499999999</v>
      </c>
      <c r="P1258" s="382">
        <v>164268.4871</v>
      </c>
      <c r="Q1258" s="382">
        <v>287469.85239999997</v>
      </c>
      <c r="R1258" s="382">
        <v>179359.48379999999</v>
      </c>
      <c r="S1258" s="382">
        <v>313879.09669999999</v>
      </c>
      <c r="T1258" s="382">
        <v>192789.91570000001</v>
      </c>
      <c r="U1258" s="382">
        <v>337382.35249999998</v>
      </c>
    </row>
    <row r="1259" spans="1:21" ht="21.95" customHeight="1" x14ac:dyDescent="0.25">
      <c r="A1259" s="381" t="s">
        <v>731</v>
      </c>
      <c r="B1259" s="381" t="s">
        <v>48</v>
      </c>
      <c r="C1259" s="381" t="s">
        <v>29</v>
      </c>
      <c r="D1259" s="381" t="s">
        <v>49</v>
      </c>
      <c r="E1259" s="381" t="s">
        <v>254</v>
      </c>
      <c r="F1259" s="381" t="s">
        <v>625</v>
      </c>
      <c r="G1259" s="381" t="s">
        <v>5</v>
      </c>
      <c r="H1259" s="382">
        <v>66486.157099999997</v>
      </c>
      <c r="I1259" s="382">
        <v>116350.77499999999</v>
      </c>
      <c r="J1259" s="382">
        <v>86941.342399999994</v>
      </c>
      <c r="K1259" s="382">
        <v>152147.3492</v>
      </c>
      <c r="L1259" s="382">
        <v>105572.24980000001</v>
      </c>
      <c r="M1259" s="382">
        <v>184751.43710000001</v>
      </c>
      <c r="N1259" s="382">
        <v>129330.3842</v>
      </c>
      <c r="O1259" s="382">
        <v>226328.17240000001</v>
      </c>
      <c r="P1259" s="382">
        <v>153309.01990000001</v>
      </c>
      <c r="Q1259" s="382">
        <v>268290.78480000002</v>
      </c>
      <c r="R1259" s="382">
        <v>168699.0251</v>
      </c>
      <c r="S1259" s="382">
        <v>295223.29389999999</v>
      </c>
      <c r="T1259" s="382">
        <v>183073.09280000001</v>
      </c>
      <c r="U1259" s="382">
        <v>320377.91239999997</v>
      </c>
    </row>
    <row r="1260" spans="1:21" ht="21.95" customHeight="1" x14ac:dyDescent="0.25">
      <c r="A1260" s="381" t="s">
        <v>731</v>
      </c>
      <c r="B1260" s="381" t="s">
        <v>48</v>
      </c>
      <c r="C1260" s="381" t="s">
        <v>29</v>
      </c>
      <c r="D1260" s="381" t="s">
        <v>49</v>
      </c>
      <c r="E1260" s="381" t="s">
        <v>254</v>
      </c>
      <c r="F1260" s="381" t="s">
        <v>626</v>
      </c>
      <c r="G1260" s="381" t="s">
        <v>6</v>
      </c>
      <c r="H1260" s="382">
        <v>57836.389199999998</v>
      </c>
      <c r="I1260" s="382">
        <v>101213.68090000001</v>
      </c>
      <c r="J1260" s="382">
        <v>79957.744099999996</v>
      </c>
      <c r="K1260" s="382">
        <v>139926.05220000001</v>
      </c>
      <c r="L1260" s="382">
        <v>101500.12729999999</v>
      </c>
      <c r="M1260" s="382">
        <v>177625.22279999999</v>
      </c>
      <c r="N1260" s="382">
        <v>132725.7242</v>
      </c>
      <c r="O1260" s="382">
        <v>232270.01749999999</v>
      </c>
      <c r="P1260" s="382">
        <v>165421.98569999999</v>
      </c>
      <c r="Q1260" s="382">
        <v>289488.47509999998</v>
      </c>
      <c r="R1260" s="382">
        <v>186276.35879999999</v>
      </c>
      <c r="S1260" s="382">
        <v>325983.62780000002</v>
      </c>
      <c r="T1260" s="382">
        <v>206842.8296</v>
      </c>
      <c r="U1260" s="382">
        <v>361974.95189999999</v>
      </c>
    </row>
    <row r="1261" spans="1:21" ht="21.95" customHeight="1" x14ac:dyDescent="0.25">
      <c r="A1261" s="381" t="s">
        <v>731</v>
      </c>
      <c r="B1261" s="381" t="s">
        <v>48</v>
      </c>
      <c r="C1261" s="381" t="s">
        <v>29</v>
      </c>
      <c r="D1261" s="381" t="s">
        <v>49</v>
      </c>
      <c r="E1261" s="381" t="s">
        <v>254</v>
      </c>
      <c r="F1261" s="381" t="s">
        <v>627</v>
      </c>
      <c r="G1261" s="381" t="s">
        <v>4</v>
      </c>
      <c r="H1261" s="382">
        <v>64329.472399999999</v>
      </c>
      <c r="I1261" s="382">
        <v>102927.1574</v>
      </c>
      <c r="J1261" s="382">
        <v>90061.261400000003</v>
      </c>
      <c r="K1261" s="382">
        <v>144098.02040000001</v>
      </c>
      <c r="L1261" s="382">
        <v>115793.0503</v>
      </c>
      <c r="M1261" s="382">
        <v>185268.88329999999</v>
      </c>
      <c r="N1261" s="382">
        <v>154390.73379999999</v>
      </c>
      <c r="O1261" s="382">
        <v>247025.1776</v>
      </c>
      <c r="P1261" s="382">
        <v>192988.41709999999</v>
      </c>
      <c r="Q1261" s="382">
        <v>308781.47200000001</v>
      </c>
      <c r="R1261" s="382">
        <v>218720.20610000001</v>
      </c>
      <c r="S1261" s="382">
        <v>349952.33500000002</v>
      </c>
      <c r="T1261" s="382">
        <v>244451.995</v>
      </c>
      <c r="U1261" s="382">
        <v>391123.19799999997</v>
      </c>
    </row>
    <row r="1262" spans="1:21" ht="22.5" customHeight="1" x14ac:dyDescent="0.25">
      <c r="A1262" s="381" t="s">
        <v>731</v>
      </c>
      <c r="B1262" s="381" t="s">
        <v>48</v>
      </c>
      <c r="C1262" s="381" t="s">
        <v>29</v>
      </c>
      <c r="D1262" s="381" t="s">
        <v>49</v>
      </c>
      <c r="E1262" s="381" t="s">
        <v>255</v>
      </c>
      <c r="F1262" s="381" t="s">
        <v>624</v>
      </c>
      <c r="G1262" s="381" t="s">
        <v>11</v>
      </c>
      <c r="H1262" s="382">
        <v>75160.198099999994</v>
      </c>
      <c r="I1262" s="382">
        <v>131530.34669999999</v>
      </c>
      <c r="J1262" s="382">
        <v>98339.456399999995</v>
      </c>
      <c r="K1262" s="382">
        <v>172094.04870000001</v>
      </c>
      <c r="L1262" s="382">
        <v>119300.8282</v>
      </c>
      <c r="M1262" s="382">
        <v>208776.44940000001</v>
      </c>
      <c r="N1262" s="382">
        <v>145779.54999999999</v>
      </c>
      <c r="O1262" s="382">
        <v>255114.21239999999</v>
      </c>
      <c r="P1262" s="382">
        <v>171504.01620000001</v>
      </c>
      <c r="Q1262" s="382">
        <v>300132.02830000001</v>
      </c>
      <c r="R1262" s="382">
        <v>187278.747</v>
      </c>
      <c r="S1262" s="382">
        <v>327737.80719999998</v>
      </c>
      <c r="T1262" s="382">
        <v>201324.66940000001</v>
      </c>
      <c r="U1262" s="382">
        <v>352318.1715</v>
      </c>
    </row>
    <row r="1263" spans="1:21" ht="21.95" customHeight="1" x14ac:dyDescent="0.25">
      <c r="A1263" s="381" t="s">
        <v>731</v>
      </c>
      <c r="B1263" s="381" t="s">
        <v>48</v>
      </c>
      <c r="C1263" s="381" t="s">
        <v>29</v>
      </c>
      <c r="D1263" s="381" t="s">
        <v>49</v>
      </c>
      <c r="E1263" s="381" t="s">
        <v>255</v>
      </c>
      <c r="F1263" s="381" t="s">
        <v>625</v>
      </c>
      <c r="G1263" s="381" t="s">
        <v>5</v>
      </c>
      <c r="H1263" s="382">
        <v>68978.217300000004</v>
      </c>
      <c r="I1263" s="382">
        <v>120711.8802</v>
      </c>
      <c r="J1263" s="382">
        <v>90308.695099999997</v>
      </c>
      <c r="K1263" s="382">
        <v>158040.2164</v>
      </c>
      <c r="L1263" s="382">
        <v>109766.23699999999</v>
      </c>
      <c r="M1263" s="382">
        <v>192090.9149</v>
      </c>
      <c r="N1263" s="382">
        <v>134663.61199999999</v>
      </c>
      <c r="O1263" s="382">
        <v>235661.321</v>
      </c>
      <c r="P1263" s="382">
        <v>159732.7366</v>
      </c>
      <c r="Q1263" s="382">
        <v>279532.28899999999</v>
      </c>
      <c r="R1263" s="382">
        <v>175828.62469999999</v>
      </c>
      <c r="S1263" s="382">
        <v>307700.0931</v>
      </c>
      <c r="T1263" s="382">
        <v>190888.08180000001</v>
      </c>
      <c r="U1263" s="382">
        <v>334054.14319999999</v>
      </c>
    </row>
    <row r="1264" spans="1:21" ht="21.95" customHeight="1" x14ac:dyDescent="0.25">
      <c r="A1264" s="381" t="s">
        <v>731</v>
      </c>
      <c r="B1264" s="381" t="s">
        <v>48</v>
      </c>
      <c r="C1264" s="381" t="s">
        <v>29</v>
      </c>
      <c r="D1264" s="381" t="s">
        <v>49</v>
      </c>
      <c r="E1264" s="381" t="s">
        <v>255</v>
      </c>
      <c r="F1264" s="381" t="s">
        <v>626</v>
      </c>
      <c r="G1264" s="381" t="s">
        <v>6</v>
      </c>
      <c r="H1264" s="382">
        <v>59791.878299999997</v>
      </c>
      <c r="I1264" s="382">
        <v>104635.78690000001</v>
      </c>
      <c r="J1264" s="382">
        <v>82620.376999999993</v>
      </c>
      <c r="K1264" s="382">
        <v>144585.65969999999</v>
      </c>
      <c r="L1264" s="382">
        <v>104827.0171</v>
      </c>
      <c r="M1264" s="382">
        <v>183447.28</v>
      </c>
      <c r="N1264" s="382">
        <v>136968.40849999999</v>
      </c>
      <c r="O1264" s="382">
        <v>239694.71489999999</v>
      </c>
      <c r="P1264" s="382">
        <v>170689.4026</v>
      </c>
      <c r="Q1264" s="382">
        <v>298706.4546</v>
      </c>
      <c r="R1264" s="382">
        <v>192157.06890000001</v>
      </c>
      <c r="S1264" s="382">
        <v>336274.87050000002</v>
      </c>
      <c r="T1264" s="382">
        <v>213315.50690000001</v>
      </c>
      <c r="U1264" s="382">
        <v>373302.13709999999</v>
      </c>
    </row>
    <row r="1265" spans="1:21" ht="21.95" customHeight="1" x14ac:dyDescent="0.25">
      <c r="A1265" s="381" t="s">
        <v>731</v>
      </c>
      <c r="B1265" s="381" t="s">
        <v>48</v>
      </c>
      <c r="C1265" s="381" t="s">
        <v>29</v>
      </c>
      <c r="D1265" s="381" t="s">
        <v>49</v>
      </c>
      <c r="E1265" s="381" t="s">
        <v>255</v>
      </c>
      <c r="F1265" s="381" t="s">
        <v>627</v>
      </c>
      <c r="G1265" s="381" t="s">
        <v>4</v>
      </c>
      <c r="H1265" s="382">
        <v>67063.444399999993</v>
      </c>
      <c r="I1265" s="382">
        <v>107301.51270000001</v>
      </c>
      <c r="J1265" s="382">
        <v>93888.822100000005</v>
      </c>
      <c r="K1265" s="382">
        <v>150222.1177</v>
      </c>
      <c r="L1265" s="382">
        <v>120714.19990000001</v>
      </c>
      <c r="M1265" s="382">
        <v>193142.72270000001</v>
      </c>
      <c r="N1265" s="382">
        <v>160952.2665</v>
      </c>
      <c r="O1265" s="382">
        <v>257523.63020000001</v>
      </c>
      <c r="P1265" s="382">
        <v>201190.33309999999</v>
      </c>
      <c r="Q1265" s="382">
        <v>321904.53779999999</v>
      </c>
      <c r="R1265" s="382">
        <v>228015.71090000001</v>
      </c>
      <c r="S1265" s="382">
        <v>364825.14289999998</v>
      </c>
      <c r="T1265" s="382">
        <v>254841.08859999999</v>
      </c>
      <c r="U1265" s="382">
        <v>407745.74780000001</v>
      </c>
    </row>
    <row r="1266" spans="1:21" ht="22.5" customHeight="1" x14ac:dyDescent="0.25">
      <c r="A1266" s="381" t="s">
        <v>731</v>
      </c>
      <c r="B1266" s="381" t="s">
        <v>48</v>
      </c>
      <c r="C1266" s="381" t="s">
        <v>29</v>
      </c>
      <c r="D1266" s="381" t="s">
        <v>49</v>
      </c>
      <c r="E1266" s="381" t="s">
        <v>256</v>
      </c>
      <c r="F1266" s="381" t="s">
        <v>624</v>
      </c>
      <c r="G1266" s="381" t="s">
        <v>11</v>
      </c>
      <c r="H1266" s="382">
        <v>71836.488800000006</v>
      </c>
      <c r="I1266" s="382">
        <v>125713.85550000001</v>
      </c>
      <c r="J1266" s="382">
        <v>93867.150399999999</v>
      </c>
      <c r="K1266" s="382">
        <v>164267.51319999999</v>
      </c>
      <c r="L1266" s="382">
        <v>113761.56510000001</v>
      </c>
      <c r="M1266" s="382">
        <v>199082.739</v>
      </c>
      <c r="N1266" s="382">
        <v>138804.62580000001</v>
      </c>
      <c r="O1266" s="382">
        <v>242908.09510000001</v>
      </c>
      <c r="P1266" s="382">
        <v>163226.98329999999</v>
      </c>
      <c r="Q1266" s="382">
        <v>285647.22080000001</v>
      </c>
      <c r="R1266" s="382">
        <v>178218.495</v>
      </c>
      <c r="S1266" s="382">
        <v>311882.36629999999</v>
      </c>
      <c r="T1266" s="382">
        <v>191558.99050000001</v>
      </c>
      <c r="U1266" s="382">
        <v>335228.23330000002</v>
      </c>
    </row>
    <row r="1267" spans="1:21" ht="21.95" customHeight="1" x14ac:dyDescent="0.25">
      <c r="A1267" s="381" t="s">
        <v>731</v>
      </c>
      <c r="B1267" s="381" t="s">
        <v>48</v>
      </c>
      <c r="C1267" s="381" t="s">
        <v>29</v>
      </c>
      <c r="D1267" s="381" t="s">
        <v>49</v>
      </c>
      <c r="E1267" s="381" t="s">
        <v>256</v>
      </c>
      <c r="F1267" s="381" t="s">
        <v>625</v>
      </c>
      <c r="G1267" s="381" t="s">
        <v>5</v>
      </c>
      <c r="H1267" s="382">
        <v>66151.9087</v>
      </c>
      <c r="I1267" s="382">
        <v>115765.84020000001</v>
      </c>
      <c r="J1267" s="382">
        <v>86482.542199999996</v>
      </c>
      <c r="K1267" s="382">
        <v>151344.44880000001</v>
      </c>
      <c r="L1267" s="382">
        <v>104994.1249</v>
      </c>
      <c r="M1267" s="382">
        <v>183739.71859999999</v>
      </c>
      <c r="N1267" s="382">
        <v>128583.0735</v>
      </c>
      <c r="O1267" s="382">
        <v>225020.3786</v>
      </c>
      <c r="P1267" s="382">
        <v>152402.8181</v>
      </c>
      <c r="Q1267" s="382">
        <v>266704.93160000001</v>
      </c>
      <c r="R1267" s="382">
        <v>167689.64679999999</v>
      </c>
      <c r="S1267" s="382">
        <v>293456.88189999998</v>
      </c>
      <c r="T1267" s="382">
        <v>181962.12830000001</v>
      </c>
      <c r="U1267" s="382">
        <v>318433.72440000001</v>
      </c>
    </row>
    <row r="1268" spans="1:21" ht="21.95" customHeight="1" x14ac:dyDescent="0.25">
      <c r="A1268" s="381" t="s">
        <v>731</v>
      </c>
      <c r="B1268" s="381" t="s">
        <v>48</v>
      </c>
      <c r="C1268" s="381" t="s">
        <v>29</v>
      </c>
      <c r="D1268" s="381" t="s">
        <v>49</v>
      </c>
      <c r="E1268" s="381" t="s">
        <v>256</v>
      </c>
      <c r="F1268" s="381" t="s">
        <v>626</v>
      </c>
      <c r="G1268" s="381" t="s">
        <v>6</v>
      </c>
      <c r="H1268" s="382">
        <v>57588.097399999999</v>
      </c>
      <c r="I1268" s="382">
        <v>100779.1704</v>
      </c>
      <c r="J1268" s="382">
        <v>79622.6443</v>
      </c>
      <c r="K1268" s="382">
        <v>139339.6275</v>
      </c>
      <c r="L1268" s="382">
        <v>101085.36719999999</v>
      </c>
      <c r="M1268" s="382">
        <v>176899.39259999999</v>
      </c>
      <c r="N1268" s="382">
        <v>132204.90549999999</v>
      </c>
      <c r="O1268" s="382">
        <v>231358.58480000001</v>
      </c>
      <c r="P1268" s="382">
        <v>164776.95209999999</v>
      </c>
      <c r="Q1268" s="382">
        <v>288359.66619999998</v>
      </c>
      <c r="R1268" s="382">
        <v>185560.1588</v>
      </c>
      <c r="S1268" s="382">
        <v>324730.27789999999</v>
      </c>
      <c r="T1268" s="382">
        <v>206059.0177</v>
      </c>
      <c r="U1268" s="382">
        <v>360603.28100000002</v>
      </c>
    </row>
    <row r="1269" spans="1:21" ht="21.95" customHeight="1" x14ac:dyDescent="0.25">
      <c r="A1269" s="381" t="s">
        <v>731</v>
      </c>
      <c r="B1269" s="381" t="s">
        <v>48</v>
      </c>
      <c r="C1269" s="381" t="s">
        <v>29</v>
      </c>
      <c r="D1269" s="381" t="s">
        <v>49</v>
      </c>
      <c r="E1269" s="381" t="s">
        <v>256</v>
      </c>
      <c r="F1269" s="381" t="s">
        <v>627</v>
      </c>
      <c r="G1269" s="381" t="s">
        <v>4</v>
      </c>
      <c r="H1269" s="382">
        <v>63941.516499999998</v>
      </c>
      <c r="I1269" s="382">
        <v>102306.4279</v>
      </c>
      <c r="J1269" s="382">
        <v>89518.123099999997</v>
      </c>
      <c r="K1269" s="382">
        <v>143228.99909999999</v>
      </c>
      <c r="L1269" s="382">
        <v>115094.7297</v>
      </c>
      <c r="M1269" s="382">
        <v>184151.57029999999</v>
      </c>
      <c r="N1269" s="382">
        <v>153459.63959999999</v>
      </c>
      <c r="O1269" s="382">
        <v>245535.427</v>
      </c>
      <c r="P1269" s="382">
        <v>191824.54949999999</v>
      </c>
      <c r="Q1269" s="382">
        <v>306919.28379999998</v>
      </c>
      <c r="R1269" s="382">
        <v>217401.15609999999</v>
      </c>
      <c r="S1269" s="382">
        <v>347841.85499999998</v>
      </c>
      <c r="T1269" s="382">
        <v>242977.76269999999</v>
      </c>
      <c r="U1269" s="382">
        <v>388764.42619999999</v>
      </c>
    </row>
    <row r="1270" spans="1:21" ht="22.5" customHeight="1" x14ac:dyDescent="0.25">
      <c r="A1270" s="381" t="s">
        <v>731</v>
      </c>
      <c r="B1270" s="381" t="s">
        <v>48</v>
      </c>
      <c r="C1270" s="381" t="s">
        <v>29</v>
      </c>
      <c r="D1270" s="381" t="s">
        <v>49</v>
      </c>
      <c r="E1270" s="381" t="s">
        <v>257</v>
      </c>
      <c r="F1270" s="381" t="s">
        <v>624</v>
      </c>
      <c r="G1270" s="381" t="s">
        <v>11</v>
      </c>
      <c r="H1270" s="382">
        <v>75809.292400000006</v>
      </c>
      <c r="I1270" s="382">
        <v>132666.2617</v>
      </c>
      <c r="J1270" s="382">
        <v>99080.890599999999</v>
      </c>
      <c r="K1270" s="382">
        <v>173391.55859999999</v>
      </c>
      <c r="L1270" s="382">
        <v>120101.1023</v>
      </c>
      <c r="M1270" s="382">
        <v>210176.92910000001</v>
      </c>
      <c r="N1270" s="382">
        <v>146577.47270000001</v>
      </c>
      <c r="O1270" s="382">
        <v>256510.57709999999</v>
      </c>
      <c r="P1270" s="382">
        <v>172380.51550000001</v>
      </c>
      <c r="Q1270" s="382">
        <v>301665.902</v>
      </c>
      <c r="R1270" s="382">
        <v>188216.747</v>
      </c>
      <c r="S1270" s="382">
        <v>329379.30729999999</v>
      </c>
      <c r="T1270" s="382">
        <v>202310.4105</v>
      </c>
      <c r="U1270" s="382">
        <v>354043.21830000001</v>
      </c>
    </row>
    <row r="1271" spans="1:21" ht="21.95" customHeight="1" x14ac:dyDescent="0.25">
      <c r="A1271" s="381" t="s">
        <v>731</v>
      </c>
      <c r="B1271" s="381" t="s">
        <v>48</v>
      </c>
      <c r="C1271" s="381" t="s">
        <v>29</v>
      </c>
      <c r="D1271" s="381" t="s">
        <v>49</v>
      </c>
      <c r="E1271" s="381" t="s">
        <v>257</v>
      </c>
      <c r="F1271" s="381" t="s">
        <v>625</v>
      </c>
      <c r="G1271" s="381" t="s">
        <v>5</v>
      </c>
      <c r="H1271" s="382">
        <v>69769.425900000002</v>
      </c>
      <c r="I1271" s="382">
        <v>122096.4953</v>
      </c>
      <c r="J1271" s="382">
        <v>91234.744300000006</v>
      </c>
      <c r="K1271" s="382">
        <v>159660.80249999999</v>
      </c>
      <c r="L1271" s="382">
        <v>110785.6969</v>
      </c>
      <c r="M1271" s="382">
        <v>193874.96969999999</v>
      </c>
      <c r="N1271" s="382">
        <v>135717.07320000001</v>
      </c>
      <c r="O1271" s="382">
        <v>237504.87820000001</v>
      </c>
      <c r="P1271" s="382">
        <v>160879.83979999999</v>
      </c>
      <c r="Q1271" s="382">
        <v>281539.71950000001</v>
      </c>
      <c r="R1271" s="382">
        <v>177029.8456</v>
      </c>
      <c r="S1271" s="382">
        <v>309802.22970000003</v>
      </c>
      <c r="T1271" s="382">
        <v>192113.74419999999</v>
      </c>
      <c r="U1271" s="382">
        <v>336199.05239999999</v>
      </c>
    </row>
    <row r="1272" spans="1:21" ht="21.95" customHeight="1" x14ac:dyDescent="0.25">
      <c r="A1272" s="381" t="s">
        <v>731</v>
      </c>
      <c r="B1272" s="381" t="s">
        <v>48</v>
      </c>
      <c r="C1272" s="381" t="s">
        <v>29</v>
      </c>
      <c r="D1272" s="381" t="s">
        <v>49</v>
      </c>
      <c r="E1272" s="381" t="s">
        <v>257</v>
      </c>
      <c r="F1272" s="381" t="s">
        <v>626</v>
      </c>
      <c r="G1272" s="381" t="s">
        <v>6</v>
      </c>
      <c r="H1272" s="382">
        <v>60692.508699999998</v>
      </c>
      <c r="I1272" s="382">
        <v>106211.8901</v>
      </c>
      <c r="J1272" s="382">
        <v>83906.276800000007</v>
      </c>
      <c r="K1272" s="382">
        <v>146835.98439999999</v>
      </c>
      <c r="L1272" s="382">
        <v>106512.482</v>
      </c>
      <c r="M1272" s="382">
        <v>186396.84340000001</v>
      </c>
      <c r="N1272" s="382">
        <v>139280.0845</v>
      </c>
      <c r="O1272" s="382">
        <v>243740.14790000001</v>
      </c>
      <c r="P1272" s="382">
        <v>173590.97709999999</v>
      </c>
      <c r="Q1272" s="382">
        <v>303784.20980000001</v>
      </c>
      <c r="R1272" s="382">
        <v>195475.19630000001</v>
      </c>
      <c r="S1272" s="382">
        <v>342081.59340000001</v>
      </c>
      <c r="T1272" s="382">
        <v>217057.29579999999</v>
      </c>
      <c r="U1272" s="382">
        <v>379850.26770000003</v>
      </c>
    </row>
    <row r="1273" spans="1:21" ht="21.95" customHeight="1" x14ac:dyDescent="0.25">
      <c r="A1273" s="381" t="s">
        <v>731</v>
      </c>
      <c r="B1273" s="381" t="s">
        <v>48</v>
      </c>
      <c r="C1273" s="381" t="s">
        <v>29</v>
      </c>
      <c r="D1273" s="381" t="s">
        <v>49</v>
      </c>
      <c r="E1273" s="381" t="s">
        <v>257</v>
      </c>
      <c r="F1273" s="381" t="s">
        <v>627</v>
      </c>
      <c r="G1273" s="381" t="s">
        <v>4</v>
      </c>
      <c r="H1273" s="382">
        <v>67506.238200000007</v>
      </c>
      <c r="I1273" s="382">
        <v>108009.98269999999</v>
      </c>
      <c r="J1273" s="382">
        <v>94508.733399999997</v>
      </c>
      <c r="K1273" s="382">
        <v>151213.97579999999</v>
      </c>
      <c r="L1273" s="382">
        <v>121511.22870000001</v>
      </c>
      <c r="M1273" s="382">
        <v>194417.9688</v>
      </c>
      <c r="N1273" s="382">
        <v>162014.97159999999</v>
      </c>
      <c r="O1273" s="382">
        <v>259223.9584</v>
      </c>
      <c r="P1273" s="382">
        <v>202518.7144</v>
      </c>
      <c r="Q1273" s="382">
        <v>324029.94790000003</v>
      </c>
      <c r="R1273" s="382">
        <v>229521.20970000001</v>
      </c>
      <c r="S1273" s="382">
        <v>367233.94099999999</v>
      </c>
      <c r="T1273" s="382">
        <v>256523.70499999999</v>
      </c>
      <c r="U1273" s="382">
        <v>410437.93410000001</v>
      </c>
    </row>
    <row r="1274" spans="1:21" ht="22.5" customHeight="1" x14ac:dyDescent="0.25">
      <c r="A1274" s="381" t="s">
        <v>731</v>
      </c>
      <c r="B1274" s="381" t="s">
        <v>48</v>
      </c>
      <c r="C1274" s="381" t="s">
        <v>29</v>
      </c>
      <c r="D1274" s="381" t="s">
        <v>49</v>
      </c>
      <c r="E1274" s="381" t="s">
        <v>258</v>
      </c>
      <c r="F1274" s="381" t="s">
        <v>624</v>
      </c>
      <c r="G1274" s="381" t="s">
        <v>11</v>
      </c>
      <c r="H1274" s="382">
        <v>76538.638800000001</v>
      </c>
      <c r="I1274" s="382">
        <v>133942.61790000001</v>
      </c>
      <c r="J1274" s="382">
        <v>100119.6614</v>
      </c>
      <c r="K1274" s="382">
        <v>175209.40760000001</v>
      </c>
      <c r="L1274" s="382">
        <v>121439.016</v>
      </c>
      <c r="M1274" s="382">
        <v>212518.27799999999</v>
      </c>
      <c r="N1274" s="382">
        <v>148353.34830000001</v>
      </c>
      <c r="O1274" s="382">
        <v>259618.35949999999</v>
      </c>
      <c r="P1274" s="382">
        <v>174518.52059999999</v>
      </c>
      <c r="Q1274" s="382">
        <v>305407.41100000002</v>
      </c>
      <c r="R1274" s="382">
        <v>190566.38320000001</v>
      </c>
      <c r="S1274" s="382">
        <v>333491.17060000001</v>
      </c>
      <c r="T1274" s="382">
        <v>204853.98439999999</v>
      </c>
      <c r="U1274" s="382">
        <v>358494.47279999999</v>
      </c>
    </row>
    <row r="1275" spans="1:21" ht="21.95" customHeight="1" x14ac:dyDescent="0.25">
      <c r="A1275" s="381" t="s">
        <v>731</v>
      </c>
      <c r="B1275" s="381" t="s">
        <v>48</v>
      </c>
      <c r="C1275" s="381" t="s">
        <v>29</v>
      </c>
      <c r="D1275" s="381" t="s">
        <v>49</v>
      </c>
      <c r="E1275" s="381" t="s">
        <v>258</v>
      </c>
      <c r="F1275" s="381" t="s">
        <v>625</v>
      </c>
      <c r="G1275" s="381" t="s">
        <v>5</v>
      </c>
      <c r="H1275" s="382">
        <v>70285.600699999995</v>
      </c>
      <c r="I1275" s="382">
        <v>122999.80130000001</v>
      </c>
      <c r="J1275" s="382">
        <v>91996.592600000004</v>
      </c>
      <c r="K1275" s="382">
        <v>160994.03709999999</v>
      </c>
      <c r="L1275" s="382">
        <v>111794.83199999999</v>
      </c>
      <c r="M1275" s="382">
        <v>195640.95600000001</v>
      </c>
      <c r="N1275" s="382">
        <v>137109.64110000001</v>
      </c>
      <c r="O1275" s="382">
        <v>239941.8719</v>
      </c>
      <c r="P1275" s="382">
        <v>162611.93900000001</v>
      </c>
      <c r="Q1275" s="382">
        <v>284570.8933</v>
      </c>
      <c r="R1275" s="382">
        <v>178984.65040000001</v>
      </c>
      <c r="S1275" s="382">
        <v>313223.13809999998</v>
      </c>
      <c r="T1275" s="382">
        <v>194297.4362</v>
      </c>
      <c r="U1275" s="382">
        <v>340020.51329999999</v>
      </c>
    </row>
    <row r="1276" spans="1:21" ht="21.95" customHeight="1" x14ac:dyDescent="0.25">
      <c r="A1276" s="381" t="s">
        <v>731</v>
      </c>
      <c r="B1276" s="381" t="s">
        <v>48</v>
      </c>
      <c r="C1276" s="381" t="s">
        <v>29</v>
      </c>
      <c r="D1276" s="381" t="s">
        <v>49</v>
      </c>
      <c r="E1276" s="381" t="s">
        <v>258</v>
      </c>
      <c r="F1276" s="381" t="s">
        <v>626</v>
      </c>
      <c r="G1276" s="381" t="s">
        <v>6</v>
      </c>
      <c r="H1276" s="382">
        <v>60971.644099999998</v>
      </c>
      <c r="I1276" s="382">
        <v>106700.3772</v>
      </c>
      <c r="J1276" s="382">
        <v>84259.540599999993</v>
      </c>
      <c r="K1276" s="382">
        <v>147454.19589999999</v>
      </c>
      <c r="L1276" s="382">
        <v>106918.43060000001</v>
      </c>
      <c r="M1276" s="382">
        <v>187107.25349999999</v>
      </c>
      <c r="N1276" s="382">
        <v>139724.76500000001</v>
      </c>
      <c r="O1276" s="382">
        <v>244518.3389</v>
      </c>
      <c r="P1276" s="382">
        <v>174128.8585</v>
      </c>
      <c r="Q1276" s="382">
        <v>304725.5024</v>
      </c>
      <c r="R1276" s="382">
        <v>196040.28080000001</v>
      </c>
      <c r="S1276" s="382">
        <v>343070.49129999999</v>
      </c>
      <c r="T1276" s="382">
        <v>217638.9204</v>
      </c>
      <c r="U1276" s="382">
        <v>380868.11070000002</v>
      </c>
    </row>
    <row r="1277" spans="1:21" ht="21.95" customHeight="1" x14ac:dyDescent="0.25">
      <c r="A1277" s="381" t="s">
        <v>731</v>
      </c>
      <c r="B1277" s="381" t="s">
        <v>48</v>
      </c>
      <c r="C1277" s="381" t="s">
        <v>29</v>
      </c>
      <c r="D1277" s="381" t="s">
        <v>49</v>
      </c>
      <c r="E1277" s="381" t="s">
        <v>258</v>
      </c>
      <c r="F1277" s="381" t="s">
        <v>627</v>
      </c>
      <c r="G1277" s="381" t="s">
        <v>4</v>
      </c>
      <c r="H1277" s="382">
        <v>68263.869000000006</v>
      </c>
      <c r="I1277" s="382">
        <v>109222.192</v>
      </c>
      <c r="J1277" s="382">
        <v>95569.416599999997</v>
      </c>
      <c r="K1277" s="382">
        <v>152911.06890000001</v>
      </c>
      <c r="L1277" s="382">
        <v>122874.9642</v>
      </c>
      <c r="M1277" s="382">
        <v>196599.94570000001</v>
      </c>
      <c r="N1277" s="382">
        <v>163833.2856</v>
      </c>
      <c r="O1277" s="382">
        <v>262133.26079999999</v>
      </c>
      <c r="P1277" s="382">
        <v>204791.60699999999</v>
      </c>
      <c r="Q1277" s="382">
        <v>327666.57610000001</v>
      </c>
      <c r="R1277" s="382">
        <v>232097.15470000001</v>
      </c>
      <c r="S1277" s="382">
        <v>371355.45299999998</v>
      </c>
      <c r="T1277" s="382">
        <v>259402.7023</v>
      </c>
      <c r="U1277" s="382">
        <v>415044.3297</v>
      </c>
    </row>
    <row r="1278" spans="1:21" ht="22.5" customHeight="1" x14ac:dyDescent="0.25">
      <c r="A1278" s="381" t="s">
        <v>740</v>
      </c>
      <c r="B1278" s="381" t="s">
        <v>259</v>
      </c>
      <c r="C1278" s="381" t="s">
        <v>260</v>
      </c>
      <c r="D1278" s="381" t="s">
        <v>261</v>
      </c>
      <c r="E1278" s="381" t="s">
        <v>604</v>
      </c>
      <c r="F1278" s="381" t="s">
        <v>624</v>
      </c>
      <c r="G1278" s="381" t="s">
        <v>11</v>
      </c>
      <c r="H1278" s="382">
        <v>83997.678400000004</v>
      </c>
      <c r="I1278" s="382">
        <v>146995.93710000001</v>
      </c>
      <c r="J1278" s="382">
        <v>109932.59329999999</v>
      </c>
      <c r="K1278" s="382">
        <v>192382.03829999999</v>
      </c>
      <c r="L1278" s="382">
        <v>133392.85519999999</v>
      </c>
      <c r="M1278" s="382">
        <v>233437.49669999999</v>
      </c>
      <c r="N1278" s="382">
        <v>163049.68290000001</v>
      </c>
      <c r="O1278" s="382">
        <v>285336.94510000001</v>
      </c>
      <c r="P1278" s="382">
        <v>191839.0845</v>
      </c>
      <c r="Q1278" s="382">
        <v>335718.39799999999</v>
      </c>
      <c r="R1278" s="382">
        <v>209489.56340000001</v>
      </c>
      <c r="S1278" s="382">
        <v>366606.73590000003</v>
      </c>
      <c r="T1278" s="382">
        <v>225207.62950000001</v>
      </c>
      <c r="U1278" s="382">
        <v>394113.35159999999</v>
      </c>
    </row>
    <row r="1279" spans="1:21" ht="21.95" customHeight="1" x14ac:dyDescent="0.25">
      <c r="A1279" s="381" t="s">
        <v>740</v>
      </c>
      <c r="B1279" s="381" t="s">
        <v>259</v>
      </c>
      <c r="C1279" s="381" t="s">
        <v>260</v>
      </c>
      <c r="D1279" s="381" t="s">
        <v>261</v>
      </c>
      <c r="E1279" s="381" t="s">
        <v>604</v>
      </c>
      <c r="F1279" s="381" t="s">
        <v>625</v>
      </c>
      <c r="G1279" s="381" t="s">
        <v>5</v>
      </c>
      <c r="H1279" s="382">
        <v>77034.067599999995</v>
      </c>
      <c r="I1279" s="382">
        <v>134809.61840000001</v>
      </c>
      <c r="J1279" s="382">
        <v>100886.4483</v>
      </c>
      <c r="K1279" s="382">
        <v>176551.2844</v>
      </c>
      <c r="L1279" s="382">
        <v>122652.74099999999</v>
      </c>
      <c r="M1279" s="382">
        <v>214642.29670000001</v>
      </c>
      <c r="N1279" s="382">
        <v>150528.28140000001</v>
      </c>
      <c r="O1279" s="382">
        <v>263424.49249999999</v>
      </c>
      <c r="P1279" s="382">
        <v>178579.48199999999</v>
      </c>
      <c r="Q1279" s="382">
        <v>312514.09360000002</v>
      </c>
      <c r="R1279" s="382">
        <v>196591.7242</v>
      </c>
      <c r="S1279" s="382">
        <v>344035.51730000001</v>
      </c>
      <c r="T1279" s="382">
        <v>213451.47320000001</v>
      </c>
      <c r="U1279" s="382">
        <v>373540.07809999998</v>
      </c>
    </row>
    <row r="1280" spans="1:21" ht="21.95" customHeight="1" x14ac:dyDescent="0.25">
      <c r="A1280" s="381" t="s">
        <v>740</v>
      </c>
      <c r="B1280" s="381" t="s">
        <v>259</v>
      </c>
      <c r="C1280" s="381" t="s">
        <v>260</v>
      </c>
      <c r="D1280" s="381" t="s">
        <v>261</v>
      </c>
      <c r="E1280" s="381" t="s">
        <v>604</v>
      </c>
      <c r="F1280" s="381" t="s">
        <v>626</v>
      </c>
      <c r="G1280" s="381" t="s">
        <v>6</v>
      </c>
      <c r="H1280" s="382">
        <v>66714.729600000006</v>
      </c>
      <c r="I1280" s="382">
        <v>116750.77680000001</v>
      </c>
      <c r="J1280" s="382">
        <v>92174.773700000005</v>
      </c>
      <c r="K1280" s="382">
        <v>161305.85399999999</v>
      </c>
      <c r="L1280" s="382">
        <v>116934.33349999999</v>
      </c>
      <c r="M1280" s="382">
        <v>204635.08350000001</v>
      </c>
      <c r="N1280" s="382">
        <v>152757.35399999999</v>
      </c>
      <c r="O1280" s="382">
        <v>267325.36959999998</v>
      </c>
      <c r="P1280" s="382">
        <v>190359.6973</v>
      </c>
      <c r="Q1280" s="382">
        <v>333129.47019999998</v>
      </c>
      <c r="R1280" s="382">
        <v>214286.84959999999</v>
      </c>
      <c r="S1280" s="382">
        <v>375001.98680000001</v>
      </c>
      <c r="T1280" s="382">
        <v>237865.6759</v>
      </c>
      <c r="U1280" s="382">
        <v>416264.93280000001</v>
      </c>
    </row>
    <row r="1281" spans="1:21" ht="21.95" customHeight="1" x14ac:dyDescent="0.25">
      <c r="A1281" s="381" t="s">
        <v>740</v>
      </c>
      <c r="B1281" s="381" t="s">
        <v>259</v>
      </c>
      <c r="C1281" s="381" t="s">
        <v>260</v>
      </c>
      <c r="D1281" s="381" t="s">
        <v>261</v>
      </c>
      <c r="E1281" s="381" t="s">
        <v>604</v>
      </c>
      <c r="F1281" s="381" t="s">
        <v>627</v>
      </c>
      <c r="G1281" s="381" t="s">
        <v>4</v>
      </c>
      <c r="H1281" s="382">
        <v>74987.077900000004</v>
      </c>
      <c r="I1281" s="382">
        <v>119979.3265</v>
      </c>
      <c r="J1281" s="382">
        <v>104981.9091</v>
      </c>
      <c r="K1281" s="382">
        <v>167971.05710000001</v>
      </c>
      <c r="L1281" s="382">
        <v>134976.7403</v>
      </c>
      <c r="M1281" s="382">
        <v>215962.78769999999</v>
      </c>
      <c r="N1281" s="382">
        <v>179968.98699999999</v>
      </c>
      <c r="O1281" s="382">
        <v>287950.3836</v>
      </c>
      <c r="P1281" s="382">
        <v>224961.23379999999</v>
      </c>
      <c r="Q1281" s="382">
        <v>359937.97940000001</v>
      </c>
      <c r="R1281" s="382">
        <v>254956.0649</v>
      </c>
      <c r="S1281" s="382">
        <v>407929.71</v>
      </c>
      <c r="T1281" s="382">
        <v>284950.89610000001</v>
      </c>
      <c r="U1281" s="382">
        <v>455921.44050000003</v>
      </c>
    </row>
    <row r="1282" spans="1:21" ht="22.5" customHeight="1" x14ac:dyDescent="0.25">
      <c r="A1282" s="381" t="s">
        <v>740</v>
      </c>
      <c r="B1282" s="381" t="s">
        <v>259</v>
      </c>
      <c r="C1282" s="381" t="s">
        <v>260</v>
      </c>
      <c r="D1282" s="381" t="s">
        <v>261</v>
      </c>
      <c r="E1282" s="381" t="s">
        <v>262</v>
      </c>
      <c r="F1282" s="381" t="s">
        <v>624</v>
      </c>
      <c r="G1282" s="381" t="s">
        <v>11</v>
      </c>
      <c r="H1282" s="382">
        <v>85457.380999999994</v>
      </c>
      <c r="I1282" s="382">
        <v>149550.4166</v>
      </c>
      <c r="J1282" s="382">
        <v>111776.2392</v>
      </c>
      <c r="K1282" s="382">
        <v>195608.41880000001</v>
      </c>
      <c r="L1282" s="382">
        <v>135568.56039999999</v>
      </c>
      <c r="M1282" s="382">
        <v>237244.98079999999</v>
      </c>
      <c r="N1282" s="382">
        <v>165597.7605</v>
      </c>
      <c r="O1282" s="382">
        <v>289796.0809</v>
      </c>
      <c r="P1282" s="382">
        <v>194798.58549999999</v>
      </c>
      <c r="Q1282" s="382">
        <v>340897.5246</v>
      </c>
      <c r="R1282" s="382">
        <v>212709.53460000001</v>
      </c>
      <c r="S1282" s="382">
        <v>372241.68540000002</v>
      </c>
      <c r="T1282" s="382">
        <v>228655.21419999999</v>
      </c>
      <c r="U1282" s="382">
        <v>400146.6249</v>
      </c>
    </row>
    <row r="1283" spans="1:21" ht="21.95" customHeight="1" x14ac:dyDescent="0.25">
      <c r="A1283" s="381" t="s">
        <v>740</v>
      </c>
      <c r="B1283" s="381" t="s">
        <v>259</v>
      </c>
      <c r="C1283" s="381" t="s">
        <v>260</v>
      </c>
      <c r="D1283" s="381" t="s">
        <v>261</v>
      </c>
      <c r="E1283" s="381" t="s">
        <v>262</v>
      </c>
      <c r="F1283" s="381" t="s">
        <v>625</v>
      </c>
      <c r="G1283" s="381" t="s">
        <v>5</v>
      </c>
      <c r="H1283" s="382">
        <v>78493.770300000004</v>
      </c>
      <c r="I1283" s="382">
        <v>137364.09789999999</v>
      </c>
      <c r="J1283" s="382">
        <v>102730.09420000001</v>
      </c>
      <c r="K1283" s="382">
        <v>179777.6649</v>
      </c>
      <c r="L1283" s="382">
        <v>124828.44620000001</v>
      </c>
      <c r="M1283" s="382">
        <v>218449.78080000001</v>
      </c>
      <c r="N1283" s="382">
        <v>153076.35889999999</v>
      </c>
      <c r="O1283" s="382">
        <v>267883.62819999998</v>
      </c>
      <c r="P1283" s="382">
        <v>181538.98300000001</v>
      </c>
      <c r="Q1283" s="382">
        <v>317693.22029999999</v>
      </c>
      <c r="R1283" s="382">
        <v>199811.6954</v>
      </c>
      <c r="S1283" s="382">
        <v>349670.4669</v>
      </c>
      <c r="T1283" s="382">
        <v>216899.05790000001</v>
      </c>
      <c r="U1283" s="382">
        <v>379573.35139999999</v>
      </c>
    </row>
    <row r="1284" spans="1:21" ht="21.95" customHeight="1" x14ac:dyDescent="0.25">
      <c r="A1284" s="381" t="s">
        <v>740</v>
      </c>
      <c r="B1284" s="381" t="s">
        <v>259</v>
      </c>
      <c r="C1284" s="381" t="s">
        <v>260</v>
      </c>
      <c r="D1284" s="381" t="s">
        <v>261</v>
      </c>
      <c r="E1284" s="381" t="s">
        <v>262</v>
      </c>
      <c r="F1284" s="381" t="s">
        <v>626</v>
      </c>
      <c r="G1284" s="381" t="s">
        <v>6</v>
      </c>
      <c r="H1284" s="382">
        <v>68111.940700000006</v>
      </c>
      <c r="I1284" s="382">
        <v>119195.89629999999</v>
      </c>
      <c r="J1284" s="382">
        <v>94130.869300000006</v>
      </c>
      <c r="K1284" s="382">
        <v>164729.02129999999</v>
      </c>
      <c r="L1284" s="382">
        <v>119449.3135</v>
      </c>
      <c r="M1284" s="382">
        <v>209036.29860000001</v>
      </c>
      <c r="N1284" s="382">
        <v>156110.66080000001</v>
      </c>
      <c r="O1284" s="382">
        <v>273193.65639999998</v>
      </c>
      <c r="P1284" s="382">
        <v>194551.33069999999</v>
      </c>
      <c r="Q1284" s="382">
        <v>340464.82870000001</v>
      </c>
      <c r="R1284" s="382">
        <v>219037.36749999999</v>
      </c>
      <c r="S1284" s="382">
        <v>383315.39309999999</v>
      </c>
      <c r="T1284" s="382">
        <v>243175.07819999999</v>
      </c>
      <c r="U1284" s="382">
        <v>425556.38689999998</v>
      </c>
    </row>
    <row r="1285" spans="1:21" ht="21.95" customHeight="1" x14ac:dyDescent="0.25">
      <c r="A1285" s="381" t="s">
        <v>740</v>
      </c>
      <c r="B1285" s="381" t="s">
        <v>259</v>
      </c>
      <c r="C1285" s="381" t="s">
        <v>260</v>
      </c>
      <c r="D1285" s="381" t="s">
        <v>261</v>
      </c>
      <c r="E1285" s="381" t="s">
        <v>262</v>
      </c>
      <c r="F1285" s="381" t="s">
        <v>627</v>
      </c>
      <c r="G1285" s="381" t="s">
        <v>4</v>
      </c>
      <c r="H1285" s="382">
        <v>76205.781099999993</v>
      </c>
      <c r="I1285" s="382">
        <v>121929.2516</v>
      </c>
      <c r="J1285" s="382">
        <v>106688.0935</v>
      </c>
      <c r="K1285" s="382">
        <v>170700.95209999999</v>
      </c>
      <c r="L1285" s="382">
        <v>137170.40590000001</v>
      </c>
      <c r="M1285" s="382">
        <v>219472.65280000001</v>
      </c>
      <c r="N1285" s="382">
        <v>182893.87450000001</v>
      </c>
      <c r="O1285" s="382">
        <v>292630.20360000001</v>
      </c>
      <c r="P1285" s="382">
        <v>228617.3431</v>
      </c>
      <c r="Q1285" s="382">
        <v>365787.75449999998</v>
      </c>
      <c r="R1285" s="382">
        <v>259099.65549999999</v>
      </c>
      <c r="S1285" s="382">
        <v>414559.45510000002</v>
      </c>
      <c r="T1285" s="382">
        <v>289581.96799999999</v>
      </c>
      <c r="U1285" s="382">
        <v>463331.1556</v>
      </c>
    </row>
    <row r="1286" spans="1:21" ht="22.5" customHeight="1" x14ac:dyDescent="0.25">
      <c r="A1286" s="381" t="s">
        <v>740</v>
      </c>
      <c r="B1286" s="381" t="s">
        <v>259</v>
      </c>
      <c r="C1286" s="381" t="s">
        <v>260</v>
      </c>
      <c r="D1286" s="381" t="s">
        <v>261</v>
      </c>
      <c r="E1286" s="381" t="s">
        <v>263</v>
      </c>
      <c r="F1286" s="381" t="s">
        <v>624</v>
      </c>
      <c r="G1286" s="381" t="s">
        <v>11</v>
      </c>
      <c r="H1286" s="382">
        <v>79619.569199999998</v>
      </c>
      <c r="I1286" s="382">
        <v>139334.24609999999</v>
      </c>
      <c r="J1286" s="382">
        <v>104167.7453</v>
      </c>
      <c r="K1286" s="382">
        <v>182293.55429999999</v>
      </c>
      <c r="L1286" s="382">
        <v>126365.6004</v>
      </c>
      <c r="M1286" s="382">
        <v>221139.8008</v>
      </c>
      <c r="N1286" s="382">
        <v>154401.7561</v>
      </c>
      <c r="O1286" s="382">
        <v>270203.07309999998</v>
      </c>
      <c r="P1286" s="382">
        <v>181644.04870000001</v>
      </c>
      <c r="Q1286" s="382">
        <v>317877.08510000003</v>
      </c>
      <c r="R1286" s="382">
        <v>198350.32260000001</v>
      </c>
      <c r="S1286" s="382">
        <v>347113.06469999999</v>
      </c>
      <c r="T1286" s="382">
        <v>213225.2843</v>
      </c>
      <c r="U1286" s="382">
        <v>373144.2475</v>
      </c>
    </row>
    <row r="1287" spans="1:21" ht="21.95" customHeight="1" x14ac:dyDescent="0.25">
      <c r="A1287" s="381" t="s">
        <v>740</v>
      </c>
      <c r="B1287" s="381" t="s">
        <v>259</v>
      </c>
      <c r="C1287" s="381" t="s">
        <v>260</v>
      </c>
      <c r="D1287" s="381" t="s">
        <v>261</v>
      </c>
      <c r="E1287" s="381" t="s">
        <v>263</v>
      </c>
      <c r="F1287" s="381" t="s">
        <v>625</v>
      </c>
      <c r="G1287" s="381" t="s">
        <v>5</v>
      </c>
      <c r="H1287" s="382">
        <v>73082.301999999996</v>
      </c>
      <c r="I1287" s="382">
        <v>127894.02860000001</v>
      </c>
      <c r="J1287" s="382">
        <v>95675.445900000006</v>
      </c>
      <c r="K1287" s="382">
        <v>167432.03030000001</v>
      </c>
      <c r="L1287" s="382">
        <v>116283.0442</v>
      </c>
      <c r="M1287" s="382">
        <v>203495.3273</v>
      </c>
      <c r="N1287" s="382">
        <v>142646.97089999999</v>
      </c>
      <c r="O1287" s="382">
        <v>249632.1992</v>
      </c>
      <c r="P1287" s="382">
        <v>169196.2585</v>
      </c>
      <c r="Q1287" s="382">
        <v>296093.45250000001</v>
      </c>
      <c r="R1287" s="382">
        <v>186242.14720000001</v>
      </c>
      <c r="S1287" s="382">
        <v>325923.7574</v>
      </c>
      <c r="T1287" s="382">
        <v>202188.8927</v>
      </c>
      <c r="U1287" s="382">
        <v>353830.56219999999</v>
      </c>
    </row>
    <row r="1288" spans="1:21" ht="21.95" customHeight="1" x14ac:dyDescent="0.25">
      <c r="A1288" s="381" t="s">
        <v>740</v>
      </c>
      <c r="B1288" s="381" t="s">
        <v>259</v>
      </c>
      <c r="C1288" s="381" t="s">
        <v>260</v>
      </c>
      <c r="D1288" s="381" t="s">
        <v>261</v>
      </c>
      <c r="E1288" s="381" t="s">
        <v>263</v>
      </c>
      <c r="F1288" s="381" t="s">
        <v>626</v>
      </c>
      <c r="G1288" s="381" t="s">
        <v>6</v>
      </c>
      <c r="H1288" s="382">
        <v>63362.026599999997</v>
      </c>
      <c r="I1288" s="382">
        <v>110883.54640000001</v>
      </c>
      <c r="J1288" s="382">
        <v>87556.041299999997</v>
      </c>
      <c r="K1288" s="382">
        <v>153223.0724</v>
      </c>
      <c r="L1288" s="382">
        <v>111092.45849999999</v>
      </c>
      <c r="M1288" s="382">
        <v>194411.80249999999</v>
      </c>
      <c r="N1288" s="382">
        <v>145161.35639999999</v>
      </c>
      <c r="O1288" s="382">
        <v>254032.3737</v>
      </c>
      <c r="P1288" s="382">
        <v>180900.63870000001</v>
      </c>
      <c r="Q1288" s="382">
        <v>316576.1177</v>
      </c>
      <c r="R1288" s="382">
        <v>203655.61230000001</v>
      </c>
      <c r="S1288" s="382">
        <v>356397.32140000002</v>
      </c>
      <c r="T1288" s="382">
        <v>226083.5858</v>
      </c>
      <c r="U1288" s="382">
        <v>395646.27519999997</v>
      </c>
    </row>
    <row r="1289" spans="1:21" ht="21.95" customHeight="1" x14ac:dyDescent="0.25">
      <c r="A1289" s="381" t="s">
        <v>740</v>
      </c>
      <c r="B1289" s="381" t="s">
        <v>259</v>
      </c>
      <c r="C1289" s="381" t="s">
        <v>260</v>
      </c>
      <c r="D1289" s="381" t="s">
        <v>261</v>
      </c>
      <c r="E1289" s="381" t="s">
        <v>263</v>
      </c>
      <c r="F1289" s="381" t="s">
        <v>627</v>
      </c>
      <c r="G1289" s="381" t="s">
        <v>4</v>
      </c>
      <c r="H1289" s="382">
        <v>71034.400399999999</v>
      </c>
      <c r="I1289" s="382">
        <v>113655.04240000001</v>
      </c>
      <c r="J1289" s="382">
        <v>99448.160600000003</v>
      </c>
      <c r="K1289" s="382">
        <v>159117.05919999999</v>
      </c>
      <c r="L1289" s="382">
        <v>127861.92080000001</v>
      </c>
      <c r="M1289" s="382">
        <v>204579.07620000001</v>
      </c>
      <c r="N1289" s="382">
        <v>170482.56099999999</v>
      </c>
      <c r="O1289" s="382">
        <v>272772.10159999999</v>
      </c>
      <c r="P1289" s="382">
        <v>213103.20120000001</v>
      </c>
      <c r="Q1289" s="382">
        <v>340965.12699999998</v>
      </c>
      <c r="R1289" s="382">
        <v>241516.9613</v>
      </c>
      <c r="S1289" s="382">
        <v>386427.14390000002</v>
      </c>
      <c r="T1289" s="382">
        <v>269930.72149999999</v>
      </c>
      <c r="U1289" s="382">
        <v>431889.16080000001</v>
      </c>
    </row>
    <row r="1290" spans="1:21" ht="22.5" customHeight="1" x14ac:dyDescent="0.25">
      <c r="A1290" s="381" t="s">
        <v>740</v>
      </c>
      <c r="B1290" s="381" t="s">
        <v>259</v>
      </c>
      <c r="C1290" s="381" t="s">
        <v>260</v>
      </c>
      <c r="D1290" s="381" t="s">
        <v>261</v>
      </c>
      <c r="E1290" s="381" t="s">
        <v>264</v>
      </c>
      <c r="F1290" s="381" t="s">
        <v>624</v>
      </c>
      <c r="G1290" s="381" t="s">
        <v>11</v>
      </c>
      <c r="H1290" s="382">
        <v>90564.841799999995</v>
      </c>
      <c r="I1290" s="382">
        <v>158488.47330000001</v>
      </c>
      <c r="J1290" s="382">
        <v>118579.86500000001</v>
      </c>
      <c r="K1290" s="382">
        <v>207514.76379999999</v>
      </c>
      <c r="L1290" s="382">
        <v>143933.73740000001</v>
      </c>
      <c r="M1290" s="382">
        <v>251884.04060000001</v>
      </c>
      <c r="N1290" s="382">
        <v>176021.57329999999</v>
      </c>
      <c r="O1290" s="382">
        <v>308037.75329999998</v>
      </c>
      <c r="P1290" s="382">
        <v>207131.63870000001</v>
      </c>
      <c r="Q1290" s="382">
        <v>362480.3676</v>
      </c>
      <c r="R1290" s="382">
        <v>226198.4247</v>
      </c>
      <c r="S1290" s="382">
        <v>395847.24320000003</v>
      </c>
      <c r="T1290" s="382">
        <v>243181.1476</v>
      </c>
      <c r="U1290" s="382">
        <v>425567.00819999998</v>
      </c>
    </row>
    <row r="1291" spans="1:21" ht="21.95" customHeight="1" x14ac:dyDescent="0.25">
      <c r="A1291" s="381" t="s">
        <v>740</v>
      </c>
      <c r="B1291" s="381" t="s">
        <v>259</v>
      </c>
      <c r="C1291" s="381" t="s">
        <v>260</v>
      </c>
      <c r="D1291" s="381" t="s">
        <v>261</v>
      </c>
      <c r="E1291" s="381" t="s">
        <v>264</v>
      </c>
      <c r="F1291" s="381" t="s">
        <v>625</v>
      </c>
      <c r="G1291" s="381" t="s">
        <v>5</v>
      </c>
      <c r="H1291" s="382">
        <v>82961.715599999996</v>
      </c>
      <c r="I1291" s="382">
        <v>145183.0024</v>
      </c>
      <c r="J1291" s="382">
        <v>108702.9513</v>
      </c>
      <c r="K1291" s="382">
        <v>190230.16469999999</v>
      </c>
      <c r="L1291" s="382">
        <v>132207.28580000001</v>
      </c>
      <c r="M1291" s="382">
        <v>231362.7501</v>
      </c>
      <c r="N1291" s="382">
        <v>162350.24669999999</v>
      </c>
      <c r="O1291" s="382">
        <v>284112.93170000002</v>
      </c>
      <c r="P1291" s="382">
        <v>192654.31709999999</v>
      </c>
      <c r="Q1291" s="382">
        <v>337145.05489999999</v>
      </c>
      <c r="R1291" s="382">
        <v>212116.08970000001</v>
      </c>
      <c r="S1291" s="382">
        <v>371203.1569</v>
      </c>
      <c r="T1291" s="382">
        <v>230345.34390000001</v>
      </c>
      <c r="U1291" s="382">
        <v>403104.3518</v>
      </c>
    </row>
    <row r="1292" spans="1:21" ht="21.95" customHeight="1" x14ac:dyDescent="0.25">
      <c r="A1292" s="381" t="s">
        <v>740</v>
      </c>
      <c r="B1292" s="381" t="s">
        <v>259</v>
      </c>
      <c r="C1292" s="381" t="s">
        <v>260</v>
      </c>
      <c r="D1292" s="381" t="s">
        <v>261</v>
      </c>
      <c r="E1292" s="381" t="s">
        <v>264</v>
      </c>
      <c r="F1292" s="381" t="s">
        <v>626</v>
      </c>
      <c r="G1292" s="381" t="s">
        <v>6</v>
      </c>
      <c r="H1292" s="382">
        <v>71743.783500000005</v>
      </c>
      <c r="I1292" s="382">
        <v>125551.62119999999</v>
      </c>
      <c r="J1292" s="382">
        <v>99102.871299999999</v>
      </c>
      <c r="K1292" s="382">
        <v>173430.02480000001</v>
      </c>
      <c r="L1292" s="382">
        <v>125697.14449999999</v>
      </c>
      <c r="M1292" s="382">
        <v>219970.00279999999</v>
      </c>
      <c r="N1292" s="382">
        <v>164151.34880000001</v>
      </c>
      <c r="O1292" s="382">
        <v>287264.8603</v>
      </c>
      <c r="P1292" s="382">
        <v>204548.28289999999</v>
      </c>
      <c r="Q1292" s="382">
        <v>357959.4951</v>
      </c>
      <c r="R1292" s="382">
        <v>230233.70310000001</v>
      </c>
      <c r="S1292" s="382">
        <v>402908.9804</v>
      </c>
      <c r="T1292" s="382">
        <v>255538.80799999999</v>
      </c>
      <c r="U1292" s="382">
        <v>447192.9142</v>
      </c>
    </row>
    <row r="1293" spans="1:21" ht="21.95" customHeight="1" x14ac:dyDescent="0.25">
      <c r="A1293" s="381" t="s">
        <v>740</v>
      </c>
      <c r="B1293" s="381" t="s">
        <v>259</v>
      </c>
      <c r="C1293" s="381" t="s">
        <v>260</v>
      </c>
      <c r="D1293" s="381" t="s">
        <v>261</v>
      </c>
      <c r="E1293" s="381" t="s">
        <v>264</v>
      </c>
      <c r="F1293" s="381" t="s">
        <v>627</v>
      </c>
      <c r="G1293" s="381" t="s">
        <v>4</v>
      </c>
      <c r="H1293" s="382">
        <v>80916.094200000007</v>
      </c>
      <c r="I1293" s="382">
        <v>129465.75260000001</v>
      </c>
      <c r="J1293" s="382">
        <v>113282.5318</v>
      </c>
      <c r="K1293" s="382">
        <v>181252.05360000001</v>
      </c>
      <c r="L1293" s="382">
        <v>145648.96960000001</v>
      </c>
      <c r="M1293" s="382">
        <v>233038.3547</v>
      </c>
      <c r="N1293" s="382">
        <v>194198.62599999999</v>
      </c>
      <c r="O1293" s="382">
        <v>310717.8063</v>
      </c>
      <c r="P1293" s="382">
        <v>242748.2825</v>
      </c>
      <c r="Q1293" s="382">
        <v>388397.25780000002</v>
      </c>
      <c r="R1293" s="382">
        <v>275114.72019999998</v>
      </c>
      <c r="S1293" s="382">
        <v>440183.5588</v>
      </c>
      <c r="T1293" s="382">
        <v>307481.15789999999</v>
      </c>
      <c r="U1293" s="382">
        <v>491969.85989999998</v>
      </c>
    </row>
    <row r="1294" spans="1:21" ht="22.5" customHeight="1" x14ac:dyDescent="0.25">
      <c r="A1294" s="381" t="s">
        <v>740</v>
      </c>
      <c r="B1294" s="381" t="s">
        <v>259</v>
      </c>
      <c r="C1294" s="381" t="s">
        <v>260</v>
      </c>
      <c r="D1294" s="381" t="s">
        <v>261</v>
      </c>
      <c r="E1294" s="381" t="s">
        <v>265</v>
      </c>
      <c r="F1294" s="381" t="s">
        <v>624</v>
      </c>
      <c r="G1294" s="381" t="s">
        <v>11</v>
      </c>
      <c r="H1294" s="382">
        <v>83673.632199999993</v>
      </c>
      <c r="I1294" s="382">
        <v>146428.85639999999</v>
      </c>
      <c r="J1294" s="382">
        <v>109444.92329999999</v>
      </c>
      <c r="K1294" s="382">
        <v>191528.61559999999</v>
      </c>
      <c r="L1294" s="382">
        <v>132742.6508</v>
      </c>
      <c r="M1294" s="382">
        <v>232299.639</v>
      </c>
      <c r="N1294" s="382">
        <v>162148.87700000001</v>
      </c>
      <c r="O1294" s="382">
        <v>283760.53470000002</v>
      </c>
      <c r="P1294" s="382">
        <v>190742.57120000001</v>
      </c>
      <c r="Q1294" s="382">
        <v>333799.49949999998</v>
      </c>
      <c r="R1294" s="382">
        <v>208280.90280000001</v>
      </c>
      <c r="S1294" s="382">
        <v>364491.57980000001</v>
      </c>
      <c r="T1294" s="382">
        <v>223894.96660000001</v>
      </c>
      <c r="U1294" s="382">
        <v>391816.19150000002</v>
      </c>
    </row>
    <row r="1295" spans="1:21" ht="21.95" customHeight="1" x14ac:dyDescent="0.25">
      <c r="A1295" s="381" t="s">
        <v>740</v>
      </c>
      <c r="B1295" s="381" t="s">
        <v>259</v>
      </c>
      <c r="C1295" s="381" t="s">
        <v>260</v>
      </c>
      <c r="D1295" s="381" t="s">
        <v>261</v>
      </c>
      <c r="E1295" s="381" t="s">
        <v>265</v>
      </c>
      <c r="F1295" s="381" t="s">
        <v>625</v>
      </c>
      <c r="G1295" s="381" t="s">
        <v>5</v>
      </c>
      <c r="H1295" s="382">
        <v>76852.136299999998</v>
      </c>
      <c r="I1295" s="382">
        <v>134491.23860000001</v>
      </c>
      <c r="J1295" s="382">
        <v>100583.39380000001</v>
      </c>
      <c r="K1295" s="382">
        <v>176020.93900000001</v>
      </c>
      <c r="L1295" s="382">
        <v>122221.72289999999</v>
      </c>
      <c r="M1295" s="382">
        <v>213888.01519999999</v>
      </c>
      <c r="N1295" s="382">
        <v>149883.0148</v>
      </c>
      <c r="O1295" s="382">
        <v>262295.2757</v>
      </c>
      <c r="P1295" s="382">
        <v>177753.57329999999</v>
      </c>
      <c r="Q1295" s="382">
        <v>311068.75329999998</v>
      </c>
      <c r="R1295" s="382">
        <v>195646.28529999999</v>
      </c>
      <c r="S1295" s="382">
        <v>342380.99930000002</v>
      </c>
      <c r="T1295" s="382">
        <v>212378.73240000001</v>
      </c>
      <c r="U1295" s="382">
        <v>371662.78159999999</v>
      </c>
    </row>
    <row r="1296" spans="1:21" ht="21.95" customHeight="1" x14ac:dyDescent="0.25">
      <c r="A1296" s="381" t="s">
        <v>740</v>
      </c>
      <c r="B1296" s="381" t="s">
        <v>259</v>
      </c>
      <c r="C1296" s="381" t="s">
        <v>260</v>
      </c>
      <c r="D1296" s="381" t="s">
        <v>261</v>
      </c>
      <c r="E1296" s="381" t="s">
        <v>265</v>
      </c>
      <c r="F1296" s="381" t="s">
        <v>626</v>
      </c>
      <c r="G1296" s="381" t="s">
        <v>6</v>
      </c>
      <c r="H1296" s="382">
        <v>66683.881599999993</v>
      </c>
      <c r="I1296" s="382">
        <v>116696.7928</v>
      </c>
      <c r="J1296" s="382">
        <v>92156.604000000007</v>
      </c>
      <c r="K1296" s="382">
        <v>161274.0569</v>
      </c>
      <c r="L1296" s="382">
        <v>116943.13740000001</v>
      </c>
      <c r="M1296" s="382">
        <v>204650.49050000001</v>
      </c>
      <c r="N1296" s="382">
        <v>152833.48250000001</v>
      </c>
      <c r="O1296" s="382">
        <v>267458.5943</v>
      </c>
      <c r="P1296" s="382">
        <v>190466.83730000001</v>
      </c>
      <c r="Q1296" s="382">
        <v>333316.96529999998</v>
      </c>
      <c r="R1296" s="382">
        <v>214437.95139999999</v>
      </c>
      <c r="S1296" s="382">
        <v>375266.41489999997</v>
      </c>
      <c r="T1296" s="382">
        <v>238067.8481</v>
      </c>
      <c r="U1296" s="382">
        <v>416618.7341</v>
      </c>
    </row>
    <row r="1297" spans="1:21" ht="21.95" customHeight="1" x14ac:dyDescent="0.25">
      <c r="A1297" s="381" t="s">
        <v>740</v>
      </c>
      <c r="B1297" s="381" t="s">
        <v>259</v>
      </c>
      <c r="C1297" s="381" t="s">
        <v>260</v>
      </c>
      <c r="D1297" s="381" t="s">
        <v>261</v>
      </c>
      <c r="E1297" s="381" t="s">
        <v>265</v>
      </c>
      <c r="F1297" s="381" t="s">
        <v>627</v>
      </c>
      <c r="G1297" s="381" t="s">
        <v>4</v>
      </c>
      <c r="H1297" s="382">
        <v>74617.398199999996</v>
      </c>
      <c r="I1297" s="382">
        <v>119387.83900000001</v>
      </c>
      <c r="J1297" s="382">
        <v>104464.3576</v>
      </c>
      <c r="K1297" s="382">
        <v>167142.97450000001</v>
      </c>
      <c r="L1297" s="382">
        <v>134311.3168</v>
      </c>
      <c r="M1297" s="382">
        <v>214898.11009999999</v>
      </c>
      <c r="N1297" s="382">
        <v>179081.75570000001</v>
      </c>
      <c r="O1297" s="382">
        <v>286530.81339999998</v>
      </c>
      <c r="P1297" s="382">
        <v>223852.19459999999</v>
      </c>
      <c r="Q1297" s="382">
        <v>358163.51679999998</v>
      </c>
      <c r="R1297" s="382">
        <v>253699.15400000001</v>
      </c>
      <c r="S1297" s="382">
        <v>405918.65230000002</v>
      </c>
      <c r="T1297" s="382">
        <v>283546.11320000002</v>
      </c>
      <c r="U1297" s="382">
        <v>453673.788</v>
      </c>
    </row>
    <row r="1298" spans="1:21" ht="22.5" customHeight="1" x14ac:dyDescent="0.25">
      <c r="A1298" s="381" t="s">
        <v>740</v>
      </c>
      <c r="B1298" s="381" t="s">
        <v>259</v>
      </c>
      <c r="C1298" s="381" t="s">
        <v>260</v>
      </c>
      <c r="D1298" s="381" t="s">
        <v>261</v>
      </c>
      <c r="E1298" s="381" t="s">
        <v>266</v>
      </c>
      <c r="F1298" s="381" t="s">
        <v>624</v>
      </c>
      <c r="G1298" s="381" t="s">
        <v>11</v>
      </c>
      <c r="H1298" s="382">
        <v>85375.112200000003</v>
      </c>
      <c r="I1298" s="382">
        <v>149406.44630000001</v>
      </c>
      <c r="J1298" s="382">
        <v>111946.69779999999</v>
      </c>
      <c r="K1298" s="382">
        <v>195906.72099999999</v>
      </c>
      <c r="L1298" s="382">
        <v>136031.16959999999</v>
      </c>
      <c r="M1298" s="382">
        <v>238054.54689999999</v>
      </c>
      <c r="N1298" s="382">
        <v>166627.16010000001</v>
      </c>
      <c r="O1298" s="382">
        <v>291597.53029999998</v>
      </c>
      <c r="P1298" s="382">
        <v>196170.1041</v>
      </c>
      <c r="Q1298" s="382">
        <v>343297.68229999999</v>
      </c>
      <c r="R1298" s="382">
        <v>214256.50719999999</v>
      </c>
      <c r="S1298" s="382">
        <v>374948.88760000002</v>
      </c>
      <c r="T1298" s="382">
        <v>230376.51459999999</v>
      </c>
      <c r="U1298" s="382">
        <v>403158.90059999999</v>
      </c>
    </row>
    <row r="1299" spans="1:21" ht="21.95" customHeight="1" x14ac:dyDescent="0.25">
      <c r="A1299" s="381" t="s">
        <v>740</v>
      </c>
      <c r="B1299" s="381" t="s">
        <v>259</v>
      </c>
      <c r="C1299" s="381" t="s">
        <v>260</v>
      </c>
      <c r="D1299" s="381" t="s">
        <v>261</v>
      </c>
      <c r="E1299" s="381" t="s">
        <v>266</v>
      </c>
      <c r="F1299" s="381" t="s">
        <v>625</v>
      </c>
      <c r="G1299" s="381" t="s">
        <v>5</v>
      </c>
      <c r="H1299" s="382">
        <v>77914.101200000005</v>
      </c>
      <c r="I1299" s="382">
        <v>136349.677</v>
      </c>
      <c r="J1299" s="382">
        <v>102254.4001</v>
      </c>
      <c r="K1299" s="382">
        <v>178945.20009999999</v>
      </c>
      <c r="L1299" s="382">
        <v>124523.9051</v>
      </c>
      <c r="M1299" s="382">
        <v>217916.8339</v>
      </c>
      <c r="N1299" s="382">
        <v>153211.37359999999</v>
      </c>
      <c r="O1299" s="382">
        <v>268119.90389999998</v>
      </c>
      <c r="P1299" s="382">
        <v>181963.38810000001</v>
      </c>
      <c r="Q1299" s="382">
        <v>318435.92910000001</v>
      </c>
      <c r="R1299" s="382">
        <v>200437.3947</v>
      </c>
      <c r="S1299" s="382">
        <v>350765.44079999998</v>
      </c>
      <c r="T1299" s="382">
        <v>217780.63370000001</v>
      </c>
      <c r="U1299" s="382">
        <v>381116.109</v>
      </c>
    </row>
    <row r="1300" spans="1:21" ht="21.95" customHeight="1" x14ac:dyDescent="0.25">
      <c r="A1300" s="381" t="s">
        <v>740</v>
      </c>
      <c r="B1300" s="381" t="s">
        <v>259</v>
      </c>
      <c r="C1300" s="381" t="s">
        <v>260</v>
      </c>
      <c r="D1300" s="381" t="s">
        <v>261</v>
      </c>
      <c r="E1300" s="381" t="s">
        <v>266</v>
      </c>
      <c r="F1300" s="381" t="s">
        <v>626</v>
      </c>
      <c r="G1300" s="381" t="s">
        <v>6</v>
      </c>
      <c r="H1300" s="382">
        <v>67055.558099999995</v>
      </c>
      <c r="I1300" s="382">
        <v>117347.22659999999</v>
      </c>
      <c r="J1300" s="382">
        <v>92564.373099999997</v>
      </c>
      <c r="K1300" s="382">
        <v>161987.65289999999</v>
      </c>
      <c r="L1300" s="382">
        <v>117322.6692</v>
      </c>
      <c r="M1300" s="382">
        <v>205314.671</v>
      </c>
      <c r="N1300" s="382">
        <v>153049.77170000001</v>
      </c>
      <c r="O1300" s="382">
        <v>267837.1004</v>
      </c>
      <c r="P1300" s="382">
        <v>190683.291</v>
      </c>
      <c r="Q1300" s="382">
        <v>333695.75929999998</v>
      </c>
      <c r="R1300" s="382">
        <v>214549.72210000001</v>
      </c>
      <c r="S1300" s="382">
        <v>375462.01370000001</v>
      </c>
      <c r="T1300" s="382">
        <v>238042.9467</v>
      </c>
      <c r="U1300" s="382">
        <v>416575.1568</v>
      </c>
    </row>
    <row r="1301" spans="1:21" ht="21.95" customHeight="1" x14ac:dyDescent="0.25">
      <c r="A1301" s="381" t="s">
        <v>740</v>
      </c>
      <c r="B1301" s="381" t="s">
        <v>259</v>
      </c>
      <c r="C1301" s="381" t="s">
        <v>260</v>
      </c>
      <c r="D1301" s="381" t="s">
        <v>261</v>
      </c>
      <c r="E1301" s="381" t="s">
        <v>266</v>
      </c>
      <c r="F1301" s="381" t="s">
        <v>627</v>
      </c>
      <c r="G1301" s="381" t="s">
        <v>4</v>
      </c>
      <c r="H1301" s="382">
        <v>76484.063599999994</v>
      </c>
      <c r="I1301" s="382">
        <v>122374.50350000001</v>
      </c>
      <c r="J1301" s="382">
        <v>107077.689</v>
      </c>
      <c r="K1301" s="382">
        <v>171324.30489999999</v>
      </c>
      <c r="L1301" s="382">
        <v>137671.31450000001</v>
      </c>
      <c r="M1301" s="382">
        <v>220274.10639999999</v>
      </c>
      <c r="N1301" s="382">
        <v>183561.75260000001</v>
      </c>
      <c r="O1301" s="382">
        <v>293698.80849999998</v>
      </c>
      <c r="P1301" s="382">
        <v>229452.19070000001</v>
      </c>
      <c r="Q1301" s="382">
        <v>367123.51059999998</v>
      </c>
      <c r="R1301" s="382">
        <v>260045.8161</v>
      </c>
      <c r="S1301" s="382">
        <v>416073.31209999998</v>
      </c>
      <c r="T1301" s="382">
        <v>290639.44150000002</v>
      </c>
      <c r="U1301" s="382">
        <v>465023.11349999998</v>
      </c>
    </row>
    <row r="1302" spans="1:21" ht="22.5" customHeight="1" x14ac:dyDescent="0.25">
      <c r="A1302" s="381" t="s">
        <v>740</v>
      </c>
      <c r="B1302" s="381" t="s">
        <v>259</v>
      </c>
      <c r="C1302" s="381" t="s">
        <v>260</v>
      </c>
      <c r="D1302" s="381" t="s">
        <v>261</v>
      </c>
      <c r="E1302" s="381" t="s">
        <v>741</v>
      </c>
      <c r="F1302" s="381" t="s">
        <v>624</v>
      </c>
      <c r="G1302" s="381" t="s">
        <v>11</v>
      </c>
      <c r="H1302" s="382">
        <v>80672.964600000007</v>
      </c>
      <c r="I1302" s="382">
        <v>141177.6881</v>
      </c>
      <c r="J1302" s="382">
        <v>105694.1899</v>
      </c>
      <c r="K1302" s="382">
        <v>184964.83240000001</v>
      </c>
      <c r="L1302" s="382">
        <v>128353.72289999999</v>
      </c>
      <c r="M1302" s="382">
        <v>224619.01509999999</v>
      </c>
      <c r="N1302" s="382">
        <v>157078.44270000001</v>
      </c>
      <c r="O1302" s="382">
        <v>274887.27480000001</v>
      </c>
      <c r="P1302" s="382">
        <v>184878.57310000001</v>
      </c>
      <c r="Q1302" s="382">
        <v>323537.50290000002</v>
      </c>
      <c r="R1302" s="382">
        <v>201908.62590000001</v>
      </c>
      <c r="S1302" s="382">
        <v>353340.09529999999</v>
      </c>
      <c r="T1302" s="382">
        <v>217081.52799999999</v>
      </c>
      <c r="U1302" s="382">
        <v>379892.674</v>
      </c>
    </row>
    <row r="1303" spans="1:21" ht="21.95" customHeight="1" x14ac:dyDescent="0.25">
      <c r="A1303" s="381" t="s">
        <v>740</v>
      </c>
      <c r="B1303" s="381" t="s">
        <v>259</v>
      </c>
      <c r="C1303" s="381" t="s">
        <v>260</v>
      </c>
      <c r="D1303" s="381" t="s">
        <v>261</v>
      </c>
      <c r="E1303" s="381" t="s">
        <v>741</v>
      </c>
      <c r="F1303" s="381" t="s">
        <v>625</v>
      </c>
      <c r="G1303" s="381" t="s">
        <v>5</v>
      </c>
      <c r="H1303" s="382">
        <v>73780.411099999998</v>
      </c>
      <c r="I1303" s="382">
        <v>129115.71950000001</v>
      </c>
      <c r="J1303" s="382">
        <v>96740.352400000003</v>
      </c>
      <c r="K1303" s="382">
        <v>169295.61670000001</v>
      </c>
      <c r="L1303" s="382">
        <v>117723.2015</v>
      </c>
      <c r="M1303" s="382">
        <v>206015.60260000001</v>
      </c>
      <c r="N1303" s="382">
        <v>144684.81049999999</v>
      </c>
      <c r="O1303" s="382">
        <v>253198.41829999999</v>
      </c>
      <c r="P1303" s="382">
        <v>171754.27249999999</v>
      </c>
      <c r="Q1303" s="382">
        <v>300569.9768</v>
      </c>
      <c r="R1303" s="382">
        <v>189142.39720000001</v>
      </c>
      <c r="S1303" s="382">
        <v>330999.19500000001</v>
      </c>
      <c r="T1303" s="382">
        <v>205445.33240000001</v>
      </c>
      <c r="U1303" s="382">
        <v>359529.33159999998</v>
      </c>
    </row>
    <row r="1304" spans="1:21" ht="21.95" customHeight="1" x14ac:dyDescent="0.25">
      <c r="A1304" s="381" t="s">
        <v>740</v>
      </c>
      <c r="B1304" s="381" t="s">
        <v>259</v>
      </c>
      <c r="C1304" s="381" t="s">
        <v>260</v>
      </c>
      <c r="D1304" s="381" t="s">
        <v>261</v>
      </c>
      <c r="E1304" s="381" t="s">
        <v>741</v>
      </c>
      <c r="F1304" s="381" t="s">
        <v>626</v>
      </c>
      <c r="G1304" s="381" t="s">
        <v>6</v>
      </c>
      <c r="H1304" s="382">
        <v>63672.012799999997</v>
      </c>
      <c r="I1304" s="382">
        <v>111426.0223</v>
      </c>
      <c r="J1304" s="382">
        <v>87927.478799999997</v>
      </c>
      <c r="K1304" s="382">
        <v>153873.08790000001</v>
      </c>
      <c r="L1304" s="382">
        <v>111489.6082</v>
      </c>
      <c r="M1304" s="382">
        <v>195106.8144</v>
      </c>
      <c r="N1304" s="382">
        <v>145529.91519999999</v>
      </c>
      <c r="O1304" s="382">
        <v>254677.35159999999</v>
      </c>
      <c r="P1304" s="382">
        <v>181331.3885</v>
      </c>
      <c r="Q1304" s="382">
        <v>317329.92979999998</v>
      </c>
      <c r="R1304" s="382">
        <v>204069.60449999999</v>
      </c>
      <c r="S1304" s="382">
        <v>357121.80780000001</v>
      </c>
      <c r="T1304" s="382">
        <v>226463.04870000001</v>
      </c>
      <c r="U1304" s="382">
        <v>396310.33529999998</v>
      </c>
    </row>
    <row r="1305" spans="1:21" ht="21.95" customHeight="1" x14ac:dyDescent="0.25">
      <c r="A1305" s="381" t="s">
        <v>740</v>
      </c>
      <c r="B1305" s="381" t="s">
        <v>259</v>
      </c>
      <c r="C1305" s="381" t="s">
        <v>260</v>
      </c>
      <c r="D1305" s="381" t="s">
        <v>261</v>
      </c>
      <c r="E1305" s="381" t="s">
        <v>741</v>
      </c>
      <c r="F1305" s="381" t="s">
        <v>627</v>
      </c>
      <c r="G1305" s="381" t="s">
        <v>4</v>
      </c>
      <c r="H1305" s="382">
        <v>72161.713399999993</v>
      </c>
      <c r="I1305" s="382">
        <v>115458.74310000001</v>
      </c>
      <c r="J1305" s="382">
        <v>101026.39870000001</v>
      </c>
      <c r="K1305" s="382">
        <v>161642.24040000001</v>
      </c>
      <c r="L1305" s="382">
        <v>129891.08409999999</v>
      </c>
      <c r="M1305" s="382">
        <v>207825.73759999999</v>
      </c>
      <c r="N1305" s="382">
        <v>173188.1122</v>
      </c>
      <c r="O1305" s="382">
        <v>277100.98349999997</v>
      </c>
      <c r="P1305" s="382">
        <v>216485.14009999999</v>
      </c>
      <c r="Q1305" s="382">
        <v>346376.22930000001</v>
      </c>
      <c r="R1305" s="382">
        <v>245349.82550000001</v>
      </c>
      <c r="S1305" s="382">
        <v>392559.7267</v>
      </c>
      <c r="T1305" s="382">
        <v>274214.51089999999</v>
      </c>
      <c r="U1305" s="382">
        <v>438743.22389999998</v>
      </c>
    </row>
    <row r="1306" spans="1:21" ht="22.5" customHeight="1" x14ac:dyDescent="0.25">
      <c r="A1306" s="381" t="s">
        <v>740</v>
      </c>
      <c r="B1306" s="381" t="s">
        <v>259</v>
      </c>
      <c r="C1306" s="381" t="s">
        <v>260</v>
      </c>
      <c r="D1306" s="381" t="s">
        <v>261</v>
      </c>
      <c r="E1306" s="381" t="s">
        <v>267</v>
      </c>
      <c r="F1306" s="381" t="s">
        <v>624</v>
      </c>
      <c r="G1306" s="381" t="s">
        <v>11</v>
      </c>
      <c r="H1306" s="382">
        <v>83591.365900000004</v>
      </c>
      <c r="I1306" s="382">
        <v>146284.89019999999</v>
      </c>
      <c r="J1306" s="382">
        <v>109615.38499999999</v>
      </c>
      <c r="K1306" s="382">
        <v>191826.92370000001</v>
      </c>
      <c r="L1306" s="382">
        <v>133205.26420000001</v>
      </c>
      <c r="M1306" s="382">
        <v>233109.21230000001</v>
      </c>
      <c r="N1306" s="382">
        <v>163178.2818</v>
      </c>
      <c r="O1306" s="382">
        <v>285561.99320000003</v>
      </c>
      <c r="P1306" s="382">
        <v>192114.09599999999</v>
      </c>
      <c r="Q1306" s="382">
        <v>336199.66800000001</v>
      </c>
      <c r="R1306" s="382">
        <v>209827.88219999999</v>
      </c>
      <c r="S1306" s="382">
        <v>367198.79389999999</v>
      </c>
      <c r="T1306" s="382">
        <v>225616.27429999999</v>
      </c>
      <c r="U1306" s="382">
        <v>394828.48009999999</v>
      </c>
    </row>
    <row r="1307" spans="1:21" ht="21.95" customHeight="1" x14ac:dyDescent="0.25">
      <c r="A1307" s="381" t="s">
        <v>740</v>
      </c>
      <c r="B1307" s="381" t="s">
        <v>259</v>
      </c>
      <c r="C1307" s="381" t="s">
        <v>260</v>
      </c>
      <c r="D1307" s="381" t="s">
        <v>261</v>
      </c>
      <c r="E1307" s="381" t="s">
        <v>267</v>
      </c>
      <c r="F1307" s="381" t="s">
        <v>625</v>
      </c>
      <c r="G1307" s="381" t="s">
        <v>5</v>
      </c>
      <c r="H1307" s="382">
        <v>76272.469200000007</v>
      </c>
      <c r="I1307" s="382">
        <v>133476.82120000001</v>
      </c>
      <c r="J1307" s="382">
        <v>100107.70239999999</v>
      </c>
      <c r="K1307" s="382">
        <v>175188.4791</v>
      </c>
      <c r="L1307" s="382">
        <v>121917.1853</v>
      </c>
      <c r="M1307" s="382">
        <v>213355.07440000001</v>
      </c>
      <c r="N1307" s="382">
        <v>150018.03390000001</v>
      </c>
      <c r="O1307" s="382">
        <v>262531.55920000002</v>
      </c>
      <c r="P1307" s="382">
        <v>178177.98379999999</v>
      </c>
      <c r="Q1307" s="382">
        <v>311811.47169999999</v>
      </c>
      <c r="R1307" s="382">
        <v>196271.99059999999</v>
      </c>
      <c r="S1307" s="382">
        <v>343475.98369999998</v>
      </c>
      <c r="T1307" s="382">
        <v>213260.31469999999</v>
      </c>
      <c r="U1307" s="382">
        <v>373205.55070000002</v>
      </c>
    </row>
    <row r="1308" spans="1:21" ht="21.95" customHeight="1" x14ac:dyDescent="0.25">
      <c r="A1308" s="381" t="s">
        <v>740</v>
      </c>
      <c r="B1308" s="381" t="s">
        <v>259</v>
      </c>
      <c r="C1308" s="381" t="s">
        <v>260</v>
      </c>
      <c r="D1308" s="381" t="s">
        <v>261</v>
      </c>
      <c r="E1308" s="381" t="s">
        <v>267</v>
      </c>
      <c r="F1308" s="381" t="s">
        <v>626</v>
      </c>
      <c r="G1308" s="381" t="s">
        <v>6</v>
      </c>
      <c r="H1308" s="382">
        <v>65627.500499999995</v>
      </c>
      <c r="I1308" s="382">
        <v>114848.12579999999</v>
      </c>
      <c r="J1308" s="382">
        <v>90590.109599999996</v>
      </c>
      <c r="K1308" s="382">
        <v>158532.69200000001</v>
      </c>
      <c r="L1308" s="382">
        <v>114816.4955</v>
      </c>
      <c r="M1308" s="382">
        <v>200928.86720000001</v>
      </c>
      <c r="N1308" s="382">
        <v>149772.59640000001</v>
      </c>
      <c r="O1308" s="382">
        <v>262102.04370000001</v>
      </c>
      <c r="P1308" s="382">
        <v>186598.8015</v>
      </c>
      <c r="Q1308" s="382">
        <v>326547.90250000003</v>
      </c>
      <c r="R1308" s="382">
        <v>209950.31030000001</v>
      </c>
      <c r="S1308" s="382">
        <v>367413.0429</v>
      </c>
      <c r="T1308" s="382">
        <v>232935.7213</v>
      </c>
      <c r="U1308" s="382">
        <v>407637.5122</v>
      </c>
    </row>
    <row r="1309" spans="1:21" ht="21.95" customHeight="1" x14ac:dyDescent="0.25">
      <c r="A1309" s="381" t="s">
        <v>740</v>
      </c>
      <c r="B1309" s="381" t="s">
        <v>259</v>
      </c>
      <c r="C1309" s="381" t="s">
        <v>260</v>
      </c>
      <c r="D1309" s="381" t="s">
        <v>261</v>
      </c>
      <c r="E1309" s="381" t="s">
        <v>267</v>
      </c>
      <c r="F1309" s="381" t="s">
        <v>627</v>
      </c>
      <c r="G1309" s="381" t="s">
        <v>4</v>
      </c>
      <c r="H1309" s="382">
        <v>74895.683099999995</v>
      </c>
      <c r="I1309" s="382">
        <v>119833.0947</v>
      </c>
      <c r="J1309" s="382">
        <v>104853.95630000001</v>
      </c>
      <c r="K1309" s="382">
        <v>167766.33249999999</v>
      </c>
      <c r="L1309" s="382">
        <v>134812.22949999999</v>
      </c>
      <c r="M1309" s="382">
        <v>215699.5704</v>
      </c>
      <c r="N1309" s="382">
        <v>179749.63930000001</v>
      </c>
      <c r="O1309" s="382">
        <v>287599.42719999998</v>
      </c>
      <c r="P1309" s="382">
        <v>224687.04920000001</v>
      </c>
      <c r="Q1309" s="382">
        <v>359499.28409999999</v>
      </c>
      <c r="R1309" s="382">
        <v>254645.3224</v>
      </c>
      <c r="S1309" s="382">
        <v>407432.52189999999</v>
      </c>
      <c r="T1309" s="382">
        <v>284603.5956</v>
      </c>
      <c r="U1309" s="382">
        <v>455365.7598</v>
      </c>
    </row>
    <row r="1310" spans="1:21" ht="22.5" customHeight="1" x14ac:dyDescent="0.25">
      <c r="A1310" s="381" t="s">
        <v>740</v>
      </c>
      <c r="B1310" s="381" t="s">
        <v>259</v>
      </c>
      <c r="C1310" s="381" t="s">
        <v>260</v>
      </c>
      <c r="D1310" s="381" t="s">
        <v>261</v>
      </c>
      <c r="E1310" s="381" t="s">
        <v>268</v>
      </c>
      <c r="F1310" s="381" t="s">
        <v>624</v>
      </c>
      <c r="G1310" s="381" t="s">
        <v>11</v>
      </c>
      <c r="H1310" s="382">
        <v>80592.704199999993</v>
      </c>
      <c r="I1310" s="382">
        <v>141037.23250000001</v>
      </c>
      <c r="J1310" s="382">
        <v>105396.84269999999</v>
      </c>
      <c r="K1310" s="382">
        <v>184444.47459999999</v>
      </c>
      <c r="L1310" s="382">
        <v>127816.07060000001</v>
      </c>
      <c r="M1310" s="382">
        <v>223678.12349999999</v>
      </c>
      <c r="N1310" s="382">
        <v>156100.47450000001</v>
      </c>
      <c r="O1310" s="382">
        <v>273175.83020000003</v>
      </c>
      <c r="P1310" s="382">
        <v>183617.04930000001</v>
      </c>
      <c r="Q1310" s="382">
        <v>321329.83620000002</v>
      </c>
      <c r="R1310" s="382">
        <v>200496.97010000001</v>
      </c>
      <c r="S1310" s="382">
        <v>350869.69770000002</v>
      </c>
      <c r="T1310" s="382">
        <v>215523.6741</v>
      </c>
      <c r="U1310" s="382">
        <v>377166.42959999997</v>
      </c>
    </row>
    <row r="1311" spans="1:21" ht="21.95" customHeight="1" x14ac:dyDescent="0.25">
      <c r="A1311" s="381" t="s">
        <v>740</v>
      </c>
      <c r="B1311" s="381" t="s">
        <v>259</v>
      </c>
      <c r="C1311" s="381" t="s">
        <v>260</v>
      </c>
      <c r="D1311" s="381" t="s">
        <v>261</v>
      </c>
      <c r="E1311" s="381" t="s">
        <v>268</v>
      </c>
      <c r="F1311" s="381" t="s">
        <v>625</v>
      </c>
      <c r="G1311" s="381" t="s">
        <v>5</v>
      </c>
      <c r="H1311" s="382">
        <v>74055.437000000005</v>
      </c>
      <c r="I1311" s="382">
        <v>129597.01489999999</v>
      </c>
      <c r="J1311" s="382">
        <v>96904.5432</v>
      </c>
      <c r="K1311" s="382">
        <v>169582.95069999999</v>
      </c>
      <c r="L1311" s="382">
        <v>117733.5143</v>
      </c>
      <c r="M1311" s="382">
        <v>206033.64989999999</v>
      </c>
      <c r="N1311" s="382">
        <v>144345.6893</v>
      </c>
      <c r="O1311" s="382">
        <v>252604.95629999999</v>
      </c>
      <c r="P1311" s="382">
        <v>171169.2591</v>
      </c>
      <c r="Q1311" s="382">
        <v>299546.2035</v>
      </c>
      <c r="R1311" s="382">
        <v>188388.79459999999</v>
      </c>
      <c r="S1311" s="382">
        <v>329680.39049999998</v>
      </c>
      <c r="T1311" s="382">
        <v>204487.2825</v>
      </c>
      <c r="U1311" s="382">
        <v>357852.74430000002</v>
      </c>
    </row>
    <row r="1312" spans="1:21" ht="21.95" customHeight="1" x14ac:dyDescent="0.25">
      <c r="A1312" s="381" t="s">
        <v>740</v>
      </c>
      <c r="B1312" s="381" t="s">
        <v>259</v>
      </c>
      <c r="C1312" s="381" t="s">
        <v>260</v>
      </c>
      <c r="D1312" s="381" t="s">
        <v>261</v>
      </c>
      <c r="E1312" s="381" t="s">
        <v>268</v>
      </c>
      <c r="F1312" s="381" t="s">
        <v>626</v>
      </c>
      <c r="G1312" s="381" t="s">
        <v>6</v>
      </c>
      <c r="H1312" s="382">
        <v>64293.500699999997</v>
      </c>
      <c r="I1312" s="382">
        <v>112513.62609999999</v>
      </c>
      <c r="J1312" s="382">
        <v>88860.105100000001</v>
      </c>
      <c r="K1312" s="382">
        <v>155505.18400000001</v>
      </c>
      <c r="L1312" s="382">
        <v>112769.11199999999</v>
      </c>
      <c r="M1312" s="382">
        <v>197345.94589999999</v>
      </c>
      <c r="N1312" s="382">
        <v>147396.89430000001</v>
      </c>
      <c r="O1312" s="382">
        <v>257944.5649</v>
      </c>
      <c r="P1312" s="382">
        <v>183695.06099999999</v>
      </c>
      <c r="Q1312" s="382">
        <v>321466.3567</v>
      </c>
      <c r="R1312" s="382">
        <v>206822.62409999999</v>
      </c>
      <c r="S1312" s="382">
        <v>361939.59220000001</v>
      </c>
      <c r="T1312" s="382">
        <v>229623.18729999999</v>
      </c>
      <c r="U1312" s="382">
        <v>401840.57789999997</v>
      </c>
    </row>
    <row r="1313" spans="1:21" ht="21.95" customHeight="1" x14ac:dyDescent="0.25">
      <c r="A1313" s="381" t="s">
        <v>740</v>
      </c>
      <c r="B1313" s="381" t="s">
        <v>259</v>
      </c>
      <c r="C1313" s="381" t="s">
        <v>260</v>
      </c>
      <c r="D1313" s="381" t="s">
        <v>261</v>
      </c>
      <c r="E1313" s="381" t="s">
        <v>268</v>
      </c>
      <c r="F1313" s="381" t="s">
        <v>627</v>
      </c>
      <c r="G1313" s="381" t="s">
        <v>4</v>
      </c>
      <c r="H1313" s="382">
        <v>71846.869099999996</v>
      </c>
      <c r="I1313" s="382">
        <v>114954.9924</v>
      </c>
      <c r="J1313" s="382">
        <v>100585.6168</v>
      </c>
      <c r="K1313" s="382">
        <v>160936.98929999999</v>
      </c>
      <c r="L1313" s="382">
        <v>129324.3645</v>
      </c>
      <c r="M1313" s="382">
        <v>206918.98620000001</v>
      </c>
      <c r="N1313" s="382">
        <v>172432.486</v>
      </c>
      <c r="O1313" s="382">
        <v>275891.9816</v>
      </c>
      <c r="P1313" s="382">
        <v>215540.60740000001</v>
      </c>
      <c r="Q1313" s="382">
        <v>344864.97700000001</v>
      </c>
      <c r="R1313" s="382">
        <v>244279.35509999999</v>
      </c>
      <c r="S1313" s="382">
        <v>390846.97399999999</v>
      </c>
      <c r="T1313" s="382">
        <v>273018.10279999999</v>
      </c>
      <c r="U1313" s="382">
        <v>436828.97090000001</v>
      </c>
    </row>
    <row r="1314" spans="1:21" ht="22.5" customHeight="1" x14ac:dyDescent="0.25">
      <c r="A1314" s="381" t="s">
        <v>740</v>
      </c>
      <c r="B1314" s="381" t="s">
        <v>259</v>
      </c>
      <c r="C1314" s="381" t="s">
        <v>260</v>
      </c>
      <c r="D1314" s="381" t="s">
        <v>261</v>
      </c>
      <c r="E1314" s="381" t="s">
        <v>269</v>
      </c>
      <c r="F1314" s="381" t="s">
        <v>624</v>
      </c>
      <c r="G1314" s="381" t="s">
        <v>11</v>
      </c>
      <c r="H1314" s="382">
        <v>80997.005399999995</v>
      </c>
      <c r="I1314" s="382">
        <v>141744.75949999999</v>
      </c>
      <c r="J1314" s="382">
        <v>106181.85309999999</v>
      </c>
      <c r="K1314" s="382">
        <v>185818.24290000001</v>
      </c>
      <c r="L1314" s="382">
        <v>129003.9189</v>
      </c>
      <c r="M1314" s="382">
        <v>225756.85810000001</v>
      </c>
      <c r="N1314" s="382">
        <v>157979.23850000001</v>
      </c>
      <c r="O1314" s="382">
        <v>276463.66729999997</v>
      </c>
      <c r="P1314" s="382">
        <v>185975.07440000001</v>
      </c>
      <c r="Q1314" s="382">
        <v>325456.38020000001</v>
      </c>
      <c r="R1314" s="382">
        <v>203117.27340000001</v>
      </c>
      <c r="S1314" s="382">
        <v>355455.22820000001</v>
      </c>
      <c r="T1314" s="382">
        <v>218394.17679999999</v>
      </c>
      <c r="U1314" s="382">
        <v>382189.80920000002</v>
      </c>
    </row>
    <row r="1315" spans="1:21" ht="21.95" customHeight="1" x14ac:dyDescent="0.25">
      <c r="A1315" s="381" t="s">
        <v>740</v>
      </c>
      <c r="B1315" s="381" t="s">
        <v>259</v>
      </c>
      <c r="C1315" s="381" t="s">
        <v>260</v>
      </c>
      <c r="D1315" s="381" t="s">
        <v>261</v>
      </c>
      <c r="E1315" s="381" t="s">
        <v>269</v>
      </c>
      <c r="F1315" s="381" t="s">
        <v>625</v>
      </c>
      <c r="G1315" s="381" t="s">
        <v>5</v>
      </c>
      <c r="H1315" s="382">
        <v>73962.337499999994</v>
      </c>
      <c r="I1315" s="382">
        <v>129434.0907</v>
      </c>
      <c r="J1315" s="382">
        <v>97043.400500000003</v>
      </c>
      <c r="K1315" s="382">
        <v>169825.95079999999</v>
      </c>
      <c r="L1315" s="382">
        <v>118154.2117</v>
      </c>
      <c r="M1315" s="382">
        <v>206769.87049999999</v>
      </c>
      <c r="N1315" s="382">
        <v>145330.06770000001</v>
      </c>
      <c r="O1315" s="382">
        <v>254327.61840000001</v>
      </c>
      <c r="P1315" s="382">
        <v>172580.17</v>
      </c>
      <c r="Q1315" s="382">
        <v>302015.29749999999</v>
      </c>
      <c r="R1315" s="382">
        <v>190087.82370000001</v>
      </c>
      <c r="S1315" s="382">
        <v>332653.69140000001</v>
      </c>
      <c r="T1315" s="382">
        <v>206518.05979999999</v>
      </c>
      <c r="U1315" s="382">
        <v>361406.60460000002</v>
      </c>
    </row>
    <row r="1316" spans="1:21" ht="21.95" customHeight="1" x14ac:dyDescent="0.25">
      <c r="A1316" s="381" t="s">
        <v>740</v>
      </c>
      <c r="B1316" s="381" t="s">
        <v>259</v>
      </c>
      <c r="C1316" s="381" t="s">
        <v>260</v>
      </c>
      <c r="D1316" s="381" t="s">
        <v>261</v>
      </c>
      <c r="E1316" s="381" t="s">
        <v>269</v>
      </c>
      <c r="F1316" s="381" t="s">
        <v>626</v>
      </c>
      <c r="G1316" s="381" t="s">
        <v>6</v>
      </c>
      <c r="H1316" s="382">
        <v>63702.856399999997</v>
      </c>
      <c r="I1316" s="382">
        <v>111479.99890000001</v>
      </c>
      <c r="J1316" s="382">
        <v>87945.642699999997</v>
      </c>
      <c r="K1316" s="382">
        <v>153904.87469999999</v>
      </c>
      <c r="L1316" s="382">
        <v>111480.79670000001</v>
      </c>
      <c r="M1316" s="382">
        <v>195091.39430000001</v>
      </c>
      <c r="N1316" s="382">
        <v>145453.77710000001</v>
      </c>
      <c r="O1316" s="382">
        <v>254544.10990000001</v>
      </c>
      <c r="P1316" s="382">
        <v>181224.23629999999</v>
      </c>
      <c r="Q1316" s="382">
        <v>317142.41350000002</v>
      </c>
      <c r="R1316" s="382">
        <v>203918.489</v>
      </c>
      <c r="S1316" s="382">
        <v>356857.35570000001</v>
      </c>
      <c r="T1316" s="382">
        <v>226260.86129999999</v>
      </c>
      <c r="U1316" s="382">
        <v>395956.5073</v>
      </c>
    </row>
    <row r="1317" spans="1:21" ht="21.95" customHeight="1" x14ac:dyDescent="0.25">
      <c r="A1317" s="381" t="s">
        <v>740</v>
      </c>
      <c r="B1317" s="381" t="s">
        <v>259</v>
      </c>
      <c r="C1317" s="381" t="s">
        <v>260</v>
      </c>
      <c r="D1317" s="381" t="s">
        <v>261</v>
      </c>
      <c r="E1317" s="381" t="s">
        <v>269</v>
      </c>
      <c r="F1317" s="381" t="s">
        <v>627</v>
      </c>
      <c r="G1317" s="381" t="s">
        <v>4</v>
      </c>
      <c r="H1317" s="382">
        <v>72531.388300000006</v>
      </c>
      <c r="I1317" s="382">
        <v>116050.2231</v>
      </c>
      <c r="J1317" s="382">
        <v>101543.9437</v>
      </c>
      <c r="K1317" s="382">
        <v>162470.31229999999</v>
      </c>
      <c r="L1317" s="382">
        <v>130556.499</v>
      </c>
      <c r="M1317" s="382">
        <v>208890.40160000001</v>
      </c>
      <c r="N1317" s="382">
        <v>174075.33199999999</v>
      </c>
      <c r="O1317" s="382">
        <v>278520.53539999999</v>
      </c>
      <c r="P1317" s="382">
        <v>217594.16510000001</v>
      </c>
      <c r="Q1317" s="382">
        <v>348150.6692</v>
      </c>
      <c r="R1317" s="382">
        <v>246606.72039999999</v>
      </c>
      <c r="S1317" s="382">
        <v>394570.7586</v>
      </c>
      <c r="T1317" s="382">
        <v>275619.2757</v>
      </c>
      <c r="U1317" s="382">
        <v>440990.84779999999</v>
      </c>
    </row>
    <row r="1318" spans="1:21" ht="22.5" customHeight="1" x14ac:dyDescent="0.25">
      <c r="A1318" s="381" t="s">
        <v>740</v>
      </c>
      <c r="B1318" s="381" t="s">
        <v>259</v>
      </c>
      <c r="C1318" s="381" t="s">
        <v>270</v>
      </c>
      <c r="D1318" s="381" t="s">
        <v>742</v>
      </c>
      <c r="E1318" s="381" t="s">
        <v>743</v>
      </c>
      <c r="F1318" s="381" t="s">
        <v>624</v>
      </c>
      <c r="G1318" s="381" t="s">
        <v>11</v>
      </c>
      <c r="H1318" s="382">
        <v>76943.944399999993</v>
      </c>
      <c r="I1318" s="382">
        <v>134651.90280000001</v>
      </c>
      <c r="J1318" s="382">
        <v>100670.7692</v>
      </c>
      <c r="K1318" s="382">
        <v>176173.8461</v>
      </c>
      <c r="L1318" s="382">
        <v>122126.7337</v>
      </c>
      <c r="M1318" s="382">
        <v>213721.78400000001</v>
      </c>
      <c r="N1318" s="382">
        <v>149228.4283</v>
      </c>
      <c r="O1318" s="382">
        <v>261149.74950000001</v>
      </c>
      <c r="P1318" s="382">
        <v>175560.02429999999</v>
      </c>
      <c r="Q1318" s="382">
        <v>307230.04259999999</v>
      </c>
      <c r="R1318" s="382">
        <v>191707.372</v>
      </c>
      <c r="S1318" s="382">
        <v>335487.90090000001</v>
      </c>
      <c r="T1318" s="382">
        <v>206084.90969999999</v>
      </c>
      <c r="U1318" s="382">
        <v>360648.5919</v>
      </c>
    </row>
    <row r="1319" spans="1:21" ht="21.95" customHeight="1" x14ac:dyDescent="0.25">
      <c r="A1319" s="381" t="s">
        <v>740</v>
      </c>
      <c r="B1319" s="381" t="s">
        <v>259</v>
      </c>
      <c r="C1319" s="381" t="s">
        <v>270</v>
      </c>
      <c r="D1319" s="381" t="s">
        <v>742</v>
      </c>
      <c r="E1319" s="381" t="s">
        <v>743</v>
      </c>
      <c r="F1319" s="381" t="s">
        <v>625</v>
      </c>
      <c r="G1319" s="381" t="s">
        <v>5</v>
      </c>
      <c r="H1319" s="382">
        <v>70619.849199999997</v>
      </c>
      <c r="I1319" s="382">
        <v>123584.73609999999</v>
      </c>
      <c r="J1319" s="382">
        <v>92455.392900000006</v>
      </c>
      <c r="K1319" s="382">
        <v>161796.9375</v>
      </c>
      <c r="L1319" s="382">
        <v>112372.9567</v>
      </c>
      <c r="M1319" s="382">
        <v>196652.67439999999</v>
      </c>
      <c r="N1319" s="382">
        <v>137856.95180000001</v>
      </c>
      <c r="O1319" s="382">
        <v>241249.66560000001</v>
      </c>
      <c r="P1319" s="382">
        <v>163518.14079999999</v>
      </c>
      <c r="Q1319" s="382">
        <v>286156.74650000001</v>
      </c>
      <c r="R1319" s="382">
        <v>179994.02859999999</v>
      </c>
      <c r="S1319" s="382">
        <v>314989.5502</v>
      </c>
      <c r="T1319" s="382">
        <v>195408.4008</v>
      </c>
      <c r="U1319" s="382">
        <v>341964.70130000002</v>
      </c>
    </row>
    <row r="1320" spans="1:21" ht="21.95" customHeight="1" x14ac:dyDescent="0.25">
      <c r="A1320" s="381" t="s">
        <v>740</v>
      </c>
      <c r="B1320" s="381" t="s">
        <v>259</v>
      </c>
      <c r="C1320" s="381" t="s">
        <v>270</v>
      </c>
      <c r="D1320" s="381" t="s">
        <v>742</v>
      </c>
      <c r="E1320" s="381" t="s">
        <v>743</v>
      </c>
      <c r="F1320" s="381" t="s">
        <v>626</v>
      </c>
      <c r="G1320" s="381" t="s">
        <v>6</v>
      </c>
      <c r="H1320" s="382">
        <v>61219.935899999997</v>
      </c>
      <c r="I1320" s="382">
        <v>107134.88770000001</v>
      </c>
      <c r="J1320" s="382">
        <v>84594.640400000004</v>
      </c>
      <c r="K1320" s="382">
        <v>148040.6207</v>
      </c>
      <c r="L1320" s="382">
        <v>107333.19070000001</v>
      </c>
      <c r="M1320" s="382">
        <v>187833.08369999999</v>
      </c>
      <c r="N1320" s="382">
        <v>140245.58369999999</v>
      </c>
      <c r="O1320" s="382">
        <v>245429.77160000001</v>
      </c>
      <c r="P1320" s="382">
        <v>174773.8921</v>
      </c>
      <c r="Q1320" s="382">
        <v>305854.3113</v>
      </c>
      <c r="R1320" s="382">
        <v>196756.48069999999</v>
      </c>
      <c r="S1320" s="382">
        <v>344323.84120000002</v>
      </c>
      <c r="T1320" s="382">
        <v>218422.73240000001</v>
      </c>
      <c r="U1320" s="382">
        <v>382239.78169999999</v>
      </c>
    </row>
    <row r="1321" spans="1:21" ht="21.95" customHeight="1" x14ac:dyDescent="0.25">
      <c r="A1321" s="381" t="s">
        <v>740</v>
      </c>
      <c r="B1321" s="381" t="s">
        <v>259</v>
      </c>
      <c r="C1321" s="381" t="s">
        <v>270</v>
      </c>
      <c r="D1321" s="381" t="s">
        <v>742</v>
      </c>
      <c r="E1321" s="381" t="s">
        <v>743</v>
      </c>
      <c r="F1321" s="381" t="s">
        <v>627</v>
      </c>
      <c r="G1321" s="381" t="s">
        <v>4</v>
      </c>
      <c r="H1321" s="382">
        <v>68651.824900000007</v>
      </c>
      <c r="I1321" s="382">
        <v>109842.9215</v>
      </c>
      <c r="J1321" s="382">
        <v>96112.554900000003</v>
      </c>
      <c r="K1321" s="382">
        <v>153780.09</v>
      </c>
      <c r="L1321" s="382">
        <v>123573.28479999999</v>
      </c>
      <c r="M1321" s="382">
        <v>197717.25870000001</v>
      </c>
      <c r="N1321" s="382">
        <v>164764.37969999999</v>
      </c>
      <c r="O1321" s="382">
        <v>263623.01150000002</v>
      </c>
      <c r="P1321" s="382">
        <v>205955.47469999999</v>
      </c>
      <c r="Q1321" s="382">
        <v>329528.76439999999</v>
      </c>
      <c r="R1321" s="382">
        <v>233416.2046</v>
      </c>
      <c r="S1321" s="382">
        <v>373465.93300000002</v>
      </c>
      <c r="T1321" s="382">
        <v>260876.93460000001</v>
      </c>
      <c r="U1321" s="382">
        <v>417403.10159999999</v>
      </c>
    </row>
    <row r="1322" spans="1:21" ht="22.5" customHeight="1" x14ac:dyDescent="0.25">
      <c r="A1322" s="381" t="s">
        <v>740</v>
      </c>
      <c r="B1322" s="381" t="s">
        <v>259</v>
      </c>
      <c r="C1322" s="381" t="s">
        <v>270</v>
      </c>
      <c r="D1322" s="381" t="s">
        <v>742</v>
      </c>
      <c r="E1322" s="381" t="s">
        <v>744</v>
      </c>
      <c r="F1322" s="381" t="s">
        <v>624</v>
      </c>
      <c r="G1322" s="381" t="s">
        <v>11</v>
      </c>
      <c r="H1322" s="382">
        <v>83187.064700000003</v>
      </c>
      <c r="I1322" s="382">
        <v>145577.36319999999</v>
      </c>
      <c r="J1322" s="382">
        <v>108830.3746</v>
      </c>
      <c r="K1322" s="382">
        <v>190453.15539999999</v>
      </c>
      <c r="L1322" s="382">
        <v>132017.41570000001</v>
      </c>
      <c r="M1322" s="382">
        <v>231030.47760000001</v>
      </c>
      <c r="N1322" s="382">
        <v>161299.5178</v>
      </c>
      <c r="O1322" s="382">
        <v>282274.15610000002</v>
      </c>
      <c r="P1322" s="382">
        <v>189756.07079999999</v>
      </c>
      <c r="Q1322" s="382">
        <v>332073.12390000001</v>
      </c>
      <c r="R1322" s="382">
        <v>207207.5791</v>
      </c>
      <c r="S1322" s="382">
        <v>362613.26329999999</v>
      </c>
      <c r="T1322" s="382">
        <v>222745.77170000001</v>
      </c>
      <c r="U1322" s="382">
        <v>389805.1004</v>
      </c>
    </row>
    <row r="1323" spans="1:21" ht="21.95" customHeight="1" x14ac:dyDescent="0.25">
      <c r="A1323" s="381" t="s">
        <v>740</v>
      </c>
      <c r="B1323" s="381" t="s">
        <v>259</v>
      </c>
      <c r="C1323" s="381" t="s">
        <v>270</v>
      </c>
      <c r="D1323" s="381" t="s">
        <v>742</v>
      </c>
      <c r="E1323" s="381" t="s">
        <v>744</v>
      </c>
      <c r="F1323" s="381" t="s">
        <v>625</v>
      </c>
      <c r="G1323" s="381" t="s">
        <v>5</v>
      </c>
      <c r="H1323" s="382">
        <v>76365.568799999994</v>
      </c>
      <c r="I1323" s="382">
        <v>133639.74540000001</v>
      </c>
      <c r="J1323" s="382">
        <v>99968.845100000006</v>
      </c>
      <c r="K1323" s="382">
        <v>174945.47889999999</v>
      </c>
      <c r="L1323" s="382">
        <v>121496.48789999999</v>
      </c>
      <c r="M1323" s="382">
        <v>212618.85389999999</v>
      </c>
      <c r="N1323" s="382">
        <v>149033.65549999999</v>
      </c>
      <c r="O1323" s="382">
        <v>260808.89720000001</v>
      </c>
      <c r="P1323" s="382">
        <v>176767.073</v>
      </c>
      <c r="Q1323" s="382">
        <v>309342.37770000001</v>
      </c>
      <c r="R1323" s="382">
        <v>194572.96160000001</v>
      </c>
      <c r="S1323" s="382">
        <v>340502.68280000001</v>
      </c>
      <c r="T1323" s="382">
        <v>211229.53750000001</v>
      </c>
      <c r="U1323" s="382">
        <v>369651.69050000003</v>
      </c>
    </row>
    <row r="1324" spans="1:21" ht="21.95" customHeight="1" x14ac:dyDescent="0.25">
      <c r="A1324" s="381" t="s">
        <v>740</v>
      </c>
      <c r="B1324" s="381" t="s">
        <v>259</v>
      </c>
      <c r="C1324" s="381" t="s">
        <v>270</v>
      </c>
      <c r="D1324" s="381" t="s">
        <v>742</v>
      </c>
      <c r="E1324" s="381" t="s">
        <v>744</v>
      </c>
      <c r="F1324" s="381" t="s">
        <v>626</v>
      </c>
      <c r="G1324" s="381" t="s">
        <v>6</v>
      </c>
      <c r="H1324" s="382">
        <v>66218.1446</v>
      </c>
      <c r="I1324" s="382">
        <v>115881.753</v>
      </c>
      <c r="J1324" s="382">
        <v>91504.572100000005</v>
      </c>
      <c r="K1324" s="382">
        <v>160133.00109999999</v>
      </c>
      <c r="L1324" s="382">
        <v>116104.81080000001</v>
      </c>
      <c r="M1324" s="382">
        <v>203183.41880000001</v>
      </c>
      <c r="N1324" s="382">
        <v>151715.71350000001</v>
      </c>
      <c r="O1324" s="382">
        <v>265502.4987</v>
      </c>
      <c r="P1324" s="382">
        <v>189069.62609999999</v>
      </c>
      <c r="Q1324" s="382">
        <v>330871.84570000001</v>
      </c>
      <c r="R1324" s="382">
        <v>212854.4454</v>
      </c>
      <c r="S1324" s="382">
        <v>372495.2794</v>
      </c>
      <c r="T1324" s="382">
        <v>236298.04730000001</v>
      </c>
      <c r="U1324" s="382">
        <v>413521.58279999997</v>
      </c>
    </row>
    <row r="1325" spans="1:21" ht="21.95" customHeight="1" x14ac:dyDescent="0.25">
      <c r="A1325" s="381" t="s">
        <v>740</v>
      </c>
      <c r="B1325" s="381" t="s">
        <v>259</v>
      </c>
      <c r="C1325" s="381" t="s">
        <v>270</v>
      </c>
      <c r="D1325" s="381" t="s">
        <v>742</v>
      </c>
      <c r="E1325" s="381" t="s">
        <v>744</v>
      </c>
      <c r="F1325" s="381" t="s">
        <v>627</v>
      </c>
      <c r="G1325" s="381" t="s">
        <v>4</v>
      </c>
      <c r="H1325" s="382">
        <v>74211.163799999995</v>
      </c>
      <c r="I1325" s="382">
        <v>118737.8639</v>
      </c>
      <c r="J1325" s="382">
        <v>103895.62940000001</v>
      </c>
      <c r="K1325" s="382">
        <v>166233.00949999999</v>
      </c>
      <c r="L1325" s="382">
        <v>133580.0949</v>
      </c>
      <c r="M1325" s="382">
        <v>213728.1551</v>
      </c>
      <c r="N1325" s="382">
        <v>178106.79319999999</v>
      </c>
      <c r="O1325" s="382">
        <v>284970.87339999998</v>
      </c>
      <c r="P1325" s="382">
        <v>222633.49160000001</v>
      </c>
      <c r="Q1325" s="382">
        <v>356213.59179999999</v>
      </c>
      <c r="R1325" s="382">
        <v>252317.9571</v>
      </c>
      <c r="S1325" s="382">
        <v>403708.73739999998</v>
      </c>
      <c r="T1325" s="382">
        <v>282002.42259999999</v>
      </c>
      <c r="U1325" s="382">
        <v>451203.88290000003</v>
      </c>
    </row>
    <row r="1326" spans="1:21" ht="22.5" customHeight="1" x14ac:dyDescent="0.25">
      <c r="A1326" s="381" t="s">
        <v>740</v>
      </c>
      <c r="B1326" s="381" t="s">
        <v>259</v>
      </c>
      <c r="C1326" s="381" t="s">
        <v>270</v>
      </c>
      <c r="D1326" s="381" t="s">
        <v>742</v>
      </c>
      <c r="E1326" s="381" t="s">
        <v>745</v>
      </c>
      <c r="F1326" s="381" t="s">
        <v>624</v>
      </c>
      <c r="G1326" s="381" t="s">
        <v>11</v>
      </c>
      <c r="H1326" s="382">
        <v>74025.540800000002</v>
      </c>
      <c r="I1326" s="382">
        <v>129544.6963</v>
      </c>
      <c r="J1326" s="382">
        <v>96749.570900000006</v>
      </c>
      <c r="K1326" s="382">
        <v>169311.74900000001</v>
      </c>
      <c r="L1326" s="382">
        <v>117275.18829999999</v>
      </c>
      <c r="M1326" s="382">
        <v>205231.5796</v>
      </c>
      <c r="N1326" s="382">
        <v>143128.58410000001</v>
      </c>
      <c r="O1326" s="382">
        <v>250475.0221</v>
      </c>
      <c r="P1326" s="382">
        <v>168324.49530000001</v>
      </c>
      <c r="Q1326" s="382">
        <v>294567.86660000001</v>
      </c>
      <c r="R1326" s="382">
        <v>183788.10879999999</v>
      </c>
      <c r="S1326" s="382">
        <v>321629.19040000002</v>
      </c>
      <c r="T1326" s="382">
        <v>197550.15599999999</v>
      </c>
      <c r="U1326" s="382">
        <v>345712.77299999999</v>
      </c>
    </row>
    <row r="1327" spans="1:21" ht="21.95" customHeight="1" x14ac:dyDescent="0.25">
      <c r="A1327" s="381" t="s">
        <v>740</v>
      </c>
      <c r="B1327" s="381" t="s">
        <v>259</v>
      </c>
      <c r="C1327" s="381" t="s">
        <v>270</v>
      </c>
      <c r="D1327" s="381" t="s">
        <v>742</v>
      </c>
      <c r="E1327" s="381" t="s">
        <v>745</v>
      </c>
      <c r="F1327" s="381" t="s">
        <v>625</v>
      </c>
      <c r="G1327" s="381" t="s">
        <v>5</v>
      </c>
      <c r="H1327" s="382">
        <v>68127.789099999995</v>
      </c>
      <c r="I1327" s="382">
        <v>119223.6309</v>
      </c>
      <c r="J1327" s="382">
        <v>89088.040200000003</v>
      </c>
      <c r="K1327" s="382">
        <v>155904.07019999999</v>
      </c>
      <c r="L1327" s="382">
        <v>108178.96950000001</v>
      </c>
      <c r="M1327" s="382">
        <v>189313.19649999999</v>
      </c>
      <c r="N1327" s="382">
        <v>132523.72399999999</v>
      </c>
      <c r="O1327" s="382">
        <v>231916.51689999999</v>
      </c>
      <c r="P1327" s="382">
        <v>157094.42420000001</v>
      </c>
      <c r="Q1327" s="382">
        <v>274915.24229999998</v>
      </c>
      <c r="R1327" s="382">
        <v>172864.42910000001</v>
      </c>
      <c r="S1327" s="382">
        <v>302512.75099999999</v>
      </c>
      <c r="T1327" s="382">
        <v>187593.4117</v>
      </c>
      <c r="U1327" s="382">
        <v>328288.4706</v>
      </c>
    </row>
    <row r="1328" spans="1:21" ht="21.95" customHeight="1" x14ac:dyDescent="0.25">
      <c r="A1328" s="381" t="s">
        <v>740</v>
      </c>
      <c r="B1328" s="381" t="s">
        <v>259</v>
      </c>
      <c r="C1328" s="381" t="s">
        <v>270</v>
      </c>
      <c r="D1328" s="381" t="s">
        <v>742</v>
      </c>
      <c r="E1328" s="381" t="s">
        <v>745</v>
      </c>
      <c r="F1328" s="381" t="s">
        <v>626</v>
      </c>
      <c r="G1328" s="381" t="s">
        <v>6</v>
      </c>
      <c r="H1328" s="382">
        <v>59264.446799999998</v>
      </c>
      <c r="I1328" s="382">
        <v>103712.7818</v>
      </c>
      <c r="J1328" s="382">
        <v>81932.007500000007</v>
      </c>
      <c r="K1328" s="382">
        <v>143381.01319999999</v>
      </c>
      <c r="L1328" s="382">
        <v>104006.3009</v>
      </c>
      <c r="M1328" s="382">
        <v>182011.02660000001</v>
      </c>
      <c r="N1328" s="382">
        <v>136002.8995</v>
      </c>
      <c r="O1328" s="382">
        <v>238005.0741</v>
      </c>
      <c r="P1328" s="382">
        <v>169506.47529999999</v>
      </c>
      <c r="Q1328" s="382">
        <v>296636.33179999999</v>
      </c>
      <c r="R1328" s="382">
        <v>190875.77069999999</v>
      </c>
      <c r="S1328" s="382">
        <v>334032.59860000003</v>
      </c>
      <c r="T1328" s="382">
        <v>211950.0551</v>
      </c>
      <c r="U1328" s="382">
        <v>370912.59649999999</v>
      </c>
    </row>
    <row r="1329" spans="1:21" ht="21.95" customHeight="1" x14ac:dyDescent="0.25">
      <c r="A1329" s="381" t="s">
        <v>740</v>
      </c>
      <c r="B1329" s="381" t="s">
        <v>259</v>
      </c>
      <c r="C1329" s="381" t="s">
        <v>270</v>
      </c>
      <c r="D1329" s="381" t="s">
        <v>742</v>
      </c>
      <c r="E1329" s="381" t="s">
        <v>745</v>
      </c>
      <c r="F1329" s="381" t="s">
        <v>627</v>
      </c>
      <c r="G1329" s="381" t="s">
        <v>4</v>
      </c>
      <c r="H1329" s="382">
        <v>65917.852899999998</v>
      </c>
      <c r="I1329" s="382">
        <v>105468.56630000001</v>
      </c>
      <c r="J1329" s="382">
        <v>92284.994099999996</v>
      </c>
      <c r="K1329" s="382">
        <v>147655.9927</v>
      </c>
      <c r="L1329" s="382">
        <v>118652.13529999999</v>
      </c>
      <c r="M1329" s="382">
        <v>189843.41930000001</v>
      </c>
      <c r="N1329" s="382">
        <v>158202.84700000001</v>
      </c>
      <c r="O1329" s="382">
        <v>253124.5589</v>
      </c>
      <c r="P1329" s="382">
        <v>197753.55869999999</v>
      </c>
      <c r="Q1329" s="382">
        <v>316405.6986</v>
      </c>
      <c r="R1329" s="382">
        <v>224120.69990000001</v>
      </c>
      <c r="S1329" s="382">
        <v>358593.1251</v>
      </c>
      <c r="T1329" s="382">
        <v>250487.84099999999</v>
      </c>
      <c r="U1329" s="382">
        <v>400780.55160000001</v>
      </c>
    </row>
    <row r="1330" spans="1:21" ht="22.5" customHeight="1" x14ac:dyDescent="0.25">
      <c r="A1330" s="381" t="s">
        <v>740</v>
      </c>
      <c r="B1330" s="381" t="s">
        <v>259</v>
      </c>
      <c r="C1330" s="381" t="s">
        <v>270</v>
      </c>
      <c r="D1330" s="381" t="s">
        <v>742</v>
      </c>
      <c r="E1330" s="381" t="s">
        <v>271</v>
      </c>
      <c r="F1330" s="381" t="s">
        <v>624</v>
      </c>
      <c r="G1330" s="381" t="s">
        <v>11</v>
      </c>
      <c r="H1330" s="382">
        <v>92753.893800000005</v>
      </c>
      <c r="I1330" s="382">
        <v>162319.31409999999</v>
      </c>
      <c r="J1330" s="382">
        <v>121462.2856</v>
      </c>
      <c r="K1330" s="382">
        <v>212558.99979999999</v>
      </c>
      <c r="L1330" s="382">
        <v>147447.36060000001</v>
      </c>
      <c r="M1330" s="382">
        <v>258032.8812</v>
      </c>
      <c r="N1330" s="382">
        <v>180345.53159999999</v>
      </c>
      <c r="O1330" s="382">
        <v>315604.68030000001</v>
      </c>
      <c r="P1330" s="382">
        <v>212229.15049999999</v>
      </c>
      <c r="Q1330" s="382">
        <v>371401.0134</v>
      </c>
      <c r="R1330" s="382">
        <v>231768.0385</v>
      </c>
      <c r="S1330" s="382">
        <v>405594.0673</v>
      </c>
      <c r="T1330" s="382">
        <v>249172.3131</v>
      </c>
      <c r="U1330" s="382">
        <v>436051.5478</v>
      </c>
    </row>
    <row r="1331" spans="1:21" ht="21.95" customHeight="1" x14ac:dyDescent="0.25">
      <c r="A1331" s="381" t="s">
        <v>740</v>
      </c>
      <c r="B1331" s="381" t="s">
        <v>259</v>
      </c>
      <c r="C1331" s="381" t="s">
        <v>270</v>
      </c>
      <c r="D1331" s="381" t="s">
        <v>742</v>
      </c>
      <c r="E1331" s="381" t="s">
        <v>271</v>
      </c>
      <c r="F1331" s="381" t="s">
        <v>625</v>
      </c>
      <c r="G1331" s="381" t="s">
        <v>5</v>
      </c>
      <c r="H1331" s="382">
        <v>84937.596000000005</v>
      </c>
      <c r="I1331" s="382">
        <v>148640.79310000001</v>
      </c>
      <c r="J1331" s="382">
        <v>111308.44929999999</v>
      </c>
      <c r="K1331" s="382">
        <v>194789.78630000001</v>
      </c>
      <c r="L1331" s="382">
        <v>135392.13029999999</v>
      </c>
      <c r="M1331" s="382">
        <v>236936.228</v>
      </c>
      <c r="N1331" s="382">
        <v>166290.89720000001</v>
      </c>
      <c r="O1331" s="382">
        <v>291009.07</v>
      </c>
      <c r="P1331" s="382">
        <v>197345.92319999999</v>
      </c>
      <c r="Q1331" s="382">
        <v>345355.36550000001</v>
      </c>
      <c r="R1331" s="382">
        <v>217290.87210000001</v>
      </c>
      <c r="S1331" s="382">
        <v>380259.02600000001</v>
      </c>
      <c r="T1331" s="382">
        <v>235976.6274</v>
      </c>
      <c r="U1331" s="382">
        <v>412959.098</v>
      </c>
    </row>
    <row r="1332" spans="1:21" ht="21.95" customHeight="1" x14ac:dyDescent="0.25">
      <c r="A1332" s="381" t="s">
        <v>740</v>
      </c>
      <c r="B1332" s="381" t="s">
        <v>259</v>
      </c>
      <c r="C1332" s="381" t="s">
        <v>270</v>
      </c>
      <c r="D1332" s="381" t="s">
        <v>742</v>
      </c>
      <c r="E1332" s="381" t="s">
        <v>271</v>
      </c>
      <c r="F1332" s="381" t="s">
        <v>626</v>
      </c>
      <c r="G1332" s="381" t="s">
        <v>6</v>
      </c>
      <c r="H1332" s="382">
        <v>73420.132899999997</v>
      </c>
      <c r="I1332" s="382">
        <v>128485.2326</v>
      </c>
      <c r="J1332" s="382">
        <v>101412.23450000001</v>
      </c>
      <c r="K1332" s="382">
        <v>177471.41039999999</v>
      </c>
      <c r="L1332" s="382">
        <v>128618.0782</v>
      </c>
      <c r="M1332" s="382">
        <v>225081.63680000001</v>
      </c>
      <c r="N1332" s="382">
        <v>167949.34280000001</v>
      </c>
      <c r="O1332" s="382">
        <v>293911.34980000003</v>
      </c>
      <c r="P1332" s="382">
        <v>209277.80609999999</v>
      </c>
      <c r="Q1332" s="382">
        <v>366236.16070000001</v>
      </c>
      <c r="R1332" s="382">
        <v>235549.3149</v>
      </c>
      <c r="S1332" s="382">
        <v>412211.30119999999</v>
      </c>
      <c r="T1332" s="382">
        <v>261429.8455</v>
      </c>
      <c r="U1332" s="382">
        <v>457502.22960000002</v>
      </c>
    </row>
    <row r="1333" spans="1:21" ht="21.95" customHeight="1" x14ac:dyDescent="0.25">
      <c r="A1333" s="381" t="s">
        <v>740</v>
      </c>
      <c r="B1333" s="381" t="s">
        <v>259</v>
      </c>
      <c r="C1333" s="381" t="s">
        <v>270</v>
      </c>
      <c r="D1333" s="381" t="s">
        <v>742</v>
      </c>
      <c r="E1333" s="381" t="s">
        <v>271</v>
      </c>
      <c r="F1333" s="381" t="s">
        <v>627</v>
      </c>
      <c r="G1333" s="381" t="s">
        <v>4</v>
      </c>
      <c r="H1333" s="382">
        <v>82892.430600000007</v>
      </c>
      <c r="I1333" s="382">
        <v>132627.8909</v>
      </c>
      <c r="J1333" s="382">
        <v>116049.4028</v>
      </c>
      <c r="K1333" s="382">
        <v>185679.04730000001</v>
      </c>
      <c r="L1333" s="382">
        <v>149206.3751</v>
      </c>
      <c r="M1333" s="382">
        <v>238730.20370000001</v>
      </c>
      <c r="N1333" s="382">
        <v>198941.8334</v>
      </c>
      <c r="O1333" s="382">
        <v>318306.93819999998</v>
      </c>
      <c r="P1333" s="382">
        <v>248677.2917</v>
      </c>
      <c r="Q1333" s="382">
        <v>397883.6727</v>
      </c>
      <c r="R1333" s="382">
        <v>281834.26390000002</v>
      </c>
      <c r="S1333" s="382">
        <v>450934.82900000003</v>
      </c>
      <c r="T1333" s="382">
        <v>314991.23619999998</v>
      </c>
      <c r="U1333" s="382">
        <v>503985.9853</v>
      </c>
    </row>
    <row r="1334" spans="1:21" ht="22.5" customHeight="1" x14ac:dyDescent="0.25">
      <c r="A1334" s="381" t="s">
        <v>740</v>
      </c>
      <c r="B1334" s="381" t="s">
        <v>259</v>
      </c>
      <c r="C1334" s="381" t="s">
        <v>270</v>
      </c>
      <c r="D1334" s="381" t="s">
        <v>742</v>
      </c>
      <c r="E1334" s="381" t="s">
        <v>746</v>
      </c>
      <c r="F1334" s="381" t="s">
        <v>624</v>
      </c>
      <c r="G1334" s="381" t="s">
        <v>11</v>
      </c>
      <c r="H1334" s="382">
        <v>72971.143800000005</v>
      </c>
      <c r="I1334" s="382">
        <v>127699.5016</v>
      </c>
      <c r="J1334" s="382">
        <v>95457.032600000006</v>
      </c>
      <c r="K1334" s="382">
        <v>167049.80710000001</v>
      </c>
      <c r="L1334" s="382">
        <v>115787.2009</v>
      </c>
      <c r="M1334" s="382">
        <v>202627.60149999999</v>
      </c>
      <c r="N1334" s="382">
        <v>141455.5865</v>
      </c>
      <c r="O1334" s="382">
        <v>247547.2763</v>
      </c>
      <c r="P1334" s="382">
        <v>166406.4981</v>
      </c>
      <c r="Q1334" s="382">
        <v>291211.37160000001</v>
      </c>
      <c r="R1334" s="382">
        <v>181709.12650000001</v>
      </c>
      <c r="S1334" s="382">
        <v>317990.97129999998</v>
      </c>
      <c r="T1334" s="382">
        <v>195333.49650000001</v>
      </c>
      <c r="U1334" s="382">
        <v>341833.6189</v>
      </c>
    </row>
    <row r="1335" spans="1:21" ht="21.95" customHeight="1" x14ac:dyDescent="0.25">
      <c r="A1335" s="381" t="s">
        <v>740</v>
      </c>
      <c r="B1335" s="381" t="s">
        <v>259</v>
      </c>
      <c r="C1335" s="381" t="s">
        <v>270</v>
      </c>
      <c r="D1335" s="381" t="s">
        <v>742</v>
      </c>
      <c r="E1335" s="381" t="s">
        <v>746</v>
      </c>
      <c r="F1335" s="381" t="s">
        <v>625</v>
      </c>
      <c r="G1335" s="381" t="s">
        <v>5</v>
      </c>
      <c r="H1335" s="382">
        <v>67002.334900000002</v>
      </c>
      <c r="I1335" s="382">
        <v>117254.0861</v>
      </c>
      <c r="J1335" s="382">
        <v>87703.194399999993</v>
      </c>
      <c r="K1335" s="382">
        <v>153480.59020000001</v>
      </c>
      <c r="L1335" s="382">
        <v>106581.3891</v>
      </c>
      <c r="M1335" s="382">
        <v>186517.43090000001</v>
      </c>
      <c r="N1335" s="382">
        <v>130722.9571</v>
      </c>
      <c r="O1335" s="382">
        <v>228765.17490000001</v>
      </c>
      <c r="P1335" s="382">
        <v>155041.1251</v>
      </c>
      <c r="Q1335" s="382">
        <v>271321.96889999998</v>
      </c>
      <c r="R1335" s="382">
        <v>170653.83619999999</v>
      </c>
      <c r="S1335" s="382">
        <v>298644.21340000001</v>
      </c>
      <c r="T1335" s="382">
        <v>185256.7916</v>
      </c>
      <c r="U1335" s="382">
        <v>324199.38540000003</v>
      </c>
    </row>
    <row r="1336" spans="1:21" ht="21.95" customHeight="1" x14ac:dyDescent="0.25">
      <c r="A1336" s="381" t="s">
        <v>740</v>
      </c>
      <c r="B1336" s="381" t="s">
        <v>259</v>
      </c>
      <c r="C1336" s="381" t="s">
        <v>270</v>
      </c>
      <c r="D1336" s="381" t="s">
        <v>742</v>
      </c>
      <c r="E1336" s="381" t="s">
        <v>746</v>
      </c>
      <c r="F1336" s="381" t="s">
        <v>626</v>
      </c>
      <c r="G1336" s="381" t="s">
        <v>6</v>
      </c>
      <c r="H1336" s="382">
        <v>58115.527399999999</v>
      </c>
      <c r="I1336" s="382">
        <v>101702.17290000001</v>
      </c>
      <c r="J1336" s="382">
        <v>80311.011799999993</v>
      </c>
      <c r="K1336" s="382">
        <v>140544.27059999999</v>
      </c>
      <c r="L1336" s="382">
        <v>101906.08100000001</v>
      </c>
      <c r="M1336" s="382">
        <v>178335.64170000001</v>
      </c>
      <c r="N1336" s="382">
        <v>133170.41149999999</v>
      </c>
      <c r="O1336" s="382">
        <v>233048.22010000001</v>
      </c>
      <c r="P1336" s="382">
        <v>165959.87549999999</v>
      </c>
      <c r="Q1336" s="382">
        <v>290429.78210000001</v>
      </c>
      <c r="R1336" s="382">
        <v>186841.45269999999</v>
      </c>
      <c r="S1336" s="382">
        <v>326972.54229999997</v>
      </c>
      <c r="T1336" s="382">
        <v>207424.46479999999</v>
      </c>
      <c r="U1336" s="382">
        <v>362992.81339999998</v>
      </c>
    </row>
    <row r="1337" spans="1:21" ht="21.95" customHeight="1" x14ac:dyDescent="0.25">
      <c r="A1337" s="381" t="s">
        <v>740</v>
      </c>
      <c r="B1337" s="381" t="s">
        <v>259</v>
      </c>
      <c r="C1337" s="381" t="s">
        <v>270</v>
      </c>
      <c r="D1337" s="381" t="s">
        <v>742</v>
      </c>
      <c r="E1337" s="381" t="s">
        <v>746</v>
      </c>
      <c r="F1337" s="381" t="s">
        <v>627</v>
      </c>
      <c r="G1337" s="381" t="s">
        <v>4</v>
      </c>
      <c r="H1337" s="382">
        <v>65087.105600000003</v>
      </c>
      <c r="I1337" s="382">
        <v>104139.37059999999</v>
      </c>
      <c r="J1337" s="382">
        <v>91121.947899999999</v>
      </c>
      <c r="K1337" s="382">
        <v>145795.1188</v>
      </c>
      <c r="L1337" s="382">
        <v>117156.7902</v>
      </c>
      <c r="M1337" s="382">
        <v>187450.86720000001</v>
      </c>
      <c r="N1337" s="382">
        <v>156209.05360000001</v>
      </c>
      <c r="O1337" s="382">
        <v>249934.48939999999</v>
      </c>
      <c r="P1337" s="382">
        <v>195261.31700000001</v>
      </c>
      <c r="Q1337" s="382">
        <v>312418.11180000001</v>
      </c>
      <c r="R1337" s="382">
        <v>221296.15919999999</v>
      </c>
      <c r="S1337" s="382">
        <v>354073.86009999999</v>
      </c>
      <c r="T1337" s="382">
        <v>247331.00150000001</v>
      </c>
      <c r="U1337" s="382">
        <v>395729.60830000002</v>
      </c>
    </row>
    <row r="1338" spans="1:21" ht="22.5" customHeight="1" x14ac:dyDescent="0.25">
      <c r="A1338" s="381" t="s">
        <v>740</v>
      </c>
      <c r="B1338" s="381" t="s">
        <v>259</v>
      </c>
      <c r="C1338" s="381" t="s">
        <v>270</v>
      </c>
      <c r="D1338" s="381" t="s">
        <v>742</v>
      </c>
      <c r="E1338" s="381" t="s">
        <v>272</v>
      </c>
      <c r="F1338" s="381" t="s">
        <v>624</v>
      </c>
      <c r="G1338" s="381" t="s">
        <v>11</v>
      </c>
      <c r="H1338" s="382">
        <v>77186.728600000002</v>
      </c>
      <c r="I1338" s="382">
        <v>135076.77499999999</v>
      </c>
      <c r="J1338" s="382">
        <v>101094.99830000001</v>
      </c>
      <c r="K1338" s="382">
        <v>176916.24710000001</v>
      </c>
      <c r="L1338" s="382">
        <v>122739.42080000001</v>
      </c>
      <c r="M1338" s="382">
        <v>214793.98639999999</v>
      </c>
      <c r="N1338" s="382">
        <v>150154.95509999999</v>
      </c>
      <c r="O1338" s="382">
        <v>262771.17139999999</v>
      </c>
      <c r="P1338" s="382">
        <v>176711.54130000001</v>
      </c>
      <c r="Q1338" s="382">
        <v>309245.1972</v>
      </c>
      <c r="R1338" s="382">
        <v>192983.69760000001</v>
      </c>
      <c r="S1338" s="382">
        <v>337721.47080000001</v>
      </c>
      <c r="T1338" s="382">
        <v>207479.30290000001</v>
      </c>
      <c r="U1338" s="382">
        <v>363088.78009999997</v>
      </c>
    </row>
    <row r="1339" spans="1:21" ht="21.95" customHeight="1" x14ac:dyDescent="0.25">
      <c r="A1339" s="381" t="s">
        <v>740</v>
      </c>
      <c r="B1339" s="381" t="s">
        <v>259</v>
      </c>
      <c r="C1339" s="381" t="s">
        <v>270</v>
      </c>
      <c r="D1339" s="381" t="s">
        <v>742</v>
      </c>
      <c r="E1339" s="381" t="s">
        <v>272</v>
      </c>
      <c r="F1339" s="381" t="s">
        <v>625</v>
      </c>
      <c r="G1339" s="381" t="s">
        <v>5</v>
      </c>
      <c r="H1339" s="382">
        <v>70649.4614</v>
      </c>
      <c r="I1339" s="382">
        <v>123636.5575</v>
      </c>
      <c r="J1339" s="382">
        <v>92602.698900000003</v>
      </c>
      <c r="K1339" s="382">
        <v>162054.7231</v>
      </c>
      <c r="L1339" s="382">
        <v>112656.8645</v>
      </c>
      <c r="M1339" s="382">
        <v>197149.51300000001</v>
      </c>
      <c r="N1339" s="382">
        <v>138400.17000000001</v>
      </c>
      <c r="O1339" s="382">
        <v>242200.29740000001</v>
      </c>
      <c r="P1339" s="382">
        <v>164263.75109999999</v>
      </c>
      <c r="Q1339" s="382">
        <v>287461.56449999998</v>
      </c>
      <c r="R1339" s="382">
        <v>180875.52220000001</v>
      </c>
      <c r="S1339" s="382">
        <v>316532.16369999998</v>
      </c>
      <c r="T1339" s="382">
        <v>196442.91130000001</v>
      </c>
      <c r="U1339" s="382">
        <v>343775.09480000002</v>
      </c>
    </row>
    <row r="1340" spans="1:21" ht="21.95" customHeight="1" x14ac:dyDescent="0.25">
      <c r="A1340" s="381" t="s">
        <v>740</v>
      </c>
      <c r="B1340" s="381" t="s">
        <v>259</v>
      </c>
      <c r="C1340" s="381" t="s">
        <v>270</v>
      </c>
      <c r="D1340" s="381" t="s">
        <v>742</v>
      </c>
      <c r="E1340" s="381" t="s">
        <v>272</v>
      </c>
      <c r="F1340" s="381" t="s">
        <v>626</v>
      </c>
      <c r="G1340" s="381" t="s">
        <v>6</v>
      </c>
      <c r="H1340" s="382">
        <v>61033.338600000003</v>
      </c>
      <c r="I1340" s="382">
        <v>106808.34239999999</v>
      </c>
      <c r="J1340" s="382">
        <v>84295.878200000006</v>
      </c>
      <c r="K1340" s="382">
        <v>147517.7868</v>
      </c>
      <c r="L1340" s="382">
        <v>106900.8201</v>
      </c>
      <c r="M1340" s="382">
        <v>187076.43530000001</v>
      </c>
      <c r="N1340" s="382">
        <v>139572.50520000001</v>
      </c>
      <c r="O1340" s="382">
        <v>244251.8841</v>
      </c>
      <c r="P1340" s="382">
        <v>173914.5747</v>
      </c>
      <c r="Q1340" s="382">
        <v>304350.50569999998</v>
      </c>
      <c r="R1340" s="382">
        <v>195738.073</v>
      </c>
      <c r="S1340" s="382">
        <v>342541.62770000001</v>
      </c>
      <c r="T1340" s="382">
        <v>217234.57139999999</v>
      </c>
      <c r="U1340" s="382">
        <v>380160.4999</v>
      </c>
    </row>
    <row r="1341" spans="1:21" ht="21.95" customHeight="1" x14ac:dyDescent="0.25">
      <c r="A1341" s="381" t="s">
        <v>740</v>
      </c>
      <c r="B1341" s="381" t="s">
        <v>259</v>
      </c>
      <c r="C1341" s="381" t="s">
        <v>270</v>
      </c>
      <c r="D1341" s="381" t="s">
        <v>742</v>
      </c>
      <c r="E1341" s="381" t="s">
        <v>272</v>
      </c>
      <c r="F1341" s="381" t="s">
        <v>627</v>
      </c>
      <c r="G1341" s="381" t="s">
        <v>4</v>
      </c>
      <c r="H1341" s="382">
        <v>69003.2261</v>
      </c>
      <c r="I1341" s="382">
        <v>110405.1634</v>
      </c>
      <c r="J1341" s="382">
        <v>96604.516600000003</v>
      </c>
      <c r="K1341" s="382">
        <v>154567.22880000001</v>
      </c>
      <c r="L1341" s="382">
        <v>124205.807</v>
      </c>
      <c r="M1341" s="382">
        <v>198729.2942</v>
      </c>
      <c r="N1341" s="382">
        <v>165607.7427</v>
      </c>
      <c r="O1341" s="382">
        <v>264972.3922</v>
      </c>
      <c r="P1341" s="382">
        <v>207009.6783</v>
      </c>
      <c r="Q1341" s="382">
        <v>331215.4902</v>
      </c>
      <c r="R1341" s="382">
        <v>234610.9688</v>
      </c>
      <c r="S1341" s="382">
        <v>375377.55560000002</v>
      </c>
      <c r="T1341" s="382">
        <v>262212.25919999997</v>
      </c>
      <c r="U1341" s="382">
        <v>419539.62099999998</v>
      </c>
    </row>
    <row r="1342" spans="1:21" ht="22.5" customHeight="1" x14ac:dyDescent="0.25">
      <c r="A1342" s="381" t="s">
        <v>740</v>
      </c>
      <c r="B1342" s="381" t="s">
        <v>259</v>
      </c>
      <c r="C1342" s="381" t="s">
        <v>270</v>
      </c>
      <c r="D1342" s="381" t="s">
        <v>742</v>
      </c>
      <c r="E1342" s="381" t="s">
        <v>273</v>
      </c>
      <c r="F1342" s="381" t="s">
        <v>624</v>
      </c>
      <c r="G1342" s="381" t="s">
        <v>11</v>
      </c>
      <c r="H1342" s="382">
        <v>79943.612899999993</v>
      </c>
      <c r="I1342" s="382">
        <v>139901.32260000001</v>
      </c>
      <c r="J1342" s="382">
        <v>104655.4121</v>
      </c>
      <c r="K1342" s="382">
        <v>183146.9712</v>
      </c>
      <c r="L1342" s="382">
        <v>127015.80070000001</v>
      </c>
      <c r="M1342" s="382">
        <v>222277.6514</v>
      </c>
      <c r="N1342" s="382">
        <v>155302.55679999999</v>
      </c>
      <c r="O1342" s="382">
        <v>271779.47440000001</v>
      </c>
      <c r="P1342" s="382">
        <v>182740.55590000001</v>
      </c>
      <c r="Q1342" s="382">
        <v>319795.97279999999</v>
      </c>
      <c r="R1342" s="382">
        <v>199558.97640000001</v>
      </c>
      <c r="S1342" s="382">
        <v>349228.20880000002</v>
      </c>
      <c r="T1342" s="382">
        <v>214537.93979999999</v>
      </c>
      <c r="U1342" s="382">
        <v>375441.3947</v>
      </c>
    </row>
    <row r="1343" spans="1:21" ht="21.95" customHeight="1" x14ac:dyDescent="0.25">
      <c r="A1343" s="381" t="s">
        <v>740</v>
      </c>
      <c r="B1343" s="381" t="s">
        <v>259</v>
      </c>
      <c r="C1343" s="381" t="s">
        <v>270</v>
      </c>
      <c r="D1343" s="381" t="s">
        <v>742</v>
      </c>
      <c r="E1343" s="381" t="s">
        <v>273</v>
      </c>
      <c r="F1343" s="381" t="s">
        <v>625</v>
      </c>
      <c r="G1343" s="381" t="s">
        <v>5</v>
      </c>
      <c r="H1343" s="382">
        <v>73264.231299999999</v>
      </c>
      <c r="I1343" s="382">
        <v>128212.40489999999</v>
      </c>
      <c r="J1343" s="382">
        <v>95978.497700000007</v>
      </c>
      <c r="K1343" s="382">
        <v>167962.37090000001</v>
      </c>
      <c r="L1343" s="382">
        <v>116714.05869999999</v>
      </c>
      <c r="M1343" s="382">
        <v>204249.60269999999</v>
      </c>
      <c r="N1343" s="382">
        <v>143292.23310000001</v>
      </c>
      <c r="O1343" s="382">
        <v>250761.408</v>
      </c>
      <c r="P1343" s="382">
        <v>170022.16200000001</v>
      </c>
      <c r="Q1343" s="382">
        <v>297538.78330000001</v>
      </c>
      <c r="R1343" s="382">
        <v>187187.58</v>
      </c>
      <c r="S1343" s="382">
        <v>327578.26490000001</v>
      </c>
      <c r="T1343" s="382">
        <v>203261.62700000001</v>
      </c>
      <c r="U1343" s="382">
        <v>355707.84710000001</v>
      </c>
    </row>
    <row r="1344" spans="1:21" ht="21.95" customHeight="1" x14ac:dyDescent="0.25">
      <c r="A1344" s="381" t="s">
        <v>740</v>
      </c>
      <c r="B1344" s="381" t="s">
        <v>259</v>
      </c>
      <c r="C1344" s="381" t="s">
        <v>270</v>
      </c>
      <c r="D1344" s="381" t="s">
        <v>742</v>
      </c>
      <c r="E1344" s="381" t="s">
        <v>273</v>
      </c>
      <c r="F1344" s="381" t="s">
        <v>626</v>
      </c>
      <c r="G1344" s="381" t="s">
        <v>6</v>
      </c>
      <c r="H1344" s="382">
        <v>63392.873099999997</v>
      </c>
      <c r="I1344" s="382">
        <v>110937.5278</v>
      </c>
      <c r="J1344" s="382">
        <v>87574.209099999993</v>
      </c>
      <c r="K1344" s="382">
        <v>153254.86610000001</v>
      </c>
      <c r="L1344" s="382">
        <v>111083.65210000001</v>
      </c>
      <c r="M1344" s="382">
        <v>194396.39120000001</v>
      </c>
      <c r="N1344" s="382">
        <v>145085.2249</v>
      </c>
      <c r="O1344" s="382">
        <v>253899.14360000001</v>
      </c>
      <c r="P1344" s="382">
        <v>180793.49479999999</v>
      </c>
      <c r="Q1344" s="382">
        <v>316388.61599999998</v>
      </c>
      <c r="R1344" s="382">
        <v>203504.50630000001</v>
      </c>
      <c r="S1344" s="382">
        <v>356132.88589999999</v>
      </c>
      <c r="T1344" s="382">
        <v>225881.40890000001</v>
      </c>
      <c r="U1344" s="382">
        <v>395292.4656</v>
      </c>
    </row>
    <row r="1345" spans="1:21" ht="21.95" customHeight="1" x14ac:dyDescent="0.25">
      <c r="A1345" s="381" t="s">
        <v>740</v>
      </c>
      <c r="B1345" s="381" t="s">
        <v>259</v>
      </c>
      <c r="C1345" s="381" t="s">
        <v>270</v>
      </c>
      <c r="D1345" s="381" t="s">
        <v>742</v>
      </c>
      <c r="E1345" s="381" t="s">
        <v>273</v>
      </c>
      <c r="F1345" s="381" t="s">
        <v>627</v>
      </c>
      <c r="G1345" s="381" t="s">
        <v>4</v>
      </c>
      <c r="H1345" s="382">
        <v>71404.077799999999</v>
      </c>
      <c r="I1345" s="382">
        <v>114246.52619999999</v>
      </c>
      <c r="J1345" s="382">
        <v>99965.708899999998</v>
      </c>
      <c r="K1345" s="382">
        <v>159945.1367</v>
      </c>
      <c r="L1345" s="382">
        <v>128527.34</v>
      </c>
      <c r="M1345" s="382">
        <v>205643.74720000001</v>
      </c>
      <c r="N1345" s="382">
        <v>171369.78659999999</v>
      </c>
      <c r="O1345" s="382">
        <v>274191.66279999999</v>
      </c>
      <c r="P1345" s="382">
        <v>214212.2334</v>
      </c>
      <c r="Q1345" s="382">
        <v>342739.5785</v>
      </c>
      <c r="R1345" s="382">
        <v>242773.8645</v>
      </c>
      <c r="S1345" s="382">
        <v>388438.18900000001</v>
      </c>
      <c r="T1345" s="382">
        <v>271335.49560000002</v>
      </c>
      <c r="U1345" s="382">
        <v>434136.79940000002</v>
      </c>
    </row>
    <row r="1346" spans="1:21" ht="22.5" customHeight="1" x14ac:dyDescent="0.25">
      <c r="A1346" s="381" t="s">
        <v>740</v>
      </c>
      <c r="B1346" s="381" t="s">
        <v>259</v>
      </c>
      <c r="C1346" s="381" t="s">
        <v>270</v>
      </c>
      <c r="D1346" s="381" t="s">
        <v>742</v>
      </c>
      <c r="E1346" s="381" t="s">
        <v>274</v>
      </c>
      <c r="F1346" s="381" t="s">
        <v>624</v>
      </c>
      <c r="G1346" s="381" t="s">
        <v>11</v>
      </c>
      <c r="H1346" s="382">
        <v>75322.721999999994</v>
      </c>
      <c r="I1346" s="382">
        <v>131814.7634</v>
      </c>
      <c r="J1346" s="382">
        <v>98466.338300000003</v>
      </c>
      <c r="K1346" s="382">
        <v>172316.092</v>
      </c>
      <c r="L1346" s="382">
        <v>119375.86289999999</v>
      </c>
      <c r="M1346" s="382">
        <v>208907.76010000001</v>
      </c>
      <c r="N1346" s="382">
        <v>145728.1084</v>
      </c>
      <c r="O1346" s="382">
        <v>255024.18969999999</v>
      </c>
      <c r="P1346" s="382">
        <v>171394.00930000001</v>
      </c>
      <c r="Q1346" s="382">
        <v>299939.51620000001</v>
      </c>
      <c r="R1346" s="382">
        <v>187143.41690000001</v>
      </c>
      <c r="S1346" s="382">
        <v>327500.97950000002</v>
      </c>
      <c r="T1346" s="382">
        <v>201161.20869999999</v>
      </c>
      <c r="U1346" s="382">
        <v>352032.1152</v>
      </c>
    </row>
    <row r="1347" spans="1:21" ht="21.95" customHeight="1" x14ac:dyDescent="0.25">
      <c r="A1347" s="381" t="s">
        <v>740</v>
      </c>
      <c r="B1347" s="381" t="s">
        <v>259</v>
      </c>
      <c r="C1347" s="381" t="s">
        <v>270</v>
      </c>
      <c r="D1347" s="381" t="s">
        <v>742</v>
      </c>
      <c r="E1347" s="381" t="s">
        <v>274</v>
      </c>
      <c r="F1347" s="381" t="s">
        <v>625</v>
      </c>
      <c r="G1347" s="381" t="s">
        <v>5</v>
      </c>
      <c r="H1347" s="382">
        <v>69282.855500000005</v>
      </c>
      <c r="I1347" s="382">
        <v>121244.99709999999</v>
      </c>
      <c r="J1347" s="382">
        <v>90620.191900000005</v>
      </c>
      <c r="K1347" s="382">
        <v>158585.33600000001</v>
      </c>
      <c r="L1347" s="382">
        <v>110060.45759999999</v>
      </c>
      <c r="M1347" s="382">
        <v>192605.80069999999</v>
      </c>
      <c r="N1347" s="382">
        <v>134867.709</v>
      </c>
      <c r="O1347" s="382">
        <v>236018.49069999999</v>
      </c>
      <c r="P1347" s="382">
        <v>159893.33360000001</v>
      </c>
      <c r="Q1347" s="382">
        <v>279813.33370000002</v>
      </c>
      <c r="R1347" s="382">
        <v>175956.51550000001</v>
      </c>
      <c r="S1347" s="382">
        <v>307923.902</v>
      </c>
      <c r="T1347" s="382">
        <v>190964.54250000001</v>
      </c>
      <c r="U1347" s="382">
        <v>334187.94929999998</v>
      </c>
    </row>
    <row r="1348" spans="1:21" ht="21.95" customHeight="1" x14ac:dyDescent="0.25">
      <c r="A1348" s="381" t="s">
        <v>740</v>
      </c>
      <c r="B1348" s="381" t="s">
        <v>259</v>
      </c>
      <c r="C1348" s="381" t="s">
        <v>270</v>
      </c>
      <c r="D1348" s="381" t="s">
        <v>742</v>
      </c>
      <c r="E1348" s="381" t="s">
        <v>274</v>
      </c>
      <c r="F1348" s="381" t="s">
        <v>626</v>
      </c>
      <c r="G1348" s="381" t="s">
        <v>6</v>
      </c>
      <c r="H1348" s="382">
        <v>60226.768799999998</v>
      </c>
      <c r="I1348" s="382">
        <v>105396.84540000001</v>
      </c>
      <c r="J1348" s="382">
        <v>83254.240999999995</v>
      </c>
      <c r="K1348" s="382">
        <v>145694.92189999999</v>
      </c>
      <c r="L1348" s="382">
        <v>105674.15029999999</v>
      </c>
      <c r="M1348" s="382">
        <v>184929.76300000001</v>
      </c>
      <c r="N1348" s="382">
        <v>138162.3089</v>
      </c>
      <c r="O1348" s="382">
        <v>241784.04060000001</v>
      </c>
      <c r="P1348" s="382">
        <v>172193.75760000001</v>
      </c>
      <c r="Q1348" s="382">
        <v>301339.07579999999</v>
      </c>
      <c r="R1348" s="382">
        <v>193891.68090000001</v>
      </c>
      <c r="S1348" s="382">
        <v>339310.44140000001</v>
      </c>
      <c r="T1348" s="382">
        <v>215287.48449999999</v>
      </c>
      <c r="U1348" s="382">
        <v>376753.09789999999</v>
      </c>
    </row>
    <row r="1349" spans="1:21" ht="21.95" customHeight="1" x14ac:dyDescent="0.25">
      <c r="A1349" s="381" t="s">
        <v>740</v>
      </c>
      <c r="B1349" s="381" t="s">
        <v>259</v>
      </c>
      <c r="C1349" s="381" t="s">
        <v>270</v>
      </c>
      <c r="D1349" s="381" t="s">
        <v>742</v>
      </c>
      <c r="E1349" s="381" t="s">
        <v>274</v>
      </c>
      <c r="F1349" s="381" t="s">
        <v>627</v>
      </c>
      <c r="G1349" s="381" t="s">
        <v>4</v>
      </c>
      <c r="H1349" s="382">
        <v>67100.001399999994</v>
      </c>
      <c r="I1349" s="382">
        <v>107360.00380000001</v>
      </c>
      <c r="J1349" s="382">
        <v>93940.001900000003</v>
      </c>
      <c r="K1349" s="382">
        <v>150304.00529999999</v>
      </c>
      <c r="L1349" s="382">
        <v>120780.0024</v>
      </c>
      <c r="M1349" s="382">
        <v>193248.0068</v>
      </c>
      <c r="N1349" s="382">
        <v>161040.00330000001</v>
      </c>
      <c r="O1349" s="382">
        <v>257664.00899999999</v>
      </c>
      <c r="P1349" s="382">
        <v>201300.00409999999</v>
      </c>
      <c r="Q1349" s="382">
        <v>322080.01120000001</v>
      </c>
      <c r="R1349" s="382">
        <v>228140.00459999999</v>
      </c>
      <c r="S1349" s="382">
        <v>365024.01280000003</v>
      </c>
      <c r="T1349" s="382">
        <v>254980.00520000001</v>
      </c>
      <c r="U1349" s="382">
        <v>407968.01439999999</v>
      </c>
    </row>
    <row r="1350" spans="1:21" ht="22.5" customHeight="1" x14ac:dyDescent="0.25">
      <c r="A1350" s="381" t="s">
        <v>740</v>
      </c>
      <c r="B1350" s="381" t="s">
        <v>259</v>
      </c>
      <c r="C1350" s="381" t="s">
        <v>275</v>
      </c>
      <c r="D1350" s="381" t="s">
        <v>276</v>
      </c>
      <c r="E1350" s="381" t="s">
        <v>277</v>
      </c>
      <c r="F1350" s="381" t="s">
        <v>624</v>
      </c>
      <c r="G1350" s="381" t="s">
        <v>11</v>
      </c>
      <c r="H1350" s="382">
        <v>81565.842300000004</v>
      </c>
      <c r="I1350" s="382">
        <v>142740.22390000001</v>
      </c>
      <c r="J1350" s="382">
        <v>106625.9437</v>
      </c>
      <c r="K1350" s="382">
        <v>186595.4014</v>
      </c>
      <c r="L1350" s="382">
        <v>129266.54489999999</v>
      </c>
      <c r="M1350" s="382">
        <v>226216.45370000001</v>
      </c>
      <c r="N1350" s="382">
        <v>157799.1979</v>
      </c>
      <c r="O1350" s="382">
        <v>276148.59629999998</v>
      </c>
      <c r="P1350" s="382">
        <v>185590.0557</v>
      </c>
      <c r="Q1350" s="382">
        <v>324782.59759999998</v>
      </c>
      <c r="R1350" s="382">
        <v>202643.62400000001</v>
      </c>
      <c r="S1350" s="382">
        <v>354626.3419</v>
      </c>
      <c r="T1350" s="382">
        <v>217822.07079999999</v>
      </c>
      <c r="U1350" s="382">
        <v>381188.6238</v>
      </c>
    </row>
    <row r="1351" spans="1:21" ht="21.95" customHeight="1" x14ac:dyDescent="0.25">
      <c r="A1351" s="381" t="s">
        <v>740</v>
      </c>
      <c r="B1351" s="381" t="s">
        <v>259</v>
      </c>
      <c r="C1351" s="381" t="s">
        <v>275</v>
      </c>
      <c r="D1351" s="381" t="s">
        <v>276</v>
      </c>
      <c r="E1351" s="381" t="s">
        <v>277</v>
      </c>
      <c r="F1351" s="381" t="s">
        <v>625</v>
      </c>
      <c r="G1351" s="381" t="s">
        <v>5</v>
      </c>
      <c r="H1351" s="382">
        <v>75028.574999999997</v>
      </c>
      <c r="I1351" s="382">
        <v>131300.00640000001</v>
      </c>
      <c r="J1351" s="382">
        <v>98133.644199999995</v>
      </c>
      <c r="K1351" s="382">
        <v>171733.87729999999</v>
      </c>
      <c r="L1351" s="382">
        <v>119183.9887</v>
      </c>
      <c r="M1351" s="382">
        <v>208571.98019999999</v>
      </c>
      <c r="N1351" s="382">
        <v>146044.41269999999</v>
      </c>
      <c r="O1351" s="382">
        <v>255577.72229999999</v>
      </c>
      <c r="P1351" s="382">
        <v>173142.26560000001</v>
      </c>
      <c r="Q1351" s="382">
        <v>302998.96490000002</v>
      </c>
      <c r="R1351" s="382">
        <v>190535.44839999999</v>
      </c>
      <c r="S1351" s="382">
        <v>333437.03470000002</v>
      </c>
      <c r="T1351" s="382">
        <v>206785.67920000001</v>
      </c>
      <c r="U1351" s="382">
        <v>361874.93849999999</v>
      </c>
    </row>
    <row r="1352" spans="1:21" ht="21.95" customHeight="1" x14ac:dyDescent="0.25">
      <c r="A1352" s="381" t="s">
        <v>740</v>
      </c>
      <c r="B1352" s="381" t="s">
        <v>259</v>
      </c>
      <c r="C1352" s="381" t="s">
        <v>275</v>
      </c>
      <c r="D1352" s="381" t="s">
        <v>276</v>
      </c>
      <c r="E1352" s="381" t="s">
        <v>277</v>
      </c>
      <c r="F1352" s="381" t="s">
        <v>626</v>
      </c>
      <c r="G1352" s="381" t="s">
        <v>6</v>
      </c>
      <c r="H1352" s="382">
        <v>65224.977599999998</v>
      </c>
      <c r="I1352" s="382">
        <v>114143.71060000001</v>
      </c>
      <c r="J1352" s="382">
        <v>90164.172699999996</v>
      </c>
      <c r="K1352" s="382">
        <v>157787.30230000001</v>
      </c>
      <c r="L1352" s="382">
        <v>114445.7703</v>
      </c>
      <c r="M1352" s="382">
        <v>200280.098</v>
      </c>
      <c r="N1352" s="382">
        <v>149632.4387</v>
      </c>
      <c r="O1352" s="382">
        <v>261856.7677</v>
      </c>
      <c r="P1352" s="382">
        <v>186489.49160000001</v>
      </c>
      <c r="Q1352" s="382">
        <v>326356.6103</v>
      </c>
      <c r="R1352" s="382">
        <v>209989.64550000001</v>
      </c>
      <c r="S1352" s="382">
        <v>367481.87959999999</v>
      </c>
      <c r="T1352" s="382">
        <v>233162.79939999999</v>
      </c>
      <c r="U1352" s="382">
        <v>408034.89909999998</v>
      </c>
    </row>
    <row r="1353" spans="1:21" ht="21.95" customHeight="1" x14ac:dyDescent="0.25">
      <c r="A1353" s="381" t="s">
        <v>740</v>
      </c>
      <c r="B1353" s="381" t="s">
        <v>259</v>
      </c>
      <c r="C1353" s="381" t="s">
        <v>275</v>
      </c>
      <c r="D1353" s="381" t="s">
        <v>276</v>
      </c>
      <c r="E1353" s="381" t="s">
        <v>277</v>
      </c>
      <c r="F1353" s="381" t="s">
        <v>627</v>
      </c>
      <c r="G1353" s="381" t="s">
        <v>4</v>
      </c>
      <c r="H1353" s="382">
        <v>72659.340299999996</v>
      </c>
      <c r="I1353" s="382">
        <v>116254.94620000001</v>
      </c>
      <c r="J1353" s="382">
        <v>101723.07640000001</v>
      </c>
      <c r="K1353" s="382">
        <v>162756.92480000001</v>
      </c>
      <c r="L1353" s="382">
        <v>130786.8126</v>
      </c>
      <c r="M1353" s="382">
        <v>209258.90330000001</v>
      </c>
      <c r="N1353" s="382">
        <v>174382.41680000001</v>
      </c>
      <c r="O1353" s="382">
        <v>279011.87099999998</v>
      </c>
      <c r="P1353" s="382">
        <v>217978.0209</v>
      </c>
      <c r="Q1353" s="382">
        <v>348764.83870000002</v>
      </c>
      <c r="R1353" s="382">
        <v>247041.75700000001</v>
      </c>
      <c r="S1353" s="382">
        <v>395266.81719999999</v>
      </c>
      <c r="T1353" s="382">
        <v>276105.49310000002</v>
      </c>
      <c r="U1353" s="382">
        <v>441768.79560000001</v>
      </c>
    </row>
    <row r="1354" spans="1:21" ht="22.5" customHeight="1" x14ac:dyDescent="0.25">
      <c r="A1354" s="381" t="s">
        <v>740</v>
      </c>
      <c r="B1354" s="381" t="s">
        <v>259</v>
      </c>
      <c r="C1354" s="381" t="s">
        <v>275</v>
      </c>
      <c r="D1354" s="381" t="s">
        <v>276</v>
      </c>
      <c r="E1354" s="381" t="s">
        <v>157</v>
      </c>
      <c r="F1354" s="381" t="s">
        <v>624</v>
      </c>
      <c r="G1354" s="381" t="s">
        <v>11</v>
      </c>
      <c r="H1354" s="382">
        <v>86024.206399999995</v>
      </c>
      <c r="I1354" s="382">
        <v>150542.36120000001</v>
      </c>
      <c r="J1354" s="382">
        <v>112688.13189999999</v>
      </c>
      <c r="K1354" s="382">
        <v>197204.2309</v>
      </c>
      <c r="L1354" s="382">
        <v>136831.44380000001</v>
      </c>
      <c r="M1354" s="382">
        <v>239455.02669999999</v>
      </c>
      <c r="N1354" s="382">
        <v>167425.0828</v>
      </c>
      <c r="O1354" s="382">
        <v>292993.89490000001</v>
      </c>
      <c r="P1354" s="382">
        <v>197046.60339999999</v>
      </c>
      <c r="Q1354" s="382">
        <v>344831.55599999998</v>
      </c>
      <c r="R1354" s="382">
        <v>215194.50719999999</v>
      </c>
      <c r="S1354" s="382">
        <v>376590.38770000002</v>
      </c>
      <c r="T1354" s="382">
        <v>231362.25570000001</v>
      </c>
      <c r="U1354" s="382">
        <v>404883.9474</v>
      </c>
    </row>
    <row r="1355" spans="1:21" ht="21.95" customHeight="1" x14ac:dyDescent="0.25">
      <c r="A1355" s="381" t="s">
        <v>740</v>
      </c>
      <c r="B1355" s="381" t="s">
        <v>259</v>
      </c>
      <c r="C1355" s="381" t="s">
        <v>275</v>
      </c>
      <c r="D1355" s="381" t="s">
        <v>276</v>
      </c>
      <c r="E1355" s="381" t="s">
        <v>157</v>
      </c>
      <c r="F1355" s="381" t="s">
        <v>625</v>
      </c>
      <c r="G1355" s="381" t="s">
        <v>5</v>
      </c>
      <c r="H1355" s="382">
        <v>78705.309899999993</v>
      </c>
      <c r="I1355" s="382">
        <v>137734.2922</v>
      </c>
      <c r="J1355" s="382">
        <v>103180.44929999999</v>
      </c>
      <c r="K1355" s="382">
        <v>180565.78630000001</v>
      </c>
      <c r="L1355" s="382">
        <v>125543.36500000001</v>
      </c>
      <c r="M1355" s="382">
        <v>219700.88879999999</v>
      </c>
      <c r="N1355" s="382">
        <v>154264.83489999999</v>
      </c>
      <c r="O1355" s="382">
        <v>269963.46100000001</v>
      </c>
      <c r="P1355" s="382">
        <v>183110.49119999999</v>
      </c>
      <c r="Q1355" s="382">
        <v>320443.35960000003</v>
      </c>
      <c r="R1355" s="382">
        <v>201638.61569999999</v>
      </c>
      <c r="S1355" s="382">
        <v>352867.57740000001</v>
      </c>
      <c r="T1355" s="382">
        <v>219006.29610000001</v>
      </c>
      <c r="U1355" s="382">
        <v>383261.01809999999</v>
      </c>
    </row>
    <row r="1356" spans="1:21" ht="21.95" customHeight="1" x14ac:dyDescent="0.25">
      <c r="A1356" s="381" t="s">
        <v>740</v>
      </c>
      <c r="B1356" s="381" t="s">
        <v>259</v>
      </c>
      <c r="C1356" s="381" t="s">
        <v>275</v>
      </c>
      <c r="D1356" s="381" t="s">
        <v>276</v>
      </c>
      <c r="E1356" s="381" t="s">
        <v>157</v>
      </c>
      <c r="F1356" s="381" t="s">
        <v>626</v>
      </c>
      <c r="G1356" s="381" t="s">
        <v>6</v>
      </c>
      <c r="H1356" s="382">
        <v>67956.188500000004</v>
      </c>
      <c r="I1356" s="382">
        <v>118923.32980000001</v>
      </c>
      <c r="J1356" s="382">
        <v>93850.272800000006</v>
      </c>
      <c r="K1356" s="382">
        <v>164237.97760000001</v>
      </c>
      <c r="L1356" s="382">
        <v>119008.13400000001</v>
      </c>
      <c r="M1356" s="382">
        <v>208264.23439999999</v>
      </c>
      <c r="N1356" s="382">
        <v>155361.44760000001</v>
      </c>
      <c r="O1356" s="382">
        <v>271882.53330000001</v>
      </c>
      <c r="P1356" s="382">
        <v>193584.86550000001</v>
      </c>
      <c r="Q1356" s="382">
        <v>338773.51459999999</v>
      </c>
      <c r="R1356" s="382">
        <v>217867.84950000001</v>
      </c>
      <c r="S1356" s="382">
        <v>381268.7365</v>
      </c>
      <c r="T1356" s="382">
        <v>241784.73569999999</v>
      </c>
      <c r="U1356" s="382">
        <v>423123.28749999998</v>
      </c>
    </row>
    <row r="1357" spans="1:21" ht="21.95" customHeight="1" x14ac:dyDescent="0.25">
      <c r="A1357" s="381" t="s">
        <v>740</v>
      </c>
      <c r="B1357" s="381" t="s">
        <v>259</v>
      </c>
      <c r="C1357" s="381" t="s">
        <v>275</v>
      </c>
      <c r="D1357" s="381" t="s">
        <v>276</v>
      </c>
      <c r="E1357" s="381" t="s">
        <v>157</v>
      </c>
      <c r="F1357" s="381" t="s">
        <v>627</v>
      </c>
      <c r="G1357" s="381" t="s">
        <v>4</v>
      </c>
      <c r="H1357" s="382">
        <v>76926.857300000003</v>
      </c>
      <c r="I1357" s="382">
        <v>123082.9736</v>
      </c>
      <c r="J1357" s="382">
        <v>107697.60030000001</v>
      </c>
      <c r="K1357" s="382">
        <v>172316.16310000001</v>
      </c>
      <c r="L1357" s="382">
        <v>138468.34330000001</v>
      </c>
      <c r="M1357" s="382">
        <v>221549.35250000001</v>
      </c>
      <c r="N1357" s="382">
        <v>184624.45759999999</v>
      </c>
      <c r="O1357" s="382">
        <v>295399.13660000003</v>
      </c>
      <c r="P1357" s="382">
        <v>230780.57199999999</v>
      </c>
      <c r="Q1357" s="382">
        <v>369248.92080000002</v>
      </c>
      <c r="R1357" s="382">
        <v>261551.315</v>
      </c>
      <c r="S1357" s="382">
        <v>418482.1102</v>
      </c>
      <c r="T1357" s="382">
        <v>292322.05790000001</v>
      </c>
      <c r="U1357" s="382">
        <v>467715.29960000003</v>
      </c>
    </row>
    <row r="1358" spans="1:21" ht="22.5" customHeight="1" x14ac:dyDescent="0.25">
      <c r="A1358" s="381" t="s">
        <v>740</v>
      </c>
      <c r="B1358" s="381" t="s">
        <v>259</v>
      </c>
      <c r="C1358" s="381" t="s">
        <v>275</v>
      </c>
      <c r="D1358" s="381" t="s">
        <v>276</v>
      </c>
      <c r="E1358" s="381" t="s">
        <v>747</v>
      </c>
      <c r="F1358" s="381" t="s">
        <v>624</v>
      </c>
      <c r="G1358" s="381" t="s">
        <v>11</v>
      </c>
      <c r="H1358" s="382">
        <v>85213.595199999996</v>
      </c>
      <c r="I1358" s="382">
        <v>149123.7916</v>
      </c>
      <c r="J1358" s="382">
        <v>111585.91650000001</v>
      </c>
      <c r="K1358" s="382">
        <v>195275.35389999999</v>
      </c>
      <c r="L1358" s="382">
        <v>135456.00829999999</v>
      </c>
      <c r="M1358" s="382">
        <v>237048.0147</v>
      </c>
      <c r="N1358" s="382">
        <v>165674.92290000001</v>
      </c>
      <c r="O1358" s="382">
        <v>289931.1151</v>
      </c>
      <c r="P1358" s="382">
        <v>194963.59589999999</v>
      </c>
      <c r="Q1358" s="382">
        <v>341186.2928</v>
      </c>
      <c r="R1358" s="382">
        <v>212912.52970000001</v>
      </c>
      <c r="S1358" s="382">
        <v>372596.92700000003</v>
      </c>
      <c r="T1358" s="382">
        <v>228900.40520000001</v>
      </c>
      <c r="U1358" s="382">
        <v>400575.70909999998</v>
      </c>
    </row>
    <row r="1359" spans="1:21" ht="21.95" customHeight="1" x14ac:dyDescent="0.25">
      <c r="A1359" s="381" t="s">
        <v>740</v>
      </c>
      <c r="B1359" s="381" t="s">
        <v>259</v>
      </c>
      <c r="C1359" s="381" t="s">
        <v>275</v>
      </c>
      <c r="D1359" s="381" t="s">
        <v>276</v>
      </c>
      <c r="E1359" s="381" t="s">
        <v>747</v>
      </c>
      <c r="F1359" s="381" t="s">
        <v>625</v>
      </c>
      <c r="G1359" s="381" t="s">
        <v>5</v>
      </c>
      <c r="H1359" s="382">
        <v>78036.812999999995</v>
      </c>
      <c r="I1359" s="382">
        <v>136564.42259999999</v>
      </c>
      <c r="J1359" s="382">
        <v>102262.8489</v>
      </c>
      <c r="K1359" s="382">
        <v>178959.98560000001</v>
      </c>
      <c r="L1359" s="382">
        <v>124387.1153</v>
      </c>
      <c r="M1359" s="382">
        <v>217677.45189999999</v>
      </c>
      <c r="N1359" s="382">
        <v>152770.21350000001</v>
      </c>
      <c r="O1359" s="382">
        <v>267347.87359999999</v>
      </c>
      <c r="P1359" s="382">
        <v>181298.08749999999</v>
      </c>
      <c r="Q1359" s="382">
        <v>317271.6532</v>
      </c>
      <c r="R1359" s="382">
        <v>199619.8591</v>
      </c>
      <c r="S1359" s="382">
        <v>349334.75339999999</v>
      </c>
      <c r="T1359" s="382">
        <v>216784.36689999999</v>
      </c>
      <c r="U1359" s="382">
        <v>379372.6421</v>
      </c>
    </row>
    <row r="1360" spans="1:21" ht="21.95" customHeight="1" x14ac:dyDescent="0.25">
      <c r="A1360" s="381" t="s">
        <v>740</v>
      </c>
      <c r="B1360" s="381" t="s">
        <v>259</v>
      </c>
      <c r="C1360" s="381" t="s">
        <v>275</v>
      </c>
      <c r="D1360" s="381" t="s">
        <v>276</v>
      </c>
      <c r="E1360" s="381" t="s">
        <v>747</v>
      </c>
      <c r="F1360" s="381" t="s">
        <v>626</v>
      </c>
      <c r="G1360" s="381" t="s">
        <v>6</v>
      </c>
      <c r="H1360" s="382">
        <v>67459.604900000006</v>
      </c>
      <c r="I1360" s="382">
        <v>118054.3086</v>
      </c>
      <c r="J1360" s="382">
        <v>93180.073199999999</v>
      </c>
      <c r="K1360" s="382">
        <v>163065.1281</v>
      </c>
      <c r="L1360" s="382">
        <v>118178.61380000001</v>
      </c>
      <c r="M1360" s="382">
        <v>206812.57399999999</v>
      </c>
      <c r="N1360" s="382">
        <v>154319.81020000001</v>
      </c>
      <c r="O1360" s="382">
        <v>270059.6678</v>
      </c>
      <c r="P1360" s="382">
        <v>192294.79819999999</v>
      </c>
      <c r="Q1360" s="382">
        <v>336515.89689999999</v>
      </c>
      <c r="R1360" s="382">
        <v>216435.44949999999</v>
      </c>
      <c r="S1360" s="382">
        <v>378762.0367</v>
      </c>
      <c r="T1360" s="382">
        <v>240217.11180000001</v>
      </c>
      <c r="U1360" s="382">
        <v>420379.94559999998</v>
      </c>
    </row>
    <row r="1361" spans="1:21" ht="21.95" customHeight="1" x14ac:dyDescent="0.25">
      <c r="A1361" s="381" t="s">
        <v>740</v>
      </c>
      <c r="B1361" s="381" t="s">
        <v>259</v>
      </c>
      <c r="C1361" s="381" t="s">
        <v>275</v>
      </c>
      <c r="D1361" s="381" t="s">
        <v>276</v>
      </c>
      <c r="E1361" s="381" t="s">
        <v>747</v>
      </c>
      <c r="F1361" s="381" t="s">
        <v>627</v>
      </c>
      <c r="G1361" s="381" t="s">
        <v>4</v>
      </c>
      <c r="H1361" s="382">
        <v>76150.945600000006</v>
      </c>
      <c r="I1361" s="382">
        <v>121841.5148</v>
      </c>
      <c r="J1361" s="382">
        <v>106611.3238</v>
      </c>
      <c r="K1361" s="382">
        <v>170578.12059999999</v>
      </c>
      <c r="L1361" s="382">
        <v>137071.70199999999</v>
      </c>
      <c r="M1361" s="382">
        <v>219314.72649999999</v>
      </c>
      <c r="N1361" s="382">
        <v>182762.26930000001</v>
      </c>
      <c r="O1361" s="382">
        <v>292419.63540000003</v>
      </c>
      <c r="P1361" s="382">
        <v>228452.83670000001</v>
      </c>
      <c r="Q1361" s="382">
        <v>365524.5442</v>
      </c>
      <c r="R1361" s="382">
        <v>258913.215</v>
      </c>
      <c r="S1361" s="382">
        <v>414261.15019999997</v>
      </c>
      <c r="T1361" s="382">
        <v>289373.5932</v>
      </c>
      <c r="U1361" s="382">
        <v>462997.75599999999</v>
      </c>
    </row>
    <row r="1362" spans="1:21" ht="22.5" customHeight="1" x14ac:dyDescent="0.25">
      <c r="A1362" s="381" t="s">
        <v>740</v>
      </c>
      <c r="B1362" s="381" t="s">
        <v>259</v>
      </c>
      <c r="C1362" s="381" t="s">
        <v>275</v>
      </c>
      <c r="D1362" s="381" t="s">
        <v>276</v>
      </c>
      <c r="E1362" s="381" t="s">
        <v>278</v>
      </c>
      <c r="F1362" s="381" t="s">
        <v>624</v>
      </c>
      <c r="G1362" s="381" t="s">
        <v>11</v>
      </c>
      <c r="H1362" s="382">
        <v>81565.842300000004</v>
      </c>
      <c r="I1362" s="382">
        <v>142740.22390000001</v>
      </c>
      <c r="J1362" s="382">
        <v>106625.9437</v>
      </c>
      <c r="K1362" s="382">
        <v>186595.4014</v>
      </c>
      <c r="L1362" s="382">
        <v>129266.54489999999</v>
      </c>
      <c r="M1362" s="382">
        <v>226216.45370000001</v>
      </c>
      <c r="N1362" s="382">
        <v>157799.1979</v>
      </c>
      <c r="O1362" s="382">
        <v>276148.59629999998</v>
      </c>
      <c r="P1362" s="382">
        <v>185590.0557</v>
      </c>
      <c r="Q1362" s="382">
        <v>324782.59759999998</v>
      </c>
      <c r="R1362" s="382">
        <v>202643.62400000001</v>
      </c>
      <c r="S1362" s="382">
        <v>354626.3419</v>
      </c>
      <c r="T1362" s="382">
        <v>217822.07079999999</v>
      </c>
      <c r="U1362" s="382">
        <v>381188.6238</v>
      </c>
    </row>
    <row r="1363" spans="1:21" ht="21.95" customHeight="1" x14ac:dyDescent="0.25">
      <c r="A1363" s="381" t="s">
        <v>740</v>
      </c>
      <c r="B1363" s="381" t="s">
        <v>259</v>
      </c>
      <c r="C1363" s="381" t="s">
        <v>275</v>
      </c>
      <c r="D1363" s="381" t="s">
        <v>276</v>
      </c>
      <c r="E1363" s="381" t="s">
        <v>278</v>
      </c>
      <c r="F1363" s="381" t="s">
        <v>625</v>
      </c>
      <c r="G1363" s="381" t="s">
        <v>5</v>
      </c>
      <c r="H1363" s="382">
        <v>75028.574999999997</v>
      </c>
      <c r="I1363" s="382">
        <v>131300.00640000001</v>
      </c>
      <c r="J1363" s="382">
        <v>98133.644199999995</v>
      </c>
      <c r="K1363" s="382">
        <v>171733.87729999999</v>
      </c>
      <c r="L1363" s="382">
        <v>119183.9887</v>
      </c>
      <c r="M1363" s="382">
        <v>208571.98019999999</v>
      </c>
      <c r="N1363" s="382">
        <v>146044.41269999999</v>
      </c>
      <c r="O1363" s="382">
        <v>255577.72229999999</v>
      </c>
      <c r="P1363" s="382">
        <v>173142.26560000001</v>
      </c>
      <c r="Q1363" s="382">
        <v>302998.96490000002</v>
      </c>
      <c r="R1363" s="382">
        <v>190535.44839999999</v>
      </c>
      <c r="S1363" s="382">
        <v>333437.03470000002</v>
      </c>
      <c r="T1363" s="382">
        <v>206785.67920000001</v>
      </c>
      <c r="U1363" s="382">
        <v>361874.93849999999</v>
      </c>
    </row>
    <row r="1364" spans="1:21" ht="21.95" customHeight="1" x14ac:dyDescent="0.25">
      <c r="A1364" s="381" t="s">
        <v>740</v>
      </c>
      <c r="B1364" s="381" t="s">
        <v>259</v>
      </c>
      <c r="C1364" s="381" t="s">
        <v>275</v>
      </c>
      <c r="D1364" s="381" t="s">
        <v>276</v>
      </c>
      <c r="E1364" s="381" t="s">
        <v>278</v>
      </c>
      <c r="F1364" s="381" t="s">
        <v>626</v>
      </c>
      <c r="G1364" s="381" t="s">
        <v>6</v>
      </c>
      <c r="H1364" s="382">
        <v>65224.977599999998</v>
      </c>
      <c r="I1364" s="382">
        <v>114143.71060000001</v>
      </c>
      <c r="J1364" s="382">
        <v>90164.172699999996</v>
      </c>
      <c r="K1364" s="382">
        <v>157787.30230000001</v>
      </c>
      <c r="L1364" s="382">
        <v>114445.7703</v>
      </c>
      <c r="M1364" s="382">
        <v>200280.098</v>
      </c>
      <c r="N1364" s="382">
        <v>149632.4387</v>
      </c>
      <c r="O1364" s="382">
        <v>261856.7677</v>
      </c>
      <c r="P1364" s="382">
        <v>186489.49160000001</v>
      </c>
      <c r="Q1364" s="382">
        <v>326356.6103</v>
      </c>
      <c r="R1364" s="382">
        <v>209989.64550000001</v>
      </c>
      <c r="S1364" s="382">
        <v>367481.87959999999</v>
      </c>
      <c r="T1364" s="382">
        <v>233162.79939999999</v>
      </c>
      <c r="U1364" s="382">
        <v>408034.89909999998</v>
      </c>
    </row>
    <row r="1365" spans="1:21" ht="21.95" customHeight="1" x14ac:dyDescent="0.25">
      <c r="A1365" s="381" t="s">
        <v>740</v>
      </c>
      <c r="B1365" s="381" t="s">
        <v>259</v>
      </c>
      <c r="C1365" s="381" t="s">
        <v>275</v>
      </c>
      <c r="D1365" s="381" t="s">
        <v>276</v>
      </c>
      <c r="E1365" s="381" t="s">
        <v>278</v>
      </c>
      <c r="F1365" s="381" t="s">
        <v>627</v>
      </c>
      <c r="G1365" s="381" t="s">
        <v>4</v>
      </c>
      <c r="H1365" s="382">
        <v>72659.340299999996</v>
      </c>
      <c r="I1365" s="382">
        <v>116254.94620000001</v>
      </c>
      <c r="J1365" s="382">
        <v>101723.07640000001</v>
      </c>
      <c r="K1365" s="382">
        <v>162756.92480000001</v>
      </c>
      <c r="L1365" s="382">
        <v>130786.8126</v>
      </c>
      <c r="M1365" s="382">
        <v>209258.90330000001</v>
      </c>
      <c r="N1365" s="382">
        <v>174382.41680000001</v>
      </c>
      <c r="O1365" s="382">
        <v>279011.87099999998</v>
      </c>
      <c r="P1365" s="382">
        <v>217978.0209</v>
      </c>
      <c r="Q1365" s="382">
        <v>348764.83870000002</v>
      </c>
      <c r="R1365" s="382">
        <v>247041.75700000001</v>
      </c>
      <c r="S1365" s="382">
        <v>395266.81719999999</v>
      </c>
      <c r="T1365" s="382">
        <v>276105.49310000002</v>
      </c>
      <c r="U1365" s="382">
        <v>441768.79560000001</v>
      </c>
    </row>
    <row r="1366" spans="1:21" ht="22.5" customHeight="1" x14ac:dyDescent="0.25">
      <c r="A1366" s="381" t="s">
        <v>740</v>
      </c>
      <c r="B1366" s="381" t="s">
        <v>259</v>
      </c>
      <c r="C1366" s="381" t="s">
        <v>275</v>
      </c>
      <c r="D1366" s="381" t="s">
        <v>276</v>
      </c>
      <c r="E1366" s="381" t="s">
        <v>271</v>
      </c>
      <c r="F1366" s="381" t="s">
        <v>624</v>
      </c>
      <c r="G1366" s="381" t="s">
        <v>11</v>
      </c>
      <c r="H1366" s="382">
        <v>95186.731499999994</v>
      </c>
      <c r="I1366" s="382">
        <v>166576.7801</v>
      </c>
      <c r="J1366" s="382">
        <v>124535.0289</v>
      </c>
      <c r="K1366" s="382">
        <v>217936.30059999999</v>
      </c>
      <c r="L1366" s="382">
        <v>151073.53589999999</v>
      </c>
      <c r="M1366" s="382">
        <v>264378.68790000002</v>
      </c>
      <c r="N1366" s="382">
        <v>184592.32750000001</v>
      </c>
      <c r="O1366" s="382">
        <v>323036.57319999998</v>
      </c>
      <c r="P1366" s="382">
        <v>217161.65210000001</v>
      </c>
      <c r="Q1366" s="382">
        <v>380032.89110000001</v>
      </c>
      <c r="R1366" s="382">
        <v>237134.65710000001</v>
      </c>
      <c r="S1366" s="382">
        <v>414985.64980000001</v>
      </c>
      <c r="T1366" s="382">
        <v>254918.28760000001</v>
      </c>
      <c r="U1366" s="382">
        <v>446107.00329999998</v>
      </c>
    </row>
    <row r="1367" spans="1:21" ht="21.95" customHeight="1" x14ac:dyDescent="0.25">
      <c r="A1367" s="381" t="s">
        <v>740</v>
      </c>
      <c r="B1367" s="381" t="s">
        <v>259</v>
      </c>
      <c r="C1367" s="381" t="s">
        <v>275</v>
      </c>
      <c r="D1367" s="381" t="s">
        <v>276</v>
      </c>
      <c r="E1367" s="381" t="s">
        <v>271</v>
      </c>
      <c r="F1367" s="381" t="s">
        <v>625</v>
      </c>
      <c r="G1367" s="381" t="s">
        <v>5</v>
      </c>
      <c r="H1367" s="382">
        <v>87370.433699999994</v>
      </c>
      <c r="I1367" s="382">
        <v>152898.25899999999</v>
      </c>
      <c r="J1367" s="382">
        <v>114381.19259999999</v>
      </c>
      <c r="K1367" s="382">
        <v>200167.0871</v>
      </c>
      <c r="L1367" s="382">
        <v>139018.30559999999</v>
      </c>
      <c r="M1367" s="382">
        <v>243282.03469999999</v>
      </c>
      <c r="N1367" s="382">
        <v>170537.6931</v>
      </c>
      <c r="O1367" s="382">
        <v>298440.96299999999</v>
      </c>
      <c r="P1367" s="382">
        <v>202278.42480000001</v>
      </c>
      <c r="Q1367" s="382">
        <v>353987.24320000003</v>
      </c>
      <c r="R1367" s="382">
        <v>222657.49059999999</v>
      </c>
      <c r="S1367" s="382">
        <v>389650.60859999998</v>
      </c>
      <c r="T1367" s="382">
        <v>241722.60200000001</v>
      </c>
      <c r="U1367" s="382">
        <v>423014.55339999998</v>
      </c>
    </row>
    <row r="1368" spans="1:21" ht="21.95" customHeight="1" x14ac:dyDescent="0.25">
      <c r="A1368" s="381" t="s">
        <v>740</v>
      </c>
      <c r="B1368" s="381" t="s">
        <v>259</v>
      </c>
      <c r="C1368" s="381" t="s">
        <v>275</v>
      </c>
      <c r="D1368" s="381" t="s">
        <v>276</v>
      </c>
      <c r="E1368" s="381" t="s">
        <v>271</v>
      </c>
      <c r="F1368" s="381" t="s">
        <v>626</v>
      </c>
      <c r="G1368" s="381" t="s">
        <v>6</v>
      </c>
      <c r="H1368" s="382">
        <v>75748.818199999994</v>
      </c>
      <c r="I1368" s="382">
        <v>132560.43169999999</v>
      </c>
      <c r="J1368" s="382">
        <v>104672.39380000001</v>
      </c>
      <c r="K1368" s="382">
        <v>183176.68919999999</v>
      </c>
      <c r="L1368" s="382">
        <v>132809.71160000001</v>
      </c>
      <c r="M1368" s="382">
        <v>232416.99530000001</v>
      </c>
      <c r="N1368" s="382">
        <v>173538.18729999999</v>
      </c>
      <c r="O1368" s="382">
        <v>303691.82780000003</v>
      </c>
      <c r="P1368" s="382">
        <v>216263.86180000001</v>
      </c>
      <c r="Q1368" s="382">
        <v>378461.75829999999</v>
      </c>
      <c r="R1368" s="382">
        <v>243466.84469999999</v>
      </c>
      <c r="S1368" s="382">
        <v>426066.97830000002</v>
      </c>
      <c r="T1368" s="382">
        <v>270278.84940000001</v>
      </c>
      <c r="U1368" s="382">
        <v>472987.9865</v>
      </c>
    </row>
    <row r="1369" spans="1:21" ht="21.95" customHeight="1" x14ac:dyDescent="0.25">
      <c r="A1369" s="381" t="s">
        <v>740</v>
      </c>
      <c r="B1369" s="381" t="s">
        <v>259</v>
      </c>
      <c r="C1369" s="381" t="s">
        <v>275</v>
      </c>
      <c r="D1369" s="381" t="s">
        <v>276</v>
      </c>
      <c r="E1369" s="381" t="s">
        <v>271</v>
      </c>
      <c r="F1369" s="381" t="s">
        <v>627</v>
      </c>
      <c r="G1369" s="381" t="s">
        <v>4</v>
      </c>
      <c r="H1369" s="382">
        <v>84923.602499999994</v>
      </c>
      <c r="I1369" s="382">
        <v>135877.766</v>
      </c>
      <c r="J1369" s="382">
        <v>118893.0434</v>
      </c>
      <c r="K1369" s="382">
        <v>190228.87229999999</v>
      </c>
      <c r="L1369" s="382">
        <v>152862.48439999999</v>
      </c>
      <c r="M1369" s="382">
        <v>244579.97870000001</v>
      </c>
      <c r="N1369" s="382">
        <v>203816.6459</v>
      </c>
      <c r="O1369" s="382">
        <v>326106.63819999999</v>
      </c>
      <c r="P1369" s="382">
        <v>254770.80729999999</v>
      </c>
      <c r="Q1369" s="382">
        <v>407633.2978</v>
      </c>
      <c r="R1369" s="382">
        <v>288740.24829999998</v>
      </c>
      <c r="S1369" s="382">
        <v>461984.40419999999</v>
      </c>
      <c r="T1369" s="382">
        <v>322709.68930000003</v>
      </c>
      <c r="U1369" s="382">
        <v>516335.51049999997</v>
      </c>
    </row>
    <row r="1370" spans="1:21" ht="22.5" customHeight="1" x14ac:dyDescent="0.25">
      <c r="A1370" s="381" t="s">
        <v>740</v>
      </c>
      <c r="B1370" s="381" t="s">
        <v>259</v>
      </c>
      <c r="C1370" s="381" t="s">
        <v>275</v>
      </c>
      <c r="D1370" s="381" t="s">
        <v>276</v>
      </c>
      <c r="E1370" s="381" t="s">
        <v>279</v>
      </c>
      <c r="F1370" s="381" t="s">
        <v>624</v>
      </c>
      <c r="G1370" s="381" t="s">
        <v>11</v>
      </c>
      <c r="H1370" s="382">
        <v>83188.066300000006</v>
      </c>
      <c r="I1370" s="382">
        <v>145579.11600000001</v>
      </c>
      <c r="J1370" s="382">
        <v>108596.4682</v>
      </c>
      <c r="K1370" s="382">
        <v>190043.81940000001</v>
      </c>
      <c r="L1370" s="382">
        <v>131517.28080000001</v>
      </c>
      <c r="M1370" s="382">
        <v>230155.24129999999</v>
      </c>
      <c r="N1370" s="382">
        <v>160295.82870000001</v>
      </c>
      <c r="O1370" s="382">
        <v>280517.70010000002</v>
      </c>
      <c r="P1370" s="382">
        <v>188439.5436</v>
      </c>
      <c r="Q1370" s="382">
        <v>329769.20120000001</v>
      </c>
      <c r="R1370" s="382">
        <v>205728.25820000001</v>
      </c>
      <c r="S1370" s="382">
        <v>360024.45189999999</v>
      </c>
      <c r="T1370" s="382">
        <v>221106.1874</v>
      </c>
      <c r="U1370" s="382">
        <v>386935.82799999998</v>
      </c>
    </row>
    <row r="1371" spans="1:21" ht="21.95" customHeight="1" x14ac:dyDescent="0.25">
      <c r="A1371" s="381" t="s">
        <v>740</v>
      </c>
      <c r="B1371" s="381" t="s">
        <v>259</v>
      </c>
      <c r="C1371" s="381" t="s">
        <v>275</v>
      </c>
      <c r="D1371" s="381" t="s">
        <v>276</v>
      </c>
      <c r="E1371" s="381" t="s">
        <v>279</v>
      </c>
      <c r="F1371" s="381" t="s">
        <v>625</v>
      </c>
      <c r="G1371" s="381" t="s">
        <v>5</v>
      </c>
      <c r="H1371" s="382">
        <v>76792.913799999995</v>
      </c>
      <c r="I1371" s="382">
        <v>134387.5993</v>
      </c>
      <c r="J1371" s="382">
        <v>100288.7844</v>
      </c>
      <c r="K1371" s="382">
        <v>175505.3726</v>
      </c>
      <c r="L1371" s="382">
        <v>121653.9109</v>
      </c>
      <c r="M1371" s="382">
        <v>212894.34409999999</v>
      </c>
      <c r="N1371" s="382">
        <v>148796.58290000001</v>
      </c>
      <c r="O1371" s="382">
        <v>260394.01990000001</v>
      </c>
      <c r="P1371" s="382">
        <v>176262.35810000001</v>
      </c>
      <c r="Q1371" s="382">
        <v>308459.12670000002</v>
      </c>
      <c r="R1371" s="382">
        <v>193883.30439999999</v>
      </c>
      <c r="S1371" s="382">
        <v>339295.78279999999</v>
      </c>
      <c r="T1371" s="382">
        <v>210309.71780000001</v>
      </c>
      <c r="U1371" s="382">
        <v>368042.0062</v>
      </c>
    </row>
    <row r="1372" spans="1:21" ht="21.95" customHeight="1" x14ac:dyDescent="0.25">
      <c r="A1372" s="381" t="s">
        <v>740</v>
      </c>
      <c r="B1372" s="381" t="s">
        <v>259</v>
      </c>
      <c r="C1372" s="381" t="s">
        <v>275</v>
      </c>
      <c r="D1372" s="381" t="s">
        <v>276</v>
      </c>
      <c r="E1372" s="381" t="s">
        <v>279</v>
      </c>
      <c r="F1372" s="381" t="s">
        <v>626</v>
      </c>
      <c r="G1372" s="381" t="s">
        <v>6</v>
      </c>
      <c r="H1372" s="382">
        <v>67057.077699999994</v>
      </c>
      <c r="I1372" s="382">
        <v>117349.8861</v>
      </c>
      <c r="J1372" s="382">
        <v>92754.130399999995</v>
      </c>
      <c r="K1372" s="382">
        <v>162319.72820000001</v>
      </c>
      <c r="L1372" s="382">
        <v>117807.88099999999</v>
      </c>
      <c r="M1372" s="382">
        <v>206163.79180000001</v>
      </c>
      <c r="N1372" s="382">
        <v>154179.6427</v>
      </c>
      <c r="O1372" s="382">
        <v>269814.37479999999</v>
      </c>
      <c r="P1372" s="382">
        <v>192185.4762</v>
      </c>
      <c r="Q1372" s="382">
        <v>336324.5833</v>
      </c>
      <c r="R1372" s="382">
        <v>216474.77110000001</v>
      </c>
      <c r="S1372" s="382">
        <v>378830.8493</v>
      </c>
      <c r="T1372" s="382">
        <v>240444.17480000001</v>
      </c>
      <c r="U1372" s="382">
        <v>420777.30579999997</v>
      </c>
    </row>
    <row r="1373" spans="1:21" ht="21.95" customHeight="1" x14ac:dyDescent="0.25">
      <c r="A1373" s="381" t="s">
        <v>740</v>
      </c>
      <c r="B1373" s="381" t="s">
        <v>259</v>
      </c>
      <c r="C1373" s="381" t="s">
        <v>275</v>
      </c>
      <c r="D1373" s="381" t="s">
        <v>276</v>
      </c>
      <c r="E1373" s="381" t="s">
        <v>279</v>
      </c>
      <c r="F1373" s="381" t="s">
        <v>627</v>
      </c>
      <c r="G1373" s="381" t="s">
        <v>4</v>
      </c>
      <c r="H1373" s="382">
        <v>73914.598100000003</v>
      </c>
      <c r="I1373" s="382">
        <v>118263.3587</v>
      </c>
      <c r="J1373" s="382">
        <v>103480.43730000001</v>
      </c>
      <c r="K1373" s="382">
        <v>165568.7023</v>
      </c>
      <c r="L1373" s="382">
        <v>133046.27660000001</v>
      </c>
      <c r="M1373" s="382">
        <v>212874.04569999999</v>
      </c>
      <c r="N1373" s="382">
        <v>177395.03539999999</v>
      </c>
      <c r="O1373" s="382">
        <v>283832.06099999999</v>
      </c>
      <c r="P1373" s="382">
        <v>221743.79430000001</v>
      </c>
      <c r="Q1373" s="382">
        <v>354790.07610000001</v>
      </c>
      <c r="R1373" s="382">
        <v>251309.6335</v>
      </c>
      <c r="S1373" s="382">
        <v>402095.41970000003</v>
      </c>
      <c r="T1373" s="382">
        <v>280875.47279999999</v>
      </c>
      <c r="U1373" s="382">
        <v>449400.76319999999</v>
      </c>
    </row>
    <row r="1374" spans="1:21" ht="22.5" customHeight="1" x14ac:dyDescent="0.25">
      <c r="A1374" s="381" t="s">
        <v>740</v>
      </c>
      <c r="B1374" s="381" t="s">
        <v>259</v>
      </c>
      <c r="C1374" s="381" t="s">
        <v>275</v>
      </c>
      <c r="D1374" s="381" t="s">
        <v>276</v>
      </c>
      <c r="E1374" s="381" t="s">
        <v>172</v>
      </c>
      <c r="F1374" s="381" t="s">
        <v>624</v>
      </c>
      <c r="G1374" s="381" t="s">
        <v>11</v>
      </c>
      <c r="H1374" s="382">
        <v>83835.151599999997</v>
      </c>
      <c r="I1374" s="382">
        <v>146711.5154</v>
      </c>
      <c r="J1374" s="382">
        <v>109805.7078</v>
      </c>
      <c r="K1374" s="382">
        <v>192159.98869999999</v>
      </c>
      <c r="L1374" s="382">
        <v>133317.81630000001</v>
      </c>
      <c r="M1374" s="382">
        <v>233306.1784</v>
      </c>
      <c r="N1374" s="382">
        <v>163101.1194</v>
      </c>
      <c r="O1374" s="382">
        <v>285426.95909999998</v>
      </c>
      <c r="P1374" s="382">
        <v>191949.08559999999</v>
      </c>
      <c r="Q1374" s="382">
        <v>335910.89980000001</v>
      </c>
      <c r="R1374" s="382">
        <v>209624.88709999999</v>
      </c>
      <c r="S1374" s="382">
        <v>366843.55239999999</v>
      </c>
      <c r="T1374" s="382">
        <v>225371.0834</v>
      </c>
      <c r="U1374" s="382">
        <v>394399.3958</v>
      </c>
    </row>
    <row r="1375" spans="1:21" ht="21.95" customHeight="1" x14ac:dyDescent="0.25">
      <c r="A1375" s="381" t="s">
        <v>740</v>
      </c>
      <c r="B1375" s="381" t="s">
        <v>259</v>
      </c>
      <c r="C1375" s="381" t="s">
        <v>275</v>
      </c>
      <c r="D1375" s="381" t="s">
        <v>276</v>
      </c>
      <c r="E1375" s="381" t="s">
        <v>172</v>
      </c>
      <c r="F1375" s="381" t="s">
        <v>625</v>
      </c>
      <c r="G1375" s="381" t="s">
        <v>5</v>
      </c>
      <c r="H1375" s="382">
        <v>76729.426500000001</v>
      </c>
      <c r="I1375" s="382">
        <v>134276.49650000001</v>
      </c>
      <c r="J1375" s="382">
        <v>100574.9477</v>
      </c>
      <c r="K1375" s="382">
        <v>176006.15839999999</v>
      </c>
      <c r="L1375" s="382">
        <v>122358.51609999999</v>
      </c>
      <c r="M1375" s="382">
        <v>214127.4032</v>
      </c>
      <c r="N1375" s="382">
        <v>150324.17929999999</v>
      </c>
      <c r="O1375" s="382">
        <v>263067.3138</v>
      </c>
      <c r="P1375" s="382">
        <v>178418.8792</v>
      </c>
      <c r="Q1375" s="382">
        <v>312233.03869999998</v>
      </c>
      <c r="R1375" s="382">
        <v>196463.82689999999</v>
      </c>
      <c r="S1375" s="382">
        <v>343811.6972</v>
      </c>
      <c r="T1375" s="382">
        <v>213375.00570000001</v>
      </c>
      <c r="U1375" s="382">
        <v>373406.2599</v>
      </c>
    </row>
    <row r="1376" spans="1:21" ht="21.95" customHeight="1" x14ac:dyDescent="0.25">
      <c r="A1376" s="381" t="s">
        <v>740</v>
      </c>
      <c r="B1376" s="381" t="s">
        <v>259</v>
      </c>
      <c r="C1376" s="381" t="s">
        <v>275</v>
      </c>
      <c r="D1376" s="381" t="s">
        <v>276</v>
      </c>
      <c r="E1376" s="381" t="s">
        <v>172</v>
      </c>
      <c r="F1376" s="381" t="s">
        <v>626</v>
      </c>
      <c r="G1376" s="381" t="s">
        <v>6</v>
      </c>
      <c r="H1376" s="382">
        <v>66279.836299999995</v>
      </c>
      <c r="I1376" s="382">
        <v>115989.71339999999</v>
      </c>
      <c r="J1376" s="382">
        <v>91540.905799999993</v>
      </c>
      <c r="K1376" s="382">
        <v>160196.5851</v>
      </c>
      <c r="L1376" s="382">
        <v>116087.19530000001</v>
      </c>
      <c r="M1376" s="382">
        <v>203152.59169999999</v>
      </c>
      <c r="N1376" s="382">
        <v>151563.44699999999</v>
      </c>
      <c r="O1376" s="382">
        <v>265236.03220000002</v>
      </c>
      <c r="P1376" s="382">
        <v>188855.334</v>
      </c>
      <c r="Q1376" s="382">
        <v>330496.83439999999</v>
      </c>
      <c r="R1376" s="382">
        <v>212552.22820000001</v>
      </c>
      <c r="S1376" s="382">
        <v>371966.39939999999</v>
      </c>
      <c r="T1376" s="382">
        <v>235893.68770000001</v>
      </c>
      <c r="U1376" s="382">
        <v>412813.9534</v>
      </c>
    </row>
    <row r="1377" spans="1:21" ht="21.95" customHeight="1" x14ac:dyDescent="0.25">
      <c r="A1377" s="381" t="s">
        <v>740</v>
      </c>
      <c r="B1377" s="381" t="s">
        <v>259</v>
      </c>
      <c r="C1377" s="381" t="s">
        <v>275</v>
      </c>
      <c r="D1377" s="381" t="s">
        <v>276</v>
      </c>
      <c r="E1377" s="381" t="s">
        <v>172</v>
      </c>
      <c r="F1377" s="381" t="s">
        <v>627</v>
      </c>
      <c r="G1377" s="381" t="s">
        <v>4</v>
      </c>
      <c r="H1377" s="382">
        <v>74950.518500000006</v>
      </c>
      <c r="I1377" s="382">
        <v>119920.8314</v>
      </c>
      <c r="J1377" s="382">
        <v>104930.7259</v>
      </c>
      <c r="K1377" s="382">
        <v>167889.16399999999</v>
      </c>
      <c r="L1377" s="382">
        <v>134910.93340000001</v>
      </c>
      <c r="M1377" s="382">
        <v>215857.49660000001</v>
      </c>
      <c r="N1377" s="382">
        <v>179881.2444</v>
      </c>
      <c r="O1377" s="382">
        <v>287809.99540000001</v>
      </c>
      <c r="P1377" s="382">
        <v>224851.55549999999</v>
      </c>
      <c r="Q1377" s="382">
        <v>359762.49420000002</v>
      </c>
      <c r="R1377" s="382">
        <v>254831.76300000001</v>
      </c>
      <c r="S1377" s="382">
        <v>407730.82689999999</v>
      </c>
      <c r="T1377" s="382">
        <v>284811.97039999999</v>
      </c>
      <c r="U1377" s="382">
        <v>455699.1594</v>
      </c>
    </row>
    <row r="1378" spans="1:21" ht="22.5" customHeight="1" x14ac:dyDescent="0.25">
      <c r="A1378" s="381" t="s">
        <v>740</v>
      </c>
      <c r="B1378" s="381" t="s">
        <v>259</v>
      </c>
      <c r="C1378" s="381" t="s">
        <v>275</v>
      </c>
      <c r="D1378" s="381" t="s">
        <v>276</v>
      </c>
      <c r="E1378" s="381" t="s">
        <v>280</v>
      </c>
      <c r="F1378" s="381" t="s">
        <v>624</v>
      </c>
      <c r="G1378" s="381" t="s">
        <v>11</v>
      </c>
      <c r="H1378" s="382">
        <v>90240.793399999995</v>
      </c>
      <c r="I1378" s="382">
        <v>157921.38829999999</v>
      </c>
      <c r="J1378" s="382">
        <v>118092.1917</v>
      </c>
      <c r="K1378" s="382">
        <v>206661.33549999999</v>
      </c>
      <c r="L1378" s="382">
        <v>143283.5289</v>
      </c>
      <c r="M1378" s="382">
        <v>250746.17559999999</v>
      </c>
      <c r="N1378" s="382">
        <v>175120.76209999999</v>
      </c>
      <c r="O1378" s="382">
        <v>306461.33370000002</v>
      </c>
      <c r="P1378" s="382">
        <v>206035.11900000001</v>
      </c>
      <c r="Q1378" s="382">
        <v>360561.45819999999</v>
      </c>
      <c r="R1378" s="382">
        <v>224989.75719999999</v>
      </c>
      <c r="S1378" s="382">
        <v>393732.07520000002</v>
      </c>
      <c r="T1378" s="382">
        <v>241868.4774</v>
      </c>
      <c r="U1378" s="382">
        <v>423269.83529999998</v>
      </c>
    </row>
    <row r="1379" spans="1:21" ht="21.95" customHeight="1" x14ac:dyDescent="0.25">
      <c r="A1379" s="381" t="s">
        <v>740</v>
      </c>
      <c r="B1379" s="381" t="s">
        <v>259</v>
      </c>
      <c r="C1379" s="381" t="s">
        <v>275</v>
      </c>
      <c r="D1379" s="381" t="s">
        <v>276</v>
      </c>
      <c r="E1379" s="381" t="s">
        <v>280</v>
      </c>
      <c r="F1379" s="381" t="s">
        <v>625</v>
      </c>
      <c r="G1379" s="381" t="s">
        <v>5</v>
      </c>
      <c r="H1379" s="382">
        <v>82779.782300000006</v>
      </c>
      <c r="I1379" s="382">
        <v>144864.61910000001</v>
      </c>
      <c r="J1379" s="382">
        <v>108399.8941</v>
      </c>
      <c r="K1379" s="382">
        <v>189699.81460000001</v>
      </c>
      <c r="L1379" s="382">
        <v>131776.26439999999</v>
      </c>
      <c r="M1379" s="382">
        <v>230608.46249999999</v>
      </c>
      <c r="N1379" s="382">
        <v>161704.97560000001</v>
      </c>
      <c r="O1379" s="382">
        <v>282983.70730000001</v>
      </c>
      <c r="P1379" s="382">
        <v>191828.40289999999</v>
      </c>
      <c r="Q1379" s="382">
        <v>335699.70510000002</v>
      </c>
      <c r="R1379" s="382">
        <v>211170.64480000001</v>
      </c>
      <c r="S1379" s="382">
        <v>369548.62829999998</v>
      </c>
      <c r="T1379" s="382">
        <v>229272.59640000001</v>
      </c>
      <c r="U1379" s="382">
        <v>401227.04369999998</v>
      </c>
    </row>
    <row r="1380" spans="1:21" ht="21.95" customHeight="1" x14ac:dyDescent="0.25">
      <c r="A1380" s="381" t="s">
        <v>740</v>
      </c>
      <c r="B1380" s="381" t="s">
        <v>259</v>
      </c>
      <c r="C1380" s="381" t="s">
        <v>275</v>
      </c>
      <c r="D1380" s="381" t="s">
        <v>276</v>
      </c>
      <c r="E1380" s="381" t="s">
        <v>280</v>
      </c>
      <c r="F1380" s="381" t="s">
        <v>626</v>
      </c>
      <c r="G1380" s="381" t="s">
        <v>6</v>
      </c>
      <c r="H1380" s="382">
        <v>71712.933999999994</v>
      </c>
      <c r="I1380" s="382">
        <v>125497.6346</v>
      </c>
      <c r="J1380" s="382">
        <v>99084.699500000002</v>
      </c>
      <c r="K1380" s="382">
        <v>173398.22409999999</v>
      </c>
      <c r="L1380" s="382">
        <v>125705.946</v>
      </c>
      <c r="M1380" s="382">
        <v>219985.40539999999</v>
      </c>
      <c r="N1380" s="382">
        <v>164227.47399999999</v>
      </c>
      <c r="O1380" s="382">
        <v>287398.0797</v>
      </c>
      <c r="P1380" s="382">
        <v>204655.4191</v>
      </c>
      <c r="Q1380" s="382">
        <v>358146.98340000003</v>
      </c>
      <c r="R1380" s="382">
        <v>230384.80059999999</v>
      </c>
      <c r="S1380" s="382">
        <v>403173.40100000001</v>
      </c>
      <c r="T1380" s="382">
        <v>255740.97560000001</v>
      </c>
      <c r="U1380" s="382">
        <v>447546.70730000001</v>
      </c>
    </row>
    <row r="1381" spans="1:21" ht="21.95" customHeight="1" x14ac:dyDescent="0.25">
      <c r="A1381" s="381" t="s">
        <v>740</v>
      </c>
      <c r="B1381" s="381" t="s">
        <v>259</v>
      </c>
      <c r="C1381" s="381" t="s">
        <v>275</v>
      </c>
      <c r="D1381" s="381" t="s">
        <v>276</v>
      </c>
      <c r="E1381" s="381" t="s">
        <v>280</v>
      </c>
      <c r="F1381" s="381" t="s">
        <v>627</v>
      </c>
      <c r="G1381" s="381" t="s">
        <v>4</v>
      </c>
      <c r="H1381" s="382">
        <v>80546.412200000006</v>
      </c>
      <c r="I1381" s="382">
        <v>128874.2614</v>
      </c>
      <c r="J1381" s="382">
        <v>112764.977</v>
      </c>
      <c r="K1381" s="382">
        <v>180423.96599999999</v>
      </c>
      <c r="L1381" s="382">
        <v>144983.54190000001</v>
      </c>
      <c r="M1381" s="382">
        <v>231973.67050000001</v>
      </c>
      <c r="N1381" s="382">
        <v>193311.38920000001</v>
      </c>
      <c r="O1381" s="382">
        <v>309298.22720000002</v>
      </c>
      <c r="P1381" s="382">
        <v>241639.23639999999</v>
      </c>
      <c r="Q1381" s="382">
        <v>386622.78409999999</v>
      </c>
      <c r="R1381" s="382">
        <v>273857.80129999999</v>
      </c>
      <c r="S1381" s="382">
        <v>438172.48869999999</v>
      </c>
      <c r="T1381" s="382">
        <v>306076.36619999999</v>
      </c>
      <c r="U1381" s="382">
        <v>489722.19319999998</v>
      </c>
    </row>
    <row r="1382" spans="1:21" ht="22.5" customHeight="1" x14ac:dyDescent="0.25">
      <c r="A1382" s="381" t="s">
        <v>740</v>
      </c>
      <c r="B1382" s="381" t="s">
        <v>259</v>
      </c>
      <c r="C1382" s="381" t="s">
        <v>275</v>
      </c>
      <c r="D1382" s="381" t="s">
        <v>276</v>
      </c>
      <c r="E1382" s="381" t="s">
        <v>281</v>
      </c>
      <c r="F1382" s="381" t="s">
        <v>624</v>
      </c>
      <c r="G1382" s="381" t="s">
        <v>11</v>
      </c>
      <c r="H1382" s="382">
        <v>95592.036999999997</v>
      </c>
      <c r="I1382" s="382">
        <v>167286.06479999999</v>
      </c>
      <c r="J1382" s="382">
        <v>125086.1367</v>
      </c>
      <c r="K1382" s="382">
        <v>218900.73910000001</v>
      </c>
      <c r="L1382" s="382">
        <v>151761.2536</v>
      </c>
      <c r="M1382" s="382">
        <v>265582.19390000001</v>
      </c>
      <c r="N1382" s="382">
        <v>185467.40760000001</v>
      </c>
      <c r="O1382" s="382">
        <v>324567.9632</v>
      </c>
      <c r="P1382" s="382">
        <v>218203.15590000001</v>
      </c>
      <c r="Q1382" s="382">
        <v>381855.52269999997</v>
      </c>
      <c r="R1382" s="382">
        <v>238275.6459</v>
      </c>
      <c r="S1382" s="382">
        <v>416982.38020000001</v>
      </c>
      <c r="T1382" s="382">
        <v>256149.21290000001</v>
      </c>
      <c r="U1382" s="382">
        <v>448261.1225</v>
      </c>
    </row>
    <row r="1383" spans="1:21" ht="21.95" customHeight="1" x14ac:dyDescent="0.25">
      <c r="A1383" s="381" t="s">
        <v>740</v>
      </c>
      <c r="B1383" s="381" t="s">
        <v>259</v>
      </c>
      <c r="C1383" s="381" t="s">
        <v>275</v>
      </c>
      <c r="D1383" s="381" t="s">
        <v>276</v>
      </c>
      <c r="E1383" s="381" t="s">
        <v>281</v>
      </c>
      <c r="F1383" s="381" t="s">
        <v>625</v>
      </c>
      <c r="G1383" s="381" t="s">
        <v>5</v>
      </c>
      <c r="H1383" s="382">
        <v>87704.682100000005</v>
      </c>
      <c r="I1383" s="382">
        <v>153483.19380000001</v>
      </c>
      <c r="J1383" s="382">
        <v>114839.99280000001</v>
      </c>
      <c r="K1383" s="382">
        <v>200969.98740000001</v>
      </c>
      <c r="L1383" s="382">
        <v>139596.43040000001</v>
      </c>
      <c r="M1383" s="382">
        <v>244293.75320000001</v>
      </c>
      <c r="N1383" s="382">
        <v>171285.00380000001</v>
      </c>
      <c r="O1383" s="382">
        <v>299748.75660000002</v>
      </c>
      <c r="P1383" s="382">
        <v>203184.62659999999</v>
      </c>
      <c r="Q1383" s="382">
        <v>355573.09649999999</v>
      </c>
      <c r="R1383" s="382">
        <v>223666.8689</v>
      </c>
      <c r="S1383" s="382">
        <v>391417.02059999999</v>
      </c>
      <c r="T1383" s="382">
        <v>242833.56649999999</v>
      </c>
      <c r="U1383" s="382">
        <v>424958.7414</v>
      </c>
    </row>
    <row r="1384" spans="1:21" ht="21.95" customHeight="1" x14ac:dyDescent="0.25">
      <c r="A1384" s="381" t="s">
        <v>740</v>
      </c>
      <c r="B1384" s="381" t="s">
        <v>259</v>
      </c>
      <c r="C1384" s="381" t="s">
        <v>275</v>
      </c>
      <c r="D1384" s="381" t="s">
        <v>276</v>
      </c>
      <c r="E1384" s="381" t="s">
        <v>281</v>
      </c>
      <c r="F1384" s="381" t="s">
        <v>626</v>
      </c>
      <c r="G1384" s="381" t="s">
        <v>6</v>
      </c>
      <c r="H1384" s="382">
        <v>75997.109899999996</v>
      </c>
      <c r="I1384" s="382">
        <v>132994.9423</v>
      </c>
      <c r="J1384" s="382">
        <v>105007.49370000001</v>
      </c>
      <c r="K1384" s="382">
        <v>183763.1139</v>
      </c>
      <c r="L1384" s="382">
        <v>133224.47169999999</v>
      </c>
      <c r="M1384" s="382">
        <v>233142.82550000001</v>
      </c>
      <c r="N1384" s="382">
        <v>174059.00599999999</v>
      </c>
      <c r="O1384" s="382">
        <v>304603.26059999998</v>
      </c>
      <c r="P1384" s="382">
        <v>216908.89550000001</v>
      </c>
      <c r="Q1384" s="382">
        <v>379590.56709999999</v>
      </c>
      <c r="R1384" s="382">
        <v>244183.0448</v>
      </c>
      <c r="S1384" s="382">
        <v>427320.32829999999</v>
      </c>
      <c r="T1384" s="382">
        <v>271062.66139999998</v>
      </c>
      <c r="U1384" s="382">
        <v>474359.65740000003</v>
      </c>
    </row>
    <row r="1385" spans="1:21" ht="21.95" customHeight="1" x14ac:dyDescent="0.25">
      <c r="A1385" s="381" t="s">
        <v>740</v>
      </c>
      <c r="B1385" s="381" t="s">
        <v>259</v>
      </c>
      <c r="C1385" s="381" t="s">
        <v>275</v>
      </c>
      <c r="D1385" s="381" t="s">
        <v>276</v>
      </c>
      <c r="E1385" s="381" t="s">
        <v>281</v>
      </c>
      <c r="F1385" s="381" t="s">
        <v>627</v>
      </c>
      <c r="G1385" s="381" t="s">
        <v>4</v>
      </c>
      <c r="H1385" s="382">
        <v>85311.558300000004</v>
      </c>
      <c r="I1385" s="382">
        <v>136498.49540000001</v>
      </c>
      <c r="J1385" s="382">
        <v>119436.1816</v>
      </c>
      <c r="K1385" s="382">
        <v>191097.89350000001</v>
      </c>
      <c r="L1385" s="382">
        <v>153560.80499999999</v>
      </c>
      <c r="M1385" s="382">
        <v>245697.2916</v>
      </c>
      <c r="N1385" s="382">
        <v>204747.74</v>
      </c>
      <c r="O1385" s="382">
        <v>327596.38880000002</v>
      </c>
      <c r="P1385" s="382">
        <v>255934.67490000001</v>
      </c>
      <c r="Q1385" s="382">
        <v>409495.48609999998</v>
      </c>
      <c r="R1385" s="382">
        <v>290059.29830000002</v>
      </c>
      <c r="S1385" s="382">
        <v>464094.88419999997</v>
      </c>
      <c r="T1385" s="382">
        <v>324183.9216</v>
      </c>
      <c r="U1385" s="382">
        <v>518694.28230000002</v>
      </c>
    </row>
    <row r="1386" spans="1:21" ht="22.5" customHeight="1" x14ac:dyDescent="0.25">
      <c r="A1386" s="381" t="s">
        <v>740</v>
      </c>
      <c r="B1386" s="381" t="s">
        <v>259</v>
      </c>
      <c r="C1386" s="381" t="s">
        <v>282</v>
      </c>
      <c r="D1386" s="381" t="s">
        <v>283</v>
      </c>
      <c r="E1386" s="381" t="s">
        <v>284</v>
      </c>
      <c r="F1386" s="381" t="s">
        <v>624</v>
      </c>
      <c r="G1386" s="381" t="s">
        <v>11</v>
      </c>
      <c r="H1386" s="382">
        <v>80511.442299999995</v>
      </c>
      <c r="I1386" s="382">
        <v>140895.02410000001</v>
      </c>
      <c r="J1386" s="382">
        <v>105333.4017</v>
      </c>
      <c r="K1386" s="382">
        <v>184333.45300000001</v>
      </c>
      <c r="L1386" s="382">
        <v>127778.55319999999</v>
      </c>
      <c r="M1386" s="382">
        <v>223612.46799999999</v>
      </c>
      <c r="N1386" s="382">
        <v>156126.19519999999</v>
      </c>
      <c r="O1386" s="382">
        <v>273220.84169999999</v>
      </c>
      <c r="P1386" s="382">
        <v>183672.0528</v>
      </c>
      <c r="Q1386" s="382">
        <v>321426.09230000002</v>
      </c>
      <c r="R1386" s="382">
        <v>200564.63510000001</v>
      </c>
      <c r="S1386" s="382">
        <v>350988.1115</v>
      </c>
      <c r="T1386" s="382">
        <v>215605.4045</v>
      </c>
      <c r="U1386" s="382">
        <v>377309.45770000003</v>
      </c>
    </row>
    <row r="1387" spans="1:21" ht="21.95" customHeight="1" x14ac:dyDescent="0.25">
      <c r="A1387" s="381" t="s">
        <v>740</v>
      </c>
      <c r="B1387" s="381" t="s">
        <v>259</v>
      </c>
      <c r="C1387" s="381" t="s">
        <v>282</v>
      </c>
      <c r="D1387" s="381" t="s">
        <v>283</v>
      </c>
      <c r="E1387" s="381" t="s">
        <v>284</v>
      </c>
      <c r="F1387" s="381" t="s">
        <v>625</v>
      </c>
      <c r="G1387" s="381" t="s">
        <v>5</v>
      </c>
      <c r="H1387" s="382">
        <v>73903.118000000002</v>
      </c>
      <c r="I1387" s="382">
        <v>129330.4564</v>
      </c>
      <c r="J1387" s="382">
        <v>96748.794800000003</v>
      </c>
      <c r="K1387" s="382">
        <v>169310.39079999999</v>
      </c>
      <c r="L1387" s="382">
        <v>117586.40399999999</v>
      </c>
      <c r="M1387" s="382">
        <v>205776.20699999999</v>
      </c>
      <c r="N1387" s="382">
        <v>144243.64079999999</v>
      </c>
      <c r="O1387" s="382">
        <v>252426.37150000001</v>
      </c>
      <c r="P1387" s="382">
        <v>171088.9607</v>
      </c>
      <c r="Q1387" s="382">
        <v>299405.6813</v>
      </c>
      <c r="R1387" s="382">
        <v>188324.84909999999</v>
      </c>
      <c r="S1387" s="382">
        <v>329568.48599999998</v>
      </c>
      <c r="T1387" s="382">
        <v>204449.05220000001</v>
      </c>
      <c r="U1387" s="382">
        <v>357785.84120000002</v>
      </c>
    </row>
    <row r="1388" spans="1:21" ht="21.95" customHeight="1" x14ac:dyDescent="0.25">
      <c r="A1388" s="381" t="s">
        <v>740</v>
      </c>
      <c r="B1388" s="381" t="s">
        <v>259</v>
      </c>
      <c r="C1388" s="381" t="s">
        <v>282</v>
      </c>
      <c r="D1388" s="381" t="s">
        <v>283</v>
      </c>
      <c r="E1388" s="381" t="s">
        <v>284</v>
      </c>
      <c r="F1388" s="381" t="s">
        <v>626</v>
      </c>
      <c r="G1388" s="381" t="s">
        <v>6</v>
      </c>
      <c r="H1388" s="382">
        <v>64076.055399999997</v>
      </c>
      <c r="I1388" s="382">
        <v>112133.0969</v>
      </c>
      <c r="J1388" s="382">
        <v>88543.1731</v>
      </c>
      <c r="K1388" s="382">
        <v>154950.55290000001</v>
      </c>
      <c r="L1388" s="382">
        <v>112345.5454</v>
      </c>
      <c r="M1388" s="382">
        <v>196604.70439999999</v>
      </c>
      <c r="N1388" s="382">
        <v>146799.94399999999</v>
      </c>
      <c r="O1388" s="382">
        <v>256899.902</v>
      </c>
      <c r="P1388" s="382">
        <v>182942.88339999999</v>
      </c>
      <c r="Q1388" s="382">
        <v>320150.04609999998</v>
      </c>
      <c r="R1388" s="382">
        <v>205955.31820000001</v>
      </c>
      <c r="S1388" s="382">
        <v>360421.80670000002</v>
      </c>
      <c r="T1388" s="382">
        <v>228637.1985</v>
      </c>
      <c r="U1388" s="382">
        <v>400115.09749999997</v>
      </c>
    </row>
    <row r="1389" spans="1:21" ht="21.95" customHeight="1" x14ac:dyDescent="0.25">
      <c r="A1389" s="381" t="s">
        <v>740</v>
      </c>
      <c r="B1389" s="381" t="s">
        <v>259</v>
      </c>
      <c r="C1389" s="381" t="s">
        <v>282</v>
      </c>
      <c r="D1389" s="381" t="s">
        <v>283</v>
      </c>
      <c r="E1389" s="381" t="s">
        <v>284</v>
      </c>
      <c r="F1389" s="381" t="s">
        <v>627</v>
      </c>
      <c r="G1389" s="381" t="s">
        <v>4</v>
      </c>
      <c r="H1389" s="382">
        <v>71828.590599999996</v>
      </c>
      <c r="I1389" s="382">
        <v>114925.74679999999</v>
      </c>
      <c r="J1389" s="382">
        <v>100560.0269</v>
      </c>
      <c r="K1389" s="382">
        <v>160896.04550000001</v>
      </c>
      <c r="L1389" s="382">
        <v>129291.4632</v>
      </c>
      <c r="M1389" s="382">
        <v>206866.34419999999</v>
      </c>
      <c r="N1389" s="382">
        <v>172388.61749999999</v>
      </c>
      <c r="O1389" s="382">
        <v>275821.79220000003</v>
      </c>
      <c r="P1389" s="382">
        <v>215485.77189999999</v>
      </c>
      <c r="Q1389" s="382">
        <v>344777.2403</v>
      </c>
      <c r="R1389" s="382">
        <v>244217.20819999999</v>
      </c>
      <c r="S1389" s="382">
        <v>390747.53899999999</v>
      </c>
      <c r="T1389" s="382">
        <v>272948.64449999999</v>
      </c>
      <c r="U1389" s="382">
        <v>436717.83769999997</v>
      </c>
    </row>
    <row r="1390" spans="1:21" ht="22.5" customHeight="1" x14ac:dyDescent="0.25">
      <c r="A1390" s="381" t="s">
        <v>740</v>
      </c>
      <c r="B1390" s="381" t="s">
        <v>259</v>
      </c>
      <c r="C1390" s="381" t="s">
        <v>282</v>
      </c>
      <c r="D1390" s="381" t="s">
        <v>283</v>
      </c>
      <c r="E1390" s="381" t="s">
        <v>285</v>
      </c>
      <c r="F1390" s="381" t="s">
        <v>624</v>
      </c>
      <c r="G1390" s="381" t="s">
        <v>11</v>
      </c>
      <c r="H1390" s="382">
        <v>80187.3986</v>
      </c>
      <c r="I1390" s="382">
        <v>140327.94760000001</v>
      </c>
      <c r="J1390" s="382">
        <v>104845.7349</v>
      </c>
      <c r="K1390" s="382">
        <v>183480.0361</v>
      </c>
      <c r="L1390" s="382">
        <v>127128.35279999999</v>
      </c>
      <c r="M1390" s="382">
        <v>222474.61739999999</v>
      </c>
      <c r="N1390" s="382">
        <v>155225.39439999999</v>
      </c>
      <c r="O1390" s="382">
        <v>271644.44030000002</v>
      </c>
      <c r="P1390" s="382">
        <v>182575.54550000001</v>
      </c>
      <c r="Q1390" s="382">
        <v>319507.2046</v>
      </c>
      <c r="R1390" s="382">
        <v>199355.98130000001</v>
      </c>
      <c r="S1390" s="382">
        <v>348872.96730000002</v>
      </c>
      <c r="T1390" s="382">
        <v>214292.74890000001</v>
      </c>
      <c r="U1390" s="382">
        <v>375012.31040000002</v>
      </c>
    </row>
    <row r="1391" spans="1:21" ht="21.95" customHeight="1" x14ac:dyDescent="0.25">
      <c r="A1391" s="381" t="s">
        <v>740</v>
      </c>
      <c r="B1391" s="381" t="s">
        <v>259</v>
      </c>
      <c r="C1391" s="381" t="s">
        <v>282</v>
      </c>
      <c r="D1391" s="381" t="s">
        <v>283</v>
      </c>
      <c r="E1391" s="381" t="s">
        <v>285</v>
      </c>
      <c r="F1391" s="381" t="s">
        <v>625</v>
      </c>
      <c r="G1391" s="381" t="s">
        <v>5</v>
      </c>
      <c r="H1391" s="382">
        <v>73721.188599999994</v>
      </c>
      <c r="I1391" s="382">
        <v>129012.08010000001</v>
      </c>
      <c r="J1391" s="382">
        <v>96445.743000000002</v>
      </c>
      <c r="K1391" s="382">
        <v>168780.0503</v>
      </c>
      <c r="L1391" s="382">
        <v>117155.3895</v>
      </c>
      <c r="M1391" s="382">
        <v>205021.93160000001</v>
      </c>
      <c r="N1391" s="382">
        <v>143598.3786</v>
      </c>
      <c r="O1391" s="382">
        <v>251297.16260000001</v>
      </c>
      <c r="P1391" s="382">
        <v>170263.05729999999</v>
      </c>
      <c r="Q1391" s="382">
        <v>297960.3504</v>
      </c>
      <c r="R1391" s="382">
        <v>187379.41630000001</v>
      </c>
      <c r="S1391" s="382">
        <v>327913.97850000003</v>
      </c>
      <c r="T1391" s="382">
        <v>203376.31789999999</v>
      </c>
      <c r="U1391" s="382">
        <v>355908.5563</v>
      </c>
    </row>
    <row r="1392" spans="1:21" ht="21.95" customHeight="1" x14ac:dyDescent="0.25">
      <c r="A1392" s="381" t="s">
        <v>740</v>
      </c>
      <c r="B1392" s="381" t="s">
        <v>259</v>
      </c>
      <c r="C1392" s="381" t="s">
        <v>282</v>
      </c>
      <c r="D1392" s="381" t="s">
        <v>283</v>
      </c>
      <c r="E1392" s="381" t="s">
        <v>285</v>
      </c>
      <c r="F1392" s="381" t="s">
        <v>626</v>
      </c>
      <c r="G1392" s="381" t="s">
        <v>6</v>
      </c>
      <c r="H1392" s="382">
        <v>64045.208899999998</v>
      </c>
      <c r="I1392" s="382">
        <v>112079.1156</v>
      </c>
      <c r="J1392" s="382">
        <v>88525.005300000004</v>
      </c>
      <c r="K1392" s="382">
        <v>154918.75930000001</v>
      </c>
      <c r="L1392" s="382">
        <v>112354.35189999999</v>
      </c>
      <c r="M1392" s="382">
        <v>196620.11569999999</v>
      </c>
      <c r="N1392" s="382">
        <v>146876.07550000001</v>
      </c>
      <c r="O1392" s="382">
        <v>257033.13209999999</v>
      </c>
      <c r="P1392" s="382">
        <v>183050.02729999999</v>
      </c>
      <c r="Q1392" s="382">
        <v>320337.5478</v>
      </c>
      <c r="R1392" s="382">
        <v>206106.42420000001</v>
      </c>
      <c r="S1392" s="382">
        <v>360686.24229999998</v>
      </c>
      <c r="T1392" s="382">
        <v>228839.37539999999</v>
      </c>
      <c r="U1392" s="382">
        <v>400468.9069</v>
      </c>
    </row>
    <row r="1393" spans="1:21" ht="21.95" customHeight="1" x14ac:dyDescent="0.25">
      <c r="A1393" s="381" t="s">
        <v>740</v>
      </c>
      <c r="B1393" s="381" t="s">
        <v>259</v>
      </c>
      <c r="C1393" s="381" t="s">
        <v>282</v>
      </c>
      <c r="D1393" s="381" t="s">
        <v>283</v>
      </c>
      <c r="E1393" s="381" t="s">
        <v>285</v>
      </c>
      <c r="F1393" s="381" t="s">
        <v>627</v>
      </c>
      <c r="G1393" s="381" t="s">
        <v>4</v>
      </c>
      <c r="H1393" s="382">
        <v>71458.913199999995</v>
      </c>
      <c r="I1393" s="382">
        <v>114334.26300000001</v>
      </c>
      <c r="J1393" s="382">
        <v>100042.4785</v>
      </c>
      <c r="K1393" s="382">
        <v>160067.9681</v>
      </c>
      <c r="L1393" s="382">
        <v>128626.0439</v>
      </c>
      <c r="M1393" s="382">
        <v>205801.67329999999</v>
      </c>
      <c r="N1393" s="382">
        <v>171501.39180000001</v>
      </c>
      <c r="O1393" s="382">
        <v>274402.23100000003</v>
      </c>
      <c r="P1393" s="382">
        <v>214376.73980000001</v>
      </c>
      <c r="Q1393" s="382">
        <v>343002.78879999998</v>
      </c>
      <c r="R1393" s="382">
        <v>242960.30499999999</v>
      </c>
      <c r="S1393" s="382">
        <v>388736.4939</v>
      </c>
      <c r="T1393" s="382">
        <v>271543.87040000001</v>
      </c>
      <c r="U1393" s="382">
        <v>434470.19910000003</v>
      </c>
    </row>
    <row r="1394" spans="1:21" ht="22.5" customHeight="1" x14ac:dyDescent="0.25">
      <c r="A1394" s="381" t="s">
        <v>740</v>
      </c>
      <c r="B1394" s="381" t="s">
        <v>259</v>
      </c>
      <c r="C1394" s="381" t="s">
        <v>282</v>
      </c>
      <c r="D1394" s="381" t="s">
        <v>283</v>
      </c>
      <c r="E1394" s="381" t="s">
        <v>101</v>
      </c>
      <c r="F1394" s="381" t="s">
        <v>624</v>
      </c>
      <c r="G1394" s="381" t="s">
        <v>11</v>
      </c>
      <c r="H1394" s="382">
        <v>83024.540299999993</v>
      </c>
      <c r="I1394" s="382">
        <v>145292.94570000001</v>
      </c>
      <c r="J1394" s="382">
        <v>108703.4923</v>
      </c>
      <c r="K1394" s="382">
        <v>190231.1116</v>
      </c>
      <c r="L1394" s="382">
        <v>131942.38080000001</v>
      </c>
      <c r="M1394" s="382">
        <v>230899.16639999999</v>
      </c>
      <c r="N1394" s="382">
        <v>161350.9595</v>
      </c>
      <c r="O1394" s="382">
        <v>282364.17910000001</v>
      </c>
      <c r="P1394" s="382">
        <v>189866.07810000001</v>
      </c>
      <c r="Q1394" s="382">
        <v>332265.63660000003</v>
      </c>
      <c r="R1394" s="382">
        <v>207342.90960000001</v>
      </c>
      <c r="S1394" s="382">
        <v>362850.09169999999</v>
      </c>
      <c r="T1394" s="382">
        <v>222909.2329</v>
      </c>
      <c r="U1394" s="382">
        <v>390091.15740000003</v>
      </c>
    </row>
    <row r="1395" spans="1:21" ht="21.95" customHeight="1" x14ac:dyDescent="0.25">
      <c r="A1395" s="381" t="s">
        <v>740</v>
      </c>
      <c r="B1395" s="381" t="s">
        <v>259</v>
      </c>
      <c r="C1395" s="381" t="s">
        <v>282</v>
      </c>
      <c r="D1395" s="381" t="s">
        <v>283</v>
      </c>
      <c r="E1395" s="381" t="s">
        <v>101</v>
      </c>
      <c r="F1395" s="381" t="s">
        <v>625</v>
      </c>
      <c r="G1395" s="381" t="s">
        <v>5</v>
      </c>
      <c r="H1395" s="382">
        <v>76060.929699999993</v>
      </c>
      <c r="I1395" s="382">
        <v>133106.62700000001</v>
      </c>
      <c r="J1395" s="382">
        <v>99657.347299999994</v>
      </c>
      <c r="K1395" s="382">
        <v>174400.35769999999</v>
      </c>
      <c r="L1395" s="382">
        <v>121202.2666</v>
      </c>
      <c r="M1395" s="382">
        <v>212103.9664</v>
      </c>
      <c r="N1395" s="382">
        <v>148829.55790000001</v>
      </c>
      <c r="O1395" s="382">
        <v>260451.72640000001</v>
      </c>
      <c r="P1395" s="382">
        <v>176606.47560000001</v>
      </c>
      <c r="Q1395" s="382">
        <v>309061.3322</v>
      </c>
      <c r="R1395" s="382">
        <v>194445.0704</v>
      </c>
      <c r="S1395" s="382">
        <v>340278.87310000003</v>
      </c>
      <c r="T1395" s="382">
        <v>211153.0765</v>
      </c>
      <c r="U1395" s="382">
        <v>369517.88390000002</v>
      </c>
    </row>
    <row r="1396" spans="1:21" ht="21.95" customHeight="1" x14ac:dyDescent="0.25">
      <c r="A1396" s="381" t="s">
        <v>740</v>
      </c>
      <c r="B1396" s="381" t="s">
        <v>259</v>
      </c>
      <c r="C1396" s="381" t="s">
        <v>282</v>
      </c>
      <c r="D1396" s="381" t="s">
        <v>283</v>
      </c>
      <c r="E1396" s="381" t="s">
        <v>101</v>
      </c>
      <c r="F1396" s="381" t="s">
        <v>626</v>
      </c>
      <c r="G1396" s="381" t="s">
        <v>6</v>
      </c>
      <c r="H1396" s="382">
        <v>65783.252699999997</v>
      </c>
      <c r="I1396" s="382">
        <v>115120.6923</v>
      </c>
      <c r="J1396" s="382">
        <v>90870.706099999996</v>
      </c>
      <c r="K1396" s="382">
        <v>159023.73569999999</v>
      </c>
      <c r="L1396" s="382">
        <v>115257.67509999999</v>
      </c>
      <c r="M1396" s="382">
        <v>201700.9313</v>
      </c>
      <c r="N1396" s="382">
        <v>150521.80960000001</v>
      </c>
      <c r="O1396" s="382">
        <v>263413.1667</v>
      </c>
      <c r="P1396" s="382">
        <v>187565.26670000001</v>
      </c>
      <c r="Q1396" s="382">
        <v>328239.21669999999</v>
      </c>
      <c r="R1396" s="382">
        <v>211119.82819999999</v>
      </c>
      <c r="S1396" s="382">
        <v>369459.69949999999</v>
      </c>
      <c r="T1396" s="382">
        <v>234326.0638</v>
      </c>
      <c r="U1396" s="382">
        <v>410070.6116</v>
      </c>
    </row>
    <row r="1397" spans="1:21" ht="21.95" customHeight="1" x14ac:dyDescent="0.25">
      <c r="A1397" s="381" t="s">
        <v>740</v>
      </c>
      <c r="B1397" s="381" t="s">
        <v>259</v>
      </c>
      <c r="C1397" s="381" t="s">
        <v>282</v>
      </c>
      <c r="D1397" s="381" t="s">
        <v>283</v>
      </c>
      <c r="E1397" s="381" t="s">
        <v>101</v>
      </c>
      <c r="F1397" s="381" t="s">
        <v>627</v>
      </c>
      <c r="G1397" s="381" t="s">
        <v>4</v>
      </c>
      <c r="H1397" s="382">
        <v>74174.606799999994</v>
      </c>
      <c r="I1397" s="382">
        <v>118679.3726</v>
      </c>
      <c r="J1397" s="382">
        <v>103844.4495</v>
      </c>
      <c r="K1397" s="382">
        <v>166151.12160000001</v>
      </c>
      <c r="L1397" s="382">
        <v>133514.2922</v>
      </c>
      <c r="M1397" s="382">
        <v>213622.8707</v>
      </c>
      <c r="N1397" s="382">
        <v>178019.05619999999</v>
      </c>
      <c r="O1397" s="382">
        <v>284830.49420000002</v>
      </c>
      <c r="P1397" s="382">
        <v>222523.82019999999</v>
      </c>
      <c r="Q1397" s="382">
        <v>356038.1177</v>
      </c>
      <c r="R1397" s="382">
        <v>252193.6629</v>
      </c>
      <c r="S1397" s="382">
        <v>403509.86680000002</v>
      </c>
      <c r="T1397" s="382">
        <v>281863.50569999998</v>
      </c>
      <c r="U1397" s="382">
        <v>450981.61580000003</v>
      </c>
    </row>
    <row r="1398" spans="1:21" ht="22.5" customHeight="1" x14ac:dyDescent="0.25">
      <c r="A1398" s="381" t="s">
        <v>740</v>
      </c>
      <c r="B1398" s="381" t="s">
        <v>259</v>
      </c>
      <c r="C1398" s="381" t="s">
        <v>282</v>
      </c>
      <c r="D1398" s="381" t="s">
        <v>283</v>
      </c>
      <c r="E1398" s="381" t="s">
        <v>286</v>
      </c>
      <c r="F1398" s="381" t="s">
        <v>624</v>
      </c>
      <c r="G1398" s="381" t="s">
        <v>11</v>
      </c>
      <c r="H1398" s="382">
        <v>80754.224100000007</v>
      </c>
      <c r="I1398" s="382">
        <v>141319.89230000001</v>
      </c>
      <c r="J1398" s="382">
        <v>105757.62760000001</v>
      </c>
      <c r="K1398" s="382">
        <v>185075.84830000001</v>
      </c>
      <c r="L1398" s="382">
        <v>128391.23609999999</v>
      </c>
      <c r="M1398" s="382">
        <v>224684.66329999999</v>
      </c>
      <c r="N1398" s="382">
        <v>157052.71679999999</v>
      </c>
      <c r="O1398" s="382">
        <v>274842.25439999998</v>
      </c>
      <c r="P1398" s="382">
        <v>184823.56340000001</v>
      </c>
      <c r="Q1398" s="382">
        <v>323441.23599999998</v>
      </c>
      <c r="R1398" s="382">
        <v>201840.954</v>
      </c>
      <c r="S1398" s="382">
        <v>353221.66950000002</v>
      </c>
      <c r="T1398" s="382">
        <v>216999.79029999999</v>
      </c>
      <c r="U1398" s="382">
        <v>379749.63309999998</v>
      </c>
    </row>
    <row r="1399" spans="1:21" ht="21.95" customHeight="1" x14ac:dyDescent="0.25">
      <c r="A1399" s="381" t="s">
        <v>740</v>
      </c>
      <c r="B1399" s="381" t="s">
        <v>259</v>
      </c>
      <c r="C1399" s="381" t="s">
        <v>282</v>
      </c>
      <c r="D1399" s="381" t="s">
        <v>283</v>
      </c>
      <c r="E1399" s="381" t="s">
        <v>286</v>
      </c>
      <c r="F1399" s="381" t="s">
        <v>625</v>
      </c>
      <c r="G1399" s="381" t="s">
        <v>5</v>
      </c>
      <c r="H1399" s="382">
        <v>73932.728199999998</v>
      </c>
      <c r="I1399" s="382">
        <v>129382.27439999999</v>
      </c>
      <c r="J1399" s="382">
        <v>96896.098100000003</v>
      </c>
      <c r="K1399" s="382">
        <v>169568.17170000001</v>
      </c>
      <c r="L1399" s="382">
        <v>117870.3083</v>
      </c>
      <c r="M1399" s="382">
        <v>206273.03950000001</v>
      </c>
      <c r="N1399" s="382">
        <v>144786.85449999999</v>
      </c>
      <c r="O1399" s="382">
        <v>253376.99540000001</v>
      </c>
      <c r="P1399" s="382">
        <v>171834.5656</v>
      </c>
      <c r="Q1399" s="382">
        <v>300710.48979999998</v>
      </c>
      <c r="R1399" s="382">
        <v>189206.33660000001</v>
      </c>
      <c r="S1399" s="382">
        <v>331111.08899999998</v>
      </c>
      <c r="T1399" s="382">
        <v>205483.55609999999</v>
      </c>
      <c r="U1399" s="382">
        <v>359596.2231</v>
      </c>
    </row>
    <row r="1400" spans="1:21" ht="21.95" customHeight="1" x14ac:dyDescent="0.25">
      <c r="A1400" s="381" t="s">
        <v>740</v>
      </c>
      <c r="B1400" s="381" t="s">
        <v>259</v>
      </c>
      <c r="C1400" s="381" t="s">
        <v>282</v>
      </c>
      <c r="D1400" s="381" t="s">
        <v>283</v>
      </c>
      <c r="E1400" s="381" t="s">
        <v>286</v>
      </c>
      <c r="F1400" s="381" t="s">
        <v>626</v>
      </c>
      <c r="G1400" s="381" t="s">
        <v>6</v>
      </c>
      <c r="H1400" s="382">
        <v>63889.456599999998</v>
      </c>
      <c r="I1400" s="382">
        <v>111806.549</v>
      </c>
      <c r="J1400" s="382">
        <v>88244.408899999995</v>
      </c>
      <c r="K1400" s="382">
        <v>154427.71549999999</v>
      </c>
      <c r="L1400" s="382">
        <v>111913.17230000001</v>
      </c>
      <c r="M1400" s="382">
        <v>195848.05160000001</v>
      </c>
      <c r="N1400" s="382">
        <v>146126.86230000001</v>
      </c>
      <c r="O1400" s="382">
        <v>255722.00899999999</v>
      </c>
      <c r="P1400" s="382">
        <v>182083.56219999999</v>
      </c>
      <c r="Q1400" s="382">
        <v>318646.23369999998</v>
      </c>
      <c r="R1400" s="382">
        <v>204936.9062</v>
      </c>
      <c r="S1400" s="382">
        <v>358639.5858</v>
      </c>
      <c r="T1400" s="382">
        <v>227449.03279999999</v>
      </c>
      <c r="U1400" s="382">
        <v>398035.8075</v>
      </c>
    </row>
    <row r="1401" spans="1:21" ht="21.95" customHeight="1" x14ac:dyDescent="0.25">
      <c r="A1401" s="381" t="s">
        <v>740</v>
      </c>
      <c r="B1401" s="381" t="s">
        <v>259</v>
      </c>
      <c r="C1401" s="381" t="s">
        <v>282</v>
      </c>
      <c r="D1401" s="381" t="s">
        <v>283</v>
      </c>
      <c r="E1401" s="381" t="s">
        <v>286</v>
      </c>
      <c r="F1401" s="381" t="s">
        <v>627</v>
      </c>
      <c r="G1401" s="381" t="s">
        <v>4</v>
      </c>
      <c r="H1401" s="382">
        <v>72179.989600000001</v>
      </c>
      <c r="I1401" s="382">
        <v>115487.98510000001</v>
      </c>
      <c r="J1401" s="382">
        <v>101051.98540000001</v>
      </c>
      <c r="K1401" s="382">
        <v>161683.179</v>
      </c>
      <c r="L1401" s="382">
        <v>129923.98119999999</v>
      </c>
      <c r="M1401" s="382">
        <v>207878.37299999999</v>
      </c>
      <c r="N1401" s="382">
        <v>173231.9749</v>
      </c>
      <c r="O1401" s="382">
        <v>277171.16399999999</v>
      </c>
      <c r="P1401" s="382">
        <v>216539.9687</v>
      </c>
      <c r="Q1401" s="382">
        <v>346463.95500000002</v>
      </c>
      <c r="R1401" s="382">
        <v>245411.9645</v>
      </c>
      <c r="S1401" s="382">
        <v>392659.14909999998</v>
      </c>
      <c r="T1401" s="382">
        <v>274283.96029999998</v>
      </c>
      <c r="U1401" s="382">
        <v>438854.3431</v>
      </c>
    </row>
    <row r="1402" spans="1:21" ht="22.5" customHeight="1" x14ac:dyDescent="0.25">
      <c r="A1402" s="381" t="s">
        <v>740</v>
      </c>
      <c r="B1402" s="381" t="s">
        <v>259</v>
      </c>
      <c r="C1402" s="381" t="s">
        <v>282</v>
      </c>
      <c r="D1402" s="381" t="s">
        <v>283</v>
      </c>
      <c r="E1402" s="381" t="s">
        <v>287</v>
      </c>
      <c r="F1402" s="381" t="s">
        <v>624</v>
      </c>
      <c r="G1402" s="381" t="s">
        <v>11</v>
      </c>
      <c r="H1402" s="382">
        <v>80592.704199999993</v>
      </c>
      <c r="I1402" s="382">
        <v>141037.23250000001</v>
      </c>
      <c r="J1402" s="382">
        <v>105396.84269999999</v>
      </c>
      <c r="K1402" s="382">
        <v>184444.47459999999</v>
      </c>
      <c r="L1402" s="382">
        <v>127816.07060000001</v>
      </c>
      <c r="M1402" s="382">
        <v>223678.12349999999</v>
      </c>
      <c r="N1402" s="382">
        <v>156100.47450000001</v>
      </c>
      <c r="O1402" s="382">
        <v>273175.83020000003</v>
      </c>
      <c r="P1402" s="382">
        <v>183617.04930000001</v>
      </c>
      <c r="Q1402" s="382">
        <v>321329.83620000002</v>
      </c>
      <c r="R1402" s="382">
        <v>200496.97010000001</v>
      </c>
      <c r="S1402" s="382">
        <v>350869.69770000002</v>
      </c>
      <c r="T1402" s="382">
        <v>215523.6741</v>
      </c>
      <c r="U1402" s="382">
        <v>377166.42959999997</v>
      </c>
    </row>
    <row r="1403" spans="1:21" ht="21.95" customHeight="1" x14ac:dyDescent="0.25">
      <c r="A1403" s="381" t="s">
        <v>740</v>
      </c>
      <c r="B1403" s="381" t="s">
        <v>259</v>
      </c>
      <c r="C1403" s="381" t="s">
        <v>282</v>
      </c>
      <c r="D1403" s="381" t="s">
        <v>283</v>
      </c>
      <c r="E1403" s="381" t="s">
        <v>287</v>
      </c>
      <c r="F1403" s="381" t="s">
        <v>625</v>
      </c>
      <c r="G1403" s="381" t="s">
        <v>5</v>
      </c>
      <c r="H1403" s="382">
        <v>74055.437000000005</v>
      </c>
      <c r="I1403" s="382">
        <v>129597.01489999999</v>
      </c>
      <c r="J1403" s="382">
        <v>96904.5432</v>
      </c>
      <c r="K1403" s="382">
        <v>169582.95069999999</v>
      </c>
      <c r="L1403" s="382">
        <v>117733.5143</v>
      </c>
      <c r="M1403" s="382">
        <v>206033.64989999999</v>
      </c>
      <c r="N1403" s="382">
        <v>144345.6893</v>
      </c>
      <c r="O1403" s="382">
        <v>252604.95629999999</v>
      </c>
      <c r="P1403" s="382">
        <v>171169.2591</v>
      </c>
      <c r="Q1403" s="382">
        <v>299546.2035</v>
      </c>
      <c r="R1403" s="382">
        <v>188388.79459999999</v>
      </c>
      <c r="S1403" s="382">
        <v>329680.39049999998</v>
      </c>
      <c r="T1403" s="382">
        <v>204487.2825</v>
      </c>
      <c r="U1403" s="382">
        <v>357852.74430000002</v>
      </c>
    </row>
    <row r="1404" spans="1:21" ht="21.95" customHeight="1" x14ac:dyDescent="0.25">
      <c r="A1404" s="381" t="s">
        <v>740</v>
      </c>
      <c r="B1404" s="381" t="s">
        <v>259</v>
      </c>
      <c r="C1404" s="381" t="s">
        <v>282</v>
      </c>
      <c r="D1404" s="381" t="s">
        <v>283</v>
      </c>
      <c r="E1404" s="381" t="s">
        <v>287</v>
      </c>
      <c r="F1404" s="381" t="s">
        <v>626</v>
      </c>
      <c r="G1404" s="381" t="s">
        <v>6</v>
      </c>
      <c r="H1404" s="382">
        <v>64293.500699999997</v>
      </c>
      <c r="I1404" s="382">
        <v>112513.62609999999</v>
      </c>
      <c r="J1404" s="382">
        <v>88860.105100000001</v>
      </c>
      <c r="K1404" s="382">
        <v>155505.18400000001</v>
      </c>
      <c r="L1404" s="382">
        <v>112769.11199999999</v>
      </c>
      <c r="M1404" s="382">
        <v>197345.94589999999</v>
      </c>
      <c r="N1404" s="382">
        <v>147396.89430000001</v>
      </c>
      <c r="O1404" s="382">
        <v>257944.5649</v>
      </c>
      <c r="P1404" s="382">
        <v>183695.06099999999</v>
      </c>
      <c r="Q1404" s="382">
        <v>321466.3567</v>
      </c>
      <c r="R1404" s="382">
        <v>206822.62409999999</v>
      </c>
      <c r="S1404" s="382">
        <v>361939.59220000001</v>
      </c>
      <c r="T1404" s="382">
        <v>229623.18729999999</v>
      </c>
      <c r="U1404" s="382">
        <v>401840.57789999997</v>
      </c>
    </row>
    <row r="1405" spans="1:21" ht="21.95" customHeight="1" x14ac:dyDescent="0.25">
      <c r="A1405" s="381" t="s">
        <v>740</v>
      </c>
      <c r="B1405" s="381" t="s">
        <v>259</v>
      </c>
      <c r="C1405" s="381" t="s">
        <v>282</v>
      </c>
      <c r="D1405" s="381" t="s">
        <v>283</v>
      </c>
      <c r="E1405" s="381" t="s">
        <v>287</v>
      </c>
      <c r="F1405" s="381" t="s">
        <v>627</v>
      </c>
      <c r="G1405" s="381" t="s">
        <v>4</v>
      </c>
      <c r="H1405" s="382">
        <v>71846.869099999996</v>
      </c>
      <c r="I1405" s="382">
        <v>114954.9924</v>
      </c>
      <c r="J1405" s="382">
        <v>100585.6168</v>
      </c>
      <c r="K1405" s="382">
        <v>160936.98929999999</v>
      </c>
      <c r="L1405" s="382">
        <v>129324.3645</v>
      </c>
      <c r="M1405" s="382">
        <v>206918.98620000001</v>
      </c>
      <c r="N1405" s="382">
        <v>172432.486</v>
      </c>
      <c r="O1405" s="382">
        <v>275891.9816</v>
      </c>
      <c r="P1405" s="382">
        <v>215540.60740000001</v>
      </c>
      <c r="Q1405" s="382">
        <v>344864.97700000001</v>
      </c>
      <c r="R1405" s="382">
        <v>244279.35509999999</v>
      </c>
      <c r="S1405" s="382">
        <v>390846.97399999999</v>
      </c>
      <c r="T1405" s="382">
        <v>273018.10279999999</v>
      </c>
      <c r="U1405" s="382">
        <v>436828.97090000001</v>
      </c>
    </row>
    <row r="1406" spans="1:21" ht="22.5" customHeight="1" x14ac:dyDescent="0.25">
      <c r="A1406" s="381" t="s">
        <v>748</v>
      </c>
      <c r="B1406" s="381" t="s">
        <v>288</v>
      </c>
      <c r="C1406" s="381" t="s">
        <v>289</v>
      </c>
      <c r="D1406" s="381" t="s">
        <v>749</v>
      </c>
      <c r="E1406" s="381" t="s">
        <v>750</v>
      </c>
      <c r="F1406" s="381" t="s">
        <v>624</v>
      </c>
      <c r="G1406" s="381" t="s">
        <v>11</v>
      </c>
      <c r="H1406" s="382">
        <v>83187.064700000003</v>
      </c>
      <c r="I1406" s="382">
        <v>145577.36319999999</v>
      </c>
      <c r="J1406" s="382">
        <v>108830.3746</v>
      </c>
      <c r="K1406" s="382">
        <v>190453.15539999999</v>
      </c>
      <c r="L1406" s="382">
        <v>132017.41570000001</v>
      </c>
      <c r="M1406" s="382">
        <v>231030.47760000001</v>
      </c>
      <c r="N1406" s="382">
        <v>161299.5178</v>
      </c>
      <c r="O1406" s="382">
        <v>282274.15610000002</v>
      </c>
      <c r="P1406" s="382">
        <v>189756.07079999999</v>
      </c>
      <c r="Q1406" s="382">
        <v>332073.12390000001</v>
      </c>
      <c r="R1406" s="382">
        <v>207207.5791</v>
      </c>
      <c r="S1406" s="382">
        <v>362613.26329999999</v>
      </c>
      <c r="T1406" s="382">
        <v>222745.77170000001</v>
      </c>
      <c r="U1406" s="382">
        <v>389805.1004</v>
      </c>
    </row>
    <row r="1407" spans="1:21" ht="21.95" customHeight="1" x14ac:dyDescent="0.25">
      <c r="A1407" s="381" t="s">
        <v>748</v>
      </c>
      <c r="B1407" s="381" t="s">
        <v>288</v>
      </c>
      <c r="C1407" s="381" t="s">
        <v>289</v>
      </c>
      <c r="D1407" s="381" t="s">
        <v>749</v>
      </c>
      <c r="E1407" s="381" t="s">
        <v>750</v>
      </c>
      <c r="F1407" s="381" t="s">
        <v>625</v>
      </c>
      <c r="G1407" s="381" t="s">
        <v>5</v>
      </c>
      <c r="H1407" s="382">
        <v>76365.568799999994</v>
      </c>
      <c r="I1407" s="382">
        <v>133639.74540000001</v>
      </c>
      <c r="J1407" s="382">
        <v>99968.845100000006</v>
      </c>
      <c r="K1407" s="382">
        <v>174945.47889999999</v>
      </c>
      <c r="L1407" s="382">
        <v>121496.48789999999</v>
      </c>
      <c r="M1407" s="382">
        <v>212618.85389999999</v>
      </c>
      <c r="N1407" s="382">
        <v>149033.65549999999</v>
      </c>
      <c r="O1407" s="382">
        <v>260808.89720000001</v>
      </c>
      <c r="P1407" s="382">
        <v>176767.073</v>
      </c>
      <c r="Q1407" s="382">
        <v>309342.37770000001</v>
      </c>
      <c r="R1407" s="382">
        <v>194572.96160000001</v>
      </c>
      <c r="S1407" s="382">
        <v>340502.68280000001</v>
      </c>
      <c r="T1407" s="382">
        <v>211229.53750000001</v>
      </c>
      <c r="U1407" s="382">
        <v>369651.69050000003</v>
      </c>
    </row>
    <row r="1408" spans="1:21" ht="21.95" customHeight="1" x14ac:dyDescent="0.25">
      <c r="A1408" s="381" t="s">
        <v>748</v>
      </c>
      <c r="B1408" s="381" t="s">
        <v>288</v>
      </c>
      <c r="C1408" s="381" t="s">
        <v>289</v>
      </c>
      <c r="D1408" s="381" t="s">
        <v>749</v>
      </c>
      <c r="E1408" s="381" t="s">
        <v>750</v>
      </c>
      <c r="F1408" s="381" t="s">
        <v>626</v>
      </c>
      <c r="G1408" s="381" t="s">
        <v>6</v>
      </c>
      <c r="H1408" s="382">
        <v>66218.1446</v>
      </c>
      <c r="I1408" s="382">
        <v>115881.753</v>
      </c>
      <c r="J1408" s="382">
        <v>91504.572100000005</v>
      </c>
      <c r="K1408" s="382">
        <v>160133.00109999999</v>
      </c>
      <c r="L1408" s="382">
        <v>116104.81080000001</v>
      </c>
      <c r="M1408" s="382">
        <v>203183.41880000001</v>
      </c>
      <c r="N1408" s="382">
        <v>151715.71350000001</v>
      </c>
      <c r="O1408" s="382">
        <v>265502.4987</v>
      </c>
      <c r="P1408" s="382">
        <v>189069.62609999999</v>
      </c>
      <c r="Q1408" s="382">
        <v>330871.84570000001</v>
      </c>
      <c r="R1408" s="382">
        <v>212854.4454</v>
      </c>
      <c r="S1408" s="382">
        <v>372495.2794</v>
      </c>
      <c r="T1408" s="382">
        <v>236298.04730000001</v>
      </c>
      <c r="U1408" s="382">
        <v>413521.58279999997</v>
      </c>
    </row>
    <row r="1409" spans="1:21" ht="21.95" customHeight="1" x14ac:dyDescent="0.25">
      <c r="A1409" s="381" t="s">
        <v>748</v>
      </c>
      <c r="B1409" s="381" t="s">
        <v>288</v>
      </c>
      <c r="C1409" s="381" t="s">
        <v>289</v>
      </c>
      <c r="D1409" s="381" t="s">
        <v>749</v>
      </c>
      <c r="E1409" s="381" t="s">
        <v>750</v>
      </c>
      <c r="F1409" s="381" t="s">
        <v>627</v>
      </c>
      <c r="G1409" s="381" t="s">
        <v>4</v>
      </c>
      <c r="H1409" s="382">
        <v>74211.163799999995</v>
      </c>
      <c r="I1409" s="382">
        <v>118737.8639</v>
      </c>
      <c r="J1409" s="382">
        <v>103895.62940000001</v>
      </c>
      <c r="K1409" s="382">
        <v>166233.00949999999</v>
      </c>
      <c r="L1409" s="382">
        <v>133580.0949</v>
      </c>
      <c r="M1409" s="382">
        <v>213728.1551</v>
      </c>
      <c r="N1409" s="382">
        <v>178106.79319999999</v>
      </c>
      <c r="O1409" s="382">
        <v>284970.87339999998</v>
      </c>
      <c r="P1409" s="382">
        <v>222633.49160000001</v>
      </c>
      <c r="Q1409" s="382">
        <v>356213.59179999999</v>
      </c>
      <c r="R1409" s="382">
        <v>252317.9571</v>
      </c>
      <c r="S1409" s="382">
        <v>403708.73739999998</v>
      </c>
      <c r="T1409" s="382">
        <v>282002.42259999999</v>
      </c>
      <c r="U1409" s="382">
        <v>451203.88290000003</v>
      </c>
    </row>
    <row r="1410" spans="1:21" ht="22.5" customHeight="1" x14ac:dyDescent="0.25">
      <c r="A1410" s="381" t="s">
        <v>748</v>
      </c>
      <c r="B1410" s="381" t="s">
        <v>288</v>
      </c>
      <c r="C1410" s="381" t="s">
        <v>289</v>
      </c>
      <c r="D1410" s="381" t="s">
        <v>749</v>
      </c>
      <c r="E1410" s="381" t="s">
        <v>751</v>
      </c>
      <c r="F1410" s="381" t="s">
        <v>624</v>
      </c>
      <c r="G1410" s="381" t="s">
        <v>11</v>
      </c>
      <c r="H1410" s="382">
        <v>80186.394199999995</v>
      </c>
      <c r="I1410" s="382">
        <v>140326.18979999999</v>
      </c>
      <c r="J1410" s="382">
        <v>105079.6376</v>
      </c>
      <c r="K1410" s="382">
        <v>183889.3658</v>
      </c>
      <c r="L1410" s="382">
        <v>127628.4835</v>
      </c>
      <c r="M1410" s="382">
        <v>223349.8462</v>
      </c>
      <c r="N1410" s="382">
        <v>156229.0785</v>
      </c>
      <c r="O1410" s="382">
        <v>273400.88740000001</v>
      </c>
      <c r="P1410" s="382">
        <v>183892.06690000001</v>
      </c>
      <c r="Q1410" s="382">
        <v>321811.11709999997</v>
      </c>
      <c r="R1410" s="382">
        <v>200835.29579999999</v>
      </c>
      <c r="S1410" s="382">
        <v>351461.76750000002</v>
      </c>
      <c r="T1410" s="382">
        <v>215932.32629999999</v>
      </c>
      <c r="U1410" s="382">
        <v>377881.571</v>
      </c>
    </row>
    <row r="1411" spans="1:21" ht="21.95" customHeight="1" x14ac:dyDescent="0.25">
      <c r="A1411" s="381" t="s">
        <v>748</v>
      </c>
      <c r="B1411" s="381" t="s">
        <v>288</v>
      </c>
      <c r="C1411" s="381" t="s">
        <v>289</v>
      </c>
      <c r="D1411" s="381" t="s">
        <v>749</v>
      </c>
      <c r="E1411" s="381" t="s">
        <v>751</v>
      </c>
      <c r="F1411" s="381" t="s">
        <v>625</v>
      </c>
      <c r="G1411" s="381" t="s">
        <v>5</v>
      </c>
      <c r="H1411" s="382">
        <v>73293.840599999996</v>
      </c>
      <c r="I1411" s="382">
        <v>128264.2212</v>
      </c>
      <c r="J1411" s="382">
        <v>96125.800099999993</v>
      </c>
      <c r="K1411" s="382">
        <v>168220.1501</v>
      </c>
      <c r="L1411" s="382">
        <v>116997.9621</v>
      </c>
      <c r="M1411" s="382">
        <v>204746.43369999999</v>
      </c>
      <c r="N1411" s="382">
        <v>143835.44630000001</v>
      </c>
      <c r="O1411" s="382">
        <v>251712.03090000001</v>
      </c>
      <c r="P1411" s="382">
        <v>170767.76629999999</v>
      </c>
      <c r="Q1411" s="382">
        <v>298843.59100000001</v>
      </c>
      <c r="R1411" s="382">
        <v>188069.06709999999</v>
      </c>
      <c r="S1411" s="382">
        <v>329120.86739999999</v>
      </c>
      <c r="T1411" s="382">
        <v>204296.13070000001</v>
      </c>
      <c r="U1411" s="382">
        <v>357518.22850000003</v>
      </c>
    </row>
    <row r="1412" spans="1:21" ht="21.95" customHeight="1" x14ac:dyDescent="0.25">
      <c r="A1412" s="381" t="s">
        <v>748</v>
      </c>
      <c r="B1412" s="381" t="s">
        <v>288</v>
      </c>
      <c r="C1412" s="381" t="s">
        <v>289</v>
      </c>
      <c r="D1412" s="381" t="s">
        <v>749</v>
      </c>
      <c r="E1412" s="381" t="s">
        <v>751</v>
      </c>
      <c r="F1412" s="381" t="s">
        <v>626</v>
      </c>
      <c r="G1412" s="381" t="s">
        <v>6</v>
      </c>
      <c r="H1412" s="382">
        <v>63206.272900000004</v>
      </c>
      <c r="I1412" s="382">
        <v>110610.9777</v>
      </c>
      <c r="J1412" s="382">
        <v>87275.443100000004</v>
      </c>
      <c r="K1412" s="382">
        <v>152732.02540000001</v>
      </c>
      <c r="L1412" s="382">
        <v>110651.27650000001</v>
      </c>
      <c r="M1412" s="382">
        <v>193639.73389999999</v>
      </c>
      <c r="N1412" s="382">
        <v>144412.13959999999</v>
      </c>
      <c r="O1412" s="382">
        <v>252721.24429999999</v>
      </c>
      <c r="P1412" s="382">
        <v>179934.16899999999</v>
      </c>
      <c r="Q1412" s="382">
        <v>314884.79570000002</v>
      </c>
      <c r="R1412" s="382">
        <v>202486.08910000001</v>
      </c>
      <c r="S1412" s="382">
        <v>354350.65580000001</v>
      </c>
      <c r="T1412" s="382">
        <v>224693.23740000001</v>
      </c>
      <c r="U1412" s="382">
        <v>393213.1654</v>
      </c>
    </row>
    <row r="1413" spans="1:21" ht="21.95" customHeight="1" x14ac:dyDescent="0.25">
      <c r="A1413" s="381" t="s">
        <v>748</v>
      </c>
      <c r="B1413" s="381" t="s">
        <v>288</v>
      </c>
      <c r="C1413" s="381" t="s">
        <v>289</v>
      </c>
      <c r="D1413" s="381" t="s">
        <v>749</v>
      </c>
      <c r="E1413" s="381" t="s">
        <v>751</v>
      </c>
      <c r="F1413" s="381" t="s">
        <v>627</v>
      </c>
      <c r="G1413" s="381" t="s">
        <v>4</v>
      </c>
      <c r="H1413" s="382">
        <v>71755.476599999995</v>
      </c>
      <c r="I1413" s="382">
        <v>114808.76420000001</v>
      </c>
      <c r="J1413" s="382">
        <v>100457.6672</v>
      </c>
      <c r="K1413" s="382">
        <v>160732.26990000001</v>
      </c>
      <c r="L1413" s="382">
        <v>129159.8579</v>
      </c>
      <c r="M1413" s="382">
        <v>206655.77559999999</v>
      </c>
      <c r="N1413" s="382">
        <v>172213.14379999999</v>
      </c>
      <c r="O1413" s="382">
        <v>275541.03419999999</v>
      </c>
      <c r="P1413" s="382">
        <v>215266.42980000001</v>
      </c>
      <c r="Q1413" s="382">
        <v>344426.29269999999</v>
      </c>
      <c r="R1413" s="382">
        <v>243968.62040000001</v>
      </c>
      <c r="S1413" s="382">
        <v>390349.79849999998</v>
      </c>
      <c r="T1413" s="382">
        <v>272670.81109999999</v>
      </c>
      <c r="U1413" s="382">
        <v>436273.30410000001</v>
      </c>
    </row>
    <row r="1414" spans="1:21" ht="22.5" customHeight="1" x14ac:dyDescent="0.25">
      <c r="A1414" s="381" t="s">
        <v>748</v>
      </c>
      <c r="B1414" s="381" t="s">
        <v>288</v>
      </c>
      <c r="C1414" s="381" t="s">
        <v>289</v>
      </c>
      <c r="D1414" s="381" t="s">
        <v>749</v>
      </c>
      <c r="E1414" s="381" t="s">
        <v>290</v>
      </c>
      <c r="F1414" s="381" t="s">
        <v>624</v>
      </c>
      <c r="G1414" s="381" t="s">
        <v>11</v>
      </c>
      <c r="H1414" s="382">
        <v>81646.099700000006</v>
      </c>
      <c r="I1414" s="382">
        <v>142880.67449999999</v>
      </c>
      <c r="J1414" s="382">
        <v>106923.28720000001</v>
      </c>
      <c r="K1414" s="382">
        <v>187115.75270000001</v>
      </c>
      <c r="L1414" s="382">
        <v>129804.193</v>
      </c>
      <c r="M1414" s="382">
        <v>227157.33790000001</v>
      </c>
      <c r="N1414" s="382">
        <v>158777.1611</v>
      </c>
      <c r="O1414" s="382">
        <v>277860.03200000001</v>
      </c>
      <c r="P1414" s="382">
        <v>186851.57370000001</v>
      </c>
      <c r="Q1414" s="382">
        <v>326990.25400000002</v>
      </c>
      <c r="R1414" s="382">
        <v>204055.27340000001</v>
      </c>
      <c r="S1414" s="382">
        <v>357096.72830000002</v>
      </c>
      <c r="T1414" s="382">
        <v>219379.9178</v>
      </c>
      <c r="U1414" s="382">
        <v>383914.85619999998</v>
      </c>
    </row>
    <row r="1415" spans="1:21" ht="21.95" customHeight="1" x14ac:dyDescent="0.25">
      <c r="A1415" s="381" t="s">
        <v>748</v>
      </c>
      <c r="B1415" s="381" t="s">
        <v>288</v>
      </c>
      <c r="C1415" s="381" t="s">
        <v>289</v>
      </c>
      <c r="D1415" s="381" t="s">
        <v>749</v>
      </c>
      <c r="E1415" s="381" t="s">
        <v>290</v>
      </c>
      <c r="F1415" s="381" t="s">
        <v>625</v>
      </c>
      <c r="G1415" s="381" t="s">
        <v>5</v>
      </c>
      <c r="H1415" s="382">
        <v>74753.546100000007</v>
      </c>
      <c r="I1415" s="382">
        <v>130818.7058</v>
      </c>
      <c r="J1415" s="382">
        <v>97969.449699999997</v>
      </c>
      <c r="K1415" s="382">
        <v>171446.53700000001</v>
      </c>
      <c r="L1415" s="382">
        <v>119173.6716</v>
      </c>
      <c r="M1415" s="382">
        <v>208553.92540000001</v>
      </c>
      <c r="N1415" s="382">
        <v>146383.5289</v>
      </c>
      <c r="O1415" s="382">
        <v>256171.17550000001</v>
      </c>
      <c r="P1415" s="382">
        <v>173727.27309999999</v>
      </c>
      <c r="Q1415" s="382">
        <v>304022.7279</v>
      </c>
      <c r="R1415" s="382">
        <v>191289.04459999999</v>
      </c>
      <c r="S1415" s="382">
        <v>334755.82809999998</v>
      </c>
      <c r="T1415" s="382">
        <v>207743.72219999999</v>
      </c>
      <c r="U1415" s="382">
        <v>363551.51370000001</v>
      </c>
    </row>
    <row r="1416" spans="1:21" ht="21.95" customHeight="1" x14ac:dyDescent="0.25">
      <c r="A1416" s="381" t="s">
        <v>748</v>
      </c>
      <c r="B1416" s="381" t="s">
        <v>288</v>
      </c>
      <c r="C1416" s="381" t="s">
        <v>289</v>
      </c>
      <c r="D1416" s="381" t="s">
        <v>749</v>
      </c>
      <c r="E1416" s="381" t="s">
        <v>290</v>
      </c>
      <c r="F1416" s="381" t="s">
        <v>626</v>
      </c>
      <c r="G1416" s="381" t="s">
        <v>6</v>
      </c>
      <c r="H1416" s="382">
        <v>64603.486900000004</v>
      </c>
      <c r="I1416" s="382">
        <v>113056.102</v>
      </c>
      <c r="J1416" s="382">
        <v>89231.542499999996</v>
      </c>
      <c r="K1416" s="382">
        <v>156155.19940000001</v>
      </c>
      <c r="L1416" s="382">
        <v>113166.26149999999</v>
      </c>
      <c r="M1416" s="382">
        <v>198040.9578</v>
      </c>
      <c r="N1416" s="382">
        <v>147765.45310000001</v>
      </c>
      <c r="O1416" s="382">
        <v>258589.5428</v>
      </c>
      <c r="P1416" s="382">
        <v>184125.81080000001</v>
      </c>
      <c r="Q1416" s="382">
        <v>322220.16879999998</v>
      </c>
      <c r="R1416" s="382">
        <v>207236.61629999999</v>
      </c>
      <c r="S1416" s="382">
        <v>362664.07860000001</v>
      </c>
      <c r="T1416" s="382">
        <v>230002.65030000001</v>
      </c>
      <c r="U1416" s="382">
        <v>402504.63799999998</v>
      </c>
    </row>
    <row r="1417" spans="1:21" ht="21.95" customHeight="1" x14ac:dyDescent="0.25">
      <c r="A1417" s="381" t="s">
        <v>748</v>
      </c>
      <c r="B1417" s="381" t="s">
        <v>288</v>
      </c>
      <c r="C1417" s="381" t="s">
        <v>289</v>
      </c>
      <c r="D1417" s="381" t="s">
        <v>749</v>
      </c>
      <c r="E1417" s="381" t="s">
        <v>290</v>
      </c>
      <c r="F1417" s="381" t="s">
        <v>627</v>
      </c>
      <c r="G1417" s="381" t="s">
        <v>4</v>
      </c>
      <c r="H1417" s="382">
        <v>72974.182100000005</v>
      </c>
      <c r="I1417" s="382">
        <v>116758.69319999999</v>
      </c>
      <c r="J1417" s="382">
        <v>102163.85490000001</v>
      </c>
      <c r="K1417" s="382">
        <v>163462.1704</v>
      </c>
      <c r="L1417" s="382">
        <v>131353.52789999999</v>
      </c>
      <c r="M1417" s="382">
        <v>210165.6476</v>
      </c>
      <c r="N1417" s="382">
        <v>175138.03709999999</v>
      </c>
      <c r="O1417" s="382">
        <v>280220.86349999998</v>
      </c>
      <c r="P1417" s="382">
        <v>218922.54629999999</v>
      </c>
      <c r="Q1417" s="382">
        <v>350276.07939999999</v>
      </c>
      <c r="R1417" s="382">
        <v>248112.21919999999</v>
      </c>
      <c r="S1417" s="382">
        <v>396979.55670000002</v>
      </c>
      <c r="T1417" s="382">
        <v>277301.8921</v>
      </c>
      <c r="U1417" s="382">
        <v>443683.03399999999</v>
      </c>
    </row>
    <row r="1418" spans="1:21" ht="22.5" customHeight="1" x14ac:dyDescent="0.25">
      <c r="A1418" s="381" t="s">
        <v>748</v>
      </c>
      <c r="B1418" s="381" t="s">
        <v>288</v>
      </c>
      <c r="C1418" s="381" t="s">
        <v>289</v>
      </c>
      <c r="D1418" s="381" t="s">
        <v>749</v>
      </c>
      <c r="E1418" s="381" t="s">
        <v>752</v>
      </c>
      <c r="F1418" s="381" t="s">
        <v>624</v>
      </c>
      <c r="G1418" s="381" t="s">
        <v>11</v>
      </c>
      <c r="H1418" s="382">
        <v>78646.434200000003</v>
      </c>
      <c r="I1418" s="382">
        <v>137631.2597</v>
      </c>
      <c r="J1418" s="382">
        <v>102938.648</v>
      </c>
      <c r="K1418" s="382">
        <v>180142.63399999999</v>
      </c>
      <c r="L1418" s="382">
        <v>124915.1303</v>
      </c>
      <c r="M1418" s="382">
        <v>218601.47810000001</v>
      </c>
      <c r="N1418" s="382">
        <v>152703.03769999999</v>
      </c>
      <c r="O1418" s="382">
        <v>267230.31599999999</v>
      </c>
      <c r="P1418" s="382">
        <v>179671.04810000001</v>
      </c>
      <c r="Q1418" s="382">
        <v>314424.33409999998</v>
      </c>
      <c r="R1418" s="382">
        <v>196203.6752</v>
      </c>
      <c r="S1418" s="382">
        <v>343356.43160000001</v>
      </c>
      <c r="T1418" s="382">
        <v>210926.89449999999</v>
      </c>
      <c r="U1418" s="382">
        <v>369122.06530000002</v>
      </c>
    </row>
    <row r="1419" spans="1:21" ht="21.95" customHeight="1" x14ac:dyDescent="0.25">
      <c r="A1419" s="381" t="s">
        <v>748</v>
      </c>
      <c r="B1419" s="381" t="s">
        <v>288</v>
      </c>
      <c r="C1419" s="381" t="s">
        <v>289</v>
      </c>
      <c r="D1419" s="381" t="s">
        <v>749</v>
      </c>
      <c r="E1419" s="381" t="s">
        <v>752</v>
      </c>
      <c r="F1419" s="381" t="s">
        <v>625</v>
      </c>
      <c r="G1419" s="381" t="s">
        <v>5</v>
      </c>
      <c r="H1419" s="382">
        <v>72109.166899999997</v>
      </c>
      <c r="I1419" s="382">
        <v>126191.04210000001</v>
      </c>
      <c r="J1419" s="382">
        <v>94446.348499999993</v>
      </c>
      <c r="K1419" s="382">
        <v>165281.10999999999</v>
      </c>
      <c r="L1419" s="382">
        <v>114832.57399999999</v>
      </c>
      <c r="M1419" s="382">
        <v>200957.00459999999</v>
      </c>
      <c r="N1419" s="382">
        <v>140948.25260000001</v>
      </c>
      <c r="O1419" s="382">
        <v>246659.44200000001</v>
      </c>
      <c r="P1419" s="382">
        <v>167223.2579</v>
      </c>
      <c r="Q1419" s="382">
        <v>292640.70140000002</v>
      </c>
      <c r="R1419" s="382">
        <v>184095.49969999999</v>
      </c>
      <c r="S1419" s="382">
        <v>322167.12439999997</v>
      </c>
      <c r="T1419" s="382">
        <v>199890.50289999999</v>
      </c>
      <c r="U1419" s="382">
        <v>349808.38</v>
      </c>
    </row>
    <row r="1420" spans="1:21" ht="21.95" customHeight="1" x14ac:dyDescent="0.25">
      <c r="A1420" s="381" t="s">
        <v>748</v>
      </c>
      <c r="B1420" s="381" t="s">
        <v>288</v>
      </c>
      <c r="C1420" s="381" t="s">
        <v>289</v>
      </c>
      <c r="D1420" s="381" t="s">
        <v>749</v>
      </c>
      <c r="E1420" s="381" t="s">
        <v>752</v>
      </c>
      <c r="F1420" s="381" t="s">
        <v>626</v>
      </c>
      <c r="G1420" s="381" t="s">
        <v>6</v>
      </c>
      <c r="H1420" s="382">
        <v>62430.552499999998</v>
      </c>
      <c r="I1420" s="382">
        <v>109253.46679999999</v>
      </c>
      <c r="J1420" s="382">
        <v>86251.977700000003</v>
      </c>
      <c r="K1420" s="382">
        <v>150940.96090000001</v>
      </c>
      <c r="L1420" s="382">
        <v>109415.8052</v>
      </c>
      <c r="M1420" s="382">
        <v>191477.65909999999</v>
      </c>
      <c r="N1420" s="382">
        <v>142925.8186</v>
      </c>
      <c r="O1420" s="382">
        <v>250120.1825</v>
      </c>
      <c r="P1420" s="382">
        <v>178106.21650000001</v>
      </c>
      <c r="Q1420" s="382">
        <v>311685.8787</v>
      </c>
      <c r="R1420" s="382">
        <v>200488.60029999999</v>
      </c>
      <c r="S1420" s="382">
        <v>350855.05050000001</v>
      </c>
      <c r="T1420" s="382">
        <v>222543.98430000001</v>
      </c>
      <c r="U1420" s="382">
        <v>389451.97240000003</v>
      </c>
    </row>
    <row r="1421" spans="1:21" ht="21.95" customHeight="1" x14ac:dyDescent="0.25">
      <c r="A1421" s="381" t="s">
        <v>748</v>
      </c>
      <c r="B1421" s="381" t="s">
        <v>288</v>
      </c>
      <c r="C1421" s="381" t="s">
        <v>289</v>
      </c>
      <c r="D1421" s="381" t="s">
        <v>749</v>
      </c>
      <c r="E1421" s="381" t="s">
        <v>752</v>
      </c>
      <c r="F1421" s="381" t="s">
        <v>627</v>
      </c>
      <c r="G1421" s="381" t="s">
        <v>4</v>
      </c>
      <c r="H1421" s="382">
        <v>70221.931599999996</v>
      </c>
      <c r="I1421" s="382">
        <v>112355.09239999999</v>
      </c>
      <c r="J1421" s="382">
        <v>98310.704299999998</v>
      </c>
      <c r="K1421" s="382">
        <v>157297.1292</v>
      </c>
      <c r="L1421" s="382">
        <v>126399.477</v>
      </c>
      <c r="M1421" s="382">
        <v>202239.16620000001</v>
      </c>
      <c r="N1421" s="382">
        <v>168532.636</v>
      </c>
      <c r="O1421" s="382">
        <v>269652.22159999999</v>
      </c>
      <c r="P1421" s="382">
        <v>210665.79490000001</v>
      </c>
      <c r="Q1421" s="382">
        <v>337065.2769</v>
      </c>
      <c r="R1421" s="382">
        <v>238754.56760000001</v>
      </c>
      <c r="S1421" s="382">
        <v>382007.3138</v>
      </c>
      <c r="T1421" s="382">
        <v>266843.34029999998</v>
      </c>
      <c r="U1421" s="382">
        <v>426949.35080000001</v>
      </c>
    </row>
    <row r="1422" spans="1:21" ht="22.5" customHeight="1" x14ac:dyDescent="0.25">
      <c r="A1422" s="381" t="s">
        <v>748</v>
      </c>
      <c r="B1422" s="381" t="s">
        <v>288</v>
      </c>
      <c r="C1422" s="381" t="s">
        <v>289</v>
      </c>
      <c r="D1422" s="381" t="s">
        <v>749</v>
      </c>
      <c r="E1422" s="381" t="s">
        <v>753</v>
      </c>
      <c r="F1422" s="381" t="s">
        <v>624</v>
      </c>
      <c r="G1422" s="381" t="s">
        <v>11</v>
      </c>
      <c r="H1422" s="382">
        <v>83429.846000000005</v>
      </c>
      <c r="I1422" s="382">
        <v>146002.23050000001</v>
      </c>
      <c r="J1422" s="382">
        <v>109254.6</v>
      </c>
      <c r="K1422" s="382">
        <v>191195.55009999999</v>
      </c>
      <c r="L1422" s="382">
        <v>132630.09849999999</v>
      </c>
      <c r="M1422" s="382">
        <v>232102.67249999999</v>
      </c>
      <c r="N1422" s="382">
        <v>162226.03950000001</v>
      </c>
      <c r="O1422" s="382">
        <v>283895.56900000002</v>
      </c>
      <c r="P1422" s="382">
        <v>190907.58180000001</v>
      </c>
      <c r="Q1422" s="382">
        <v>334088.26819999999</v>
      </c>
      <c r="R1422" s="382">
        <v>208483.89840000001</v>
      </c>
      <c r="S1422" s="382">
        <v>364846.82209999999</v>
      </c>
      <c r="T1422" s="382">
        <v>224140.1581</v>
      </c>
      <c r="U1422" s="382">
        <v>392245.27659999998</v>
      </c>
    </row>
    <row r="1423" spans="1:21" ht="21.95" customHeight="1" x14ac:dyDescent="0.25">
      <c r="A1423" s="381" t="s">
        <v>748</v>
      </c>
      <c r="B1423" s="381" t="s">
        <v>288</v>
      </c>
      <c r="C1423" s="381" t="s">
        <v>289</v>
      </c>
      <c r="D1423" s="381" t="s">
        <v>749</v>
      </c>
      <c r="E1423" s="381" t="s">
        <v>753</v>
      </c>
      <c r="F1423" s="381" t="s">
        <v>625</v>
      </c>
      <c r="G1423" s="381" t="s">
        <v>5</v>
      </c>
      <c r="H1423" s="382">
        <v>76395.178100000005</v>
      </c>
      <c r="I1423" s="382">
        <v>133691.56169999999</v>
      </c>
      <c r="J1423" s="382">
        <v>100116.14750000001</v>
      </c>
      <c r="K1423" s="382">
        <v>175203.25810000001</v>
      </c>
      <c r="L1423" s="382">
        <v>121780.39139999999</v>
      </c>
      <c r="M1423" s="382">
        <v>213115.68479999999</v>
      </c>
      <c r="N1423" s="382">
        <v>149576.86859999999</v>
      </c>
      <c r="O1423" s="382">
        <v>261759.52009999999</v>
      </c>
      <c r="P1423" s="382">
        <v>177512.67739999999</v>
      </c>
      <c r="Q1423" s="382">
        <v>310647.18540000002</v>
      </c>
      <c r="R1423" s="382">
        <v>195454.44870000001</v>
      </c>
      <c r="S1423" s="382">
        <v>342045.28519999998</v>
      </c>
      <c r="T1423" s="382">
        <v>212264.04120000001</v>
      </c>
      <c r="U1423" s="382">
        <v>371462.07199999999</v>
      </c>
    </row>
    <row r="1424" spans="1:21" ht="21.95" customHeight="1" x14ac:dyDescent="0.25">
      <c r="A1424" s="381" t="s">
        <v>748</v>
      </c>
      <c r="B1424" s="381" t="s">
        <v>288</v>
      </c>
      <c r="C1424" s="381" t="s">
        <v>289</v>
      </c>
      <c r="D1424" s="381" t="s">
        <v>749</v>
      </c>
      <c r="E1424" s="381" t="s">
        <v>753</v>
      </c>
      <c r="F1424" s="381" t="s">
        <v>626</v>
      </c>
      <c r="G1424" s="381" t="s">
        <v>6</v>
      </c>
      <c r="H1424" s="382">
        <v>66031.544500000004</v>
      </c>
      <c r="I1424" s="382">
        <v>115555.2029</v>
      </c>
      <c r="J1424" s="382">
        <v>91205.805900000007</v>
      </c>
      <c r="K1424" s="382">
        <v>159610.16039999999</v>
      </c>
      <c r="L1424" s="382">
        <v>115672.43520000001</v>
      </c>
      <c r="M1424" s="382">
        <v>202426.76149999999</v>
      </c>
      <c r="N1424" s="382">
        <v>151042.62830000001</v>
      </c>
      <c r="O1424" s="382">
        <v>264324.59950000001</v>
      </c>
      <c r="P1424" s="382">
        <v>188210.30040000001</v>
      </c>
      <c r="Q1424" s="382">
        <v>329368.02559999999</v>
      </c>
      <c r="R1424" s="382">
        <v>211836.0282</v>
      </c>
      <c r="S1424" s="382">
        <v>370713.04940000002</v>
      </c>
      <c r="T1424" s="382">
        <v>235109.87580000001</v>
      </c>
      <c r="U1424" s="382">
        <v>411442.28259999998</v>
      </c>
    </row>
    <row r="1425" spans="1:21" ht="21.95" customHeight="1" x14ac:dyDescent="0.25">
      <c r="A1425" s="381" t="s">
        <v>748</v>
      </c>
      <c r="B1425" s="381" t="s">
        <v>288</v>
      </c>
      <c r="C1425" s="381" t="s">
        <v>289</v>
      </c>
      <c r="D1425" s="381" t="s">
        <v>749</v>
      </c>
      <c r="E1425" s="381" t="s">
        <v>753</v>
      </c>
      <c r="F1425" s="381" t="s">
        <v>627</v>
      </c>
      <c r="G1425" s="381" t="s">
        <v>4</v>
      </c>
      <c r="H1425" s="382">
        <v>74562.562699999995</v>
      </c>
      <c r="I1425" s="382">
        <v>119300.102</v>
      </c>
      <c r="J1425" s="382">
        <v>104387.5877</v>
      </c>
      <c r="K1425" s="382">
        <v>167020.14290000001</v>
      </c>
      <c r="L1425" s="382">
        <v>134212.6128</v>
      </c>
      <c r="M1425" s="382">
        <v>214740.18359999999</v>
      </c>
      <c r="N1425" s="382">
        <v>178950.15040000001</v>
      </c>
      <c r="O1425" s="382">
        <v>286320.24479999999</v>
      </c>
      <c r="P1425" s="382">
        <v>223687.68789999999</v>
      </c>
      <c r="Q1425" s="382">
        <v>357900.30599999998</v>
      </c>
      <c r="R1425" s="382">
        <v>253512.71290000001</v>
      </c>
      <c r="S1425" s="382">
        <v>405620.3468</v>
      </c>
      <c r="T1425" s="382">
        <v>283337.73800000001</v>
      </c>
      <c r="U1425" s="382">
        <v>453340.38760000002</v>
      </c>
    </row>
    <row r="1426" spans="1:21" ht="22.5" customHeight="1" x14ac:dyDescent="0.25">
      <c r="A1426" s="381" t="s">
        <v>748</v>
      </c>
      <c r="B1426" s="381" t="s">
        <v>288</v>
      </c>
      <c r="C1426" s="381" t="s">
        <v>289</v>
      </c>
      <c r="D1426" s="381" t="s">
        <v>749</v>
      </c>
      <c r="E1426" s="381" t="s">
        <v>291</v>
      </c>
      <c r="F1426" s="381" t="s">
        <v>624</v>
      </c>
      <c r="G1426" s="381" t="s">
        <v>11</v>
      </c>
      <c r="H1426" s="382">
        <v>84565.507800000007</v>
      </c>
      <c r="I1426" s="382">
        <v>147989.63870000001</v>
      </c>
      <c r="J1426" s="382">
        <v>110610.58289999999</v>
      </c>
      <c r="K1426" s="382">
        <v>193568.52</v>
      </c>
      <c r="L1426" s="382">
        <v>134155.60769999999</v>
      </c>
      <c r="M1426" s="382">
        <v>234772.31349999999</v>
      </c>
      <c r="N1426" s="382">
        <v>163873.32130000001</v>
      </c>
      <c r="O1426" s="382">
        <v>286778.3124</v>
      </c>
      <c r="P1426" s="382">
        <v>192770.5814</v>
      </c>
      <c r="Q1426" s="382">
        <v>337348.51750000002</v>
      </c>
      <c r="R1426" s="382">
        <v>210495.22210000001</v>
      </c>
      <c r="S1426" s="382">
        <v>368366.63860000001</v>
      </c>
      <c r="T1426" s="382">
        <v>226275.09409999999</v>
      </c>
      <c r="U1426" s="382">
        <v>395981.41460000002</v>
      </c>
    </row>
    <row r="1427" spans="1:21" ht="21.95" customHeight="1" x14ac:dyDescent="0.25">
      <c r="A1427" s="381" t="s">
        <v>748</v>
      </c>
      <c r="B1427" s="381" t="s">
        <v>288</v>
      </c>
      <c r="C1427" s="381" t="s">
        <v>289</v>
      </c>
      <c r="D1427" s="381" t="s">
        <v>749</v>
      </c>
      <c r="E1427" s="381" t="s">
        <v>291</v>
      </c>
      <c r="F1427" s="381" t="s">
        <v>625</v>
      </c>
      <c r="G1427" s="381" t="s">
        <v>5</v>
      </c>
      <c r="H1427" s="382">
        <v>77672.954199999993</v>
      </c>
      <c r="I1427" s="382">
        <v>135927.67000000001</v>
      </c>
      <c r="J1427" s="382">
        <v>101656.7453</v>
      </c>
      <c r="K1427" s="382">
        <v>177899.30429999999</v>
      </c>
      <c r="L1427" s="382">
        <v>123525.0863</v>
      </c>
      <c r="M1427" s="382">
        <v>216168.90100000001</v>
      </c>
      <c r="N1427" s="382">
        <v>151479.68900000001</v>
      </c>
      <c r="O1427" s="382">
        <v>265089.4559</v>
      </c>
      <c r="P1427" s="382">
        <v>179646.28090000001</v>
      </c>
      <c r="Q1427" s="382">
        <v>314380.9914</v>
      </c>
      <c r="R1427" s="382">
        <v>197728.99340000001</v>
      </c>
      <c r="S1427" s="382">
        <v>346025.73839999997</v>
      </c>
      <c r="T1427" s="382">
        <v>214638.89850000001</v>
      </c>
      <c r="U1427" s="382">
        <v>375618.0722</v>
      </c>
    </row>
    <row r="1428" spans="1:21" ht="21.95" customHeight="1" x14ac:dyDescent="0.25">
      <c r="A1428" s="381" t="s">
        <v>748</v>
      </c>
      <c r="B1428" s="381" t="s">
        <v>288</v>
      </c>
      <c r="C1428" s="381" t="s">
        <v>289</v>
      </c>
      <c r="D1428" s="381" t="s">
        <v>749</v>
      </c>
      <c r="E1428" s="381" t="s">
        <v>291</v>
      </c>
      <c r="F1428" s="381" t="s">
        <v>626</v>
      </c>
      <c r="G1428" s="381" t="s">
        <v>6</v>
      </c>
      <c r="H1428" s="382">
        <v>67397.911900000006</v>
      </c>
      <c r="I1428" s="382">
        <v>117946.3458</v>
      </c>
      <c r="J1428" s="382">
        <v>93143.737599999993</v>
      </c>
      <c r="K1428" s="382">
        <v>163001.54079999999</v>
      </c>
      <c r="L1428" s="382">
        <v>118196.22659999999</v>
      </c>
      <c r="M1428" s="382">
        <v>206843.39670000001</v>
      </c>
      <c r="N1428" s="382">
        <v>154472.07320000001</v>
      </c>
      <c r="O1428" s="382">
        <v>270326.12800000003</v>
      </c>
      <c r="P1428" s="382">
        <v>192509.08600000001</v>
      </c>
      <c r="Q1428" s="382">
        <v>336890.90039999998</v>
      </c>
      <c r="R1428" s="382">
        <v>216737.66149999999</v>
      </c>
      <c r="S1428" s="382">
        <v>379290.90779999999</v>
      </c>
      <c r="T1428" s="382">
        <v>240621.46539999999</v>
      </c>
      <c r="U1428" s="382">
        <v>421087.56459999998</v>
      </c>
    </row>
    <row r="1429" spans="1:21" ht="21.95" customHeight="1" x14ac:dyDescent="0.25">
      <c r="A1429" s="381" t="s">
        <v>748</v>
      </c>
      <c r="B1429" s="381" t="s">
        <v>288</v>
      </c>
      <c r="C1429" s="381" t="s">
        <v>289</v>
      </c>
      <c r="D1429" s="381" t="s">
        <v>749</v>
      </c>
      <c r="E1429" s="381" t="s">
        <v>291</v>
      </c>
      <c r="F1429" s="381" t="s">
        <v>627</v>
      </c>
      <c r="G1429" s="381" t="s">
        <v>4</v>
      </c>
      <c r="H1429" s="382">
        <v>75411.590800000005</v>
      </c>
      <c r="I1429" s="382">
        <v>120658.54700000001</v>
      </c>
      <c r="J1429" s="382">
        <v>105576.2271</v>
      </c>
      <c r="K1429" s="382">
        <v>168921.96590000001</v>
      </c>
      <c r="L1429" s="382">
        <v>135740.86350000001</v>
      </c>
      <c r="M1429" s="382">
        <v>217185.3847</v>
      </c>
      <c r="N1429" s="382">
        <v>180987.81789999999</v>
      </c>
      <c r="O1429" s="382">
        <v>289580.51299999998</v>
      </c>
      <c r="P1429" s="382">
        <v>226234.77239999999</v>
      </c>
      <c r="Q1429" s="382">
        <v>361975.64110000001</v>
      </c>
      <c r="R1429" s="382">
        <v>256399.4087</v>
      </c>
      <c r="S1429" s="382">
        <v>410239.06</v>
      </c>
      <c r="T1429" s="382">
        <v>286564.04499999998</v>
      </c>
      <c r="U1429" s="382">
        <v>458502.47889999999</v>
      </c>
    </row>
    <row r="1430" spans="1:21" ht="22.5" customHeight="1" x14ac:dyDescent="0.25">
      <c r="A1430" s="381" t="s">
        <v>748</v>
      </c>
      <c r="B1430" s="381" t="s">
        <v>288</v>
      </c>
      <c r="C1430" s="381" t="s">
        <v>289</v>
      </c>
      <c r="D1430" s="381" t="s">
        <v>749</v>
      </c>
      <c r="E1430" s="381" t="s">
        <v>754</v>
      </c>
      <c r="F1430" s="381" t="s">
        <v>624</v>
      </c>
      <c r="G1430" s="381" t="s">
        <v>11</v>
      </c>
      <c r="H1430" s="382">
        <v>83429.846000000005</v>
      </c>
      <c r="I1430" s="382">
        <v>146002.23050000001</v>
      </c>
      <c r="J1430" s="382">
        <v>109254.6</v>
      </c>
      <c r="K1430" s="382">
        <v>191195.55009999999</v>
      </c>
      <c r="L1430" s="382">
        <v>132630.09849999999</v>
      </c>
      <c r="M1430" s="382">
        <v>232102.67249999999</v>
      </c>
      <c r="N1430" s="382">
        <v>162226.03950000001</v>
      </c>
      <c r="O1430" s="382">
        <v>283895.56900000002</v>
      </c>
      <c r="P1430" s="382">
        <v>190907.58180000001</v>
      </c>
      <c r="Q1430" s="382">
        <v>334088.26819999999</v>
      </c>
      <c r="R1430" s="382">
        <v>208483.89840000001</v>
      </c>
      <c r="S1430" s="382">
        <v>364846.82209999999</v>
      </c>
      <c r="T1430" s="382">
        <v>224140.1581</v>
      </c>
      <c r="U1430" s="382">
        <v>392245.27659999998</v>
      </c>
    </row>
    <row r="1431" spans="1:21" ht="21.95" customHeight="1" x14ac:dyDescent="0.25">
      <c r="A1431" s="381" t="s">
        <v>748</v>
      </c>
      <c r="B1431" s="381" t="s">
        <v>288</v>
      </c>
      <c r="C1431" s="381" t="s">
        <v>289</v>
      </c>
      <c r="D1431" s="381" t="s">
        <v>749</v>
      </c>
      <c r="E1431" s="381" t="s">
        <v>754</v>
      </c>
      <c r="F1431" s="381" t="s">
        <v>625</v>
      </c>
      <c r="G1431" s="381" t="s">
        <v>5</v>
      </c>
      <c r="H1431" s="382">
        <v>76395.178100000005</v>
      </c>
      <c r="I1431" s="382">
        <v>133691.56169999999</v>
      </c>
      <c r="J1431" s="382">
        <v>100116.14750000001</v>
      </c>
      <c r="K1431" s="382">
        <v>175203.25810000001</v>
      </c>
      <c r="L1431" s="382">
        <v>121780.39139999999</v>
      </c>
      <c r="M1431" s="382">
        <v>213115.68479999999</v>
      </c>
      <c r="N1431" s="382">
        <v>149576.86859999999</v>
      </c>
      <c r="O1431" s="382">
        <v>261759.52009999999</v>
      </c>
      <c r="P1431" s="382">
        <v>177512.67739999999</v>
      </c>
      <c r="Q1431" s="382">
        <v>310647.18540000002</v>
      </c>
      <c r="R1431" s="382">
        <v>195454.44870000001</v>
      </c>
      <c r="S1431" s="382">
        <v>342045.28519999998</v>
      </c>
      <c r="T1431" s="382">
        <v>212264.04120000001</v>
      </c>
      <c r="U1431" s="382">
        <v>371462.07199999999</v>
      </c>
    </row>
    <row r="1432" spans="1:21" ht="21.95" customHeight="1" x14ac:dyDescent="0.25">
      <c r="A1432" s="381" t="s">
        <v>748</v>
      </c>
      <c r="B1432" s="381" t="s">
        <v>288</v>
      </c>
      <c r="C1432" s="381" t="s">
        <v>289</v>
      </c>
      <c r="D1432" s="381" t="s">
        <v>749</v>
      </c>
      <c r="E1432" s="381" t="s">
        <v>754</v>
      </c>
      <c r="F1432" s="381" t="s">
        <v>626</v>
      </c>
      <c r="G1432" s="381" t="s">
        <v>6</v>
      </c>
      <c r="H1432" s="382">
        <v>66031.544500000004</v>
      </c>
      <c r="I1432" s="382">
        <v>115555.2029</v>
      </c>
      <c r="J1432" s="382">
        <v>91205.805900000007</v>
      </c>
      <c r="K1432" s="382">
        <v>159610.16039999999</v>
      </c>
      <c r="L1432" s="382">
        <v>115672.43520000001</v>
      </c>
      <c r="M1432" s="382">
        <v>202426.76149999999</v>
      </c>
      <c r="N1432" s="382">
        <v>151042.62830000001</v>
      </c>
      <c r="O1432" s="382">
        <v>264324.59950000001</v>
      </c>
      <c r="P1432" s="382">
        <v>188210.30040000001</v>
      </c>
      <c r="Q1432" s="382">
        <v>329368.02559999999</v>
      </c>
      <c r="R1432" s="382">
        <v>211836.0282</v>
      </c>
      <c r="S1432" s="382">
        <v>370713.04940000002</v>
      </c>
      <c r="T1432" s="382">
        <v>235109.87580000001</v>
      </c>
      <c r="U1432" s="382">
        <v>411442.28259999998</v>
      </c>
    </row>
    <row r="1433" spans="1:21" ht="21.95" customHeight="1" x14ac:dyDescent="0.25">
      <c r="A1433" s="381" t="s">
        <v>748</v>
      </c>
      <c r="B1433" s="381" t="s">
        <v>288</v>
      </c>
      <c r="C1433" s="381" t="s">
        <v>289</v>
      </c>
      <c r="D1433" s="381" t="s">
        <v>749</v>
      </c>
      <c r="E1433" s="381" t="s">
        <v>754</v>
      </c>
      <c r="F1433" s="381" t="s">
        <v>627</v>
      </c>
      <c r="G1433" s="381" t="s">
        <v>4</v>
      </c>
      <c r="H1433" s="382">
        <v>74562.562699999995</v>
      </c>
      <c r="I1433" s="382">
        <v>119300.102</v>
      </c>
      <c r="J1433" s="382">
        <v>104387.5877</v>
      </c>
      <c r="K1433" s="382">
        <v>167020.14290000001</v>
      </c>
      <c r="L1433" s="382">
        <v>134212.6128</v>
      </c>
      <c r="M1433" s="382">
        <v>214740.18359999999</v>
      </c>
      <c r="N1433" s="382">
        <v>178950.15040000001</v>
      </c>
      <c r="O1433" s="382">
        <v>286320.24479999999</v>
      </c>
      <c r="P1433" s="382">
        <v>223687.68789999999</v>
      </c>
      <c r="Q1433" s="382">
        <v>357900.30599999998</v>
      </c>
      <c r="R1433" s="382">
        <v>253512.71290000001</v>
      </c>
      <c r="S1433" s="382">
        <v>405620.3468</v>
      </c>
      <c r="T1433" s="382">
        <v>283337.73800000001</v>
      </c>
      <c r="U1433" s="382">
        <v>453340.38760000002</v>
      </c>
    </row>
    <row r="1434" spans="1:21" ht="22.5" customHeight="1" x14ac:dyDescent="0.25">
      <c r="A1434" s="381" t="s">
        <v>748</v>
      </c>
      <c r="B1434" s="381" t="s">
        <v>288</v>
      </c>
      <c r="C1434" s="381" t="s">
        <v>289</v>
      </c>
      <c r="D1434" s="381" t="s">
        <v>749</v>
      </c>
      <c r="E1434" s="381" t="s">
        <v>755</v>
      </c>
      <c r="F1434" s="381" t="s">
        <v>624</v>
      </c>
      <c r="G1434" s="381" t="s">
        <v>11</v>
      </c>
      <c r="H1434" s="382">
        <v>75889.547399999996</v>
      </c>
      <c r="I1434" s="382">
        <v>132806.70800000001</v>
      </c>
      <c r="J1434" s="382">
        <v>99378.230899999995</v>
      </c>
      <c r="K1434" s="382">
        <v>173911.90410000001</v>
      </c>
      <c r="L1434" s="382">
        <v>120638.74619999999</v>
      </c>
      <c r="M1434" s="382">
        <v>211117.80600000001</v>
      </c>
      <c r="N1434" s="382">
        <v>147555.4307</v>
      </c>
      <c r="O1434" s="382">
        <v>258222.00380000001</v>
      </c>
      <c r="P1434" s="382">
        <v>173642.02720000001</v>
      </c>
      <c r="Q1434" s="382">
        <v>303873.54759999999</v>
      </c>
      <c r="R1434" s="382">
        <v>189628.38949999999</v>
      </c>
      <c r="S1434" s="382">
        <v>331849.68170000002</v>
      </c>
      <c r="T1434" s="382">
        <v>203868.25020000001</v>
      </c>
      <c r="U1434" s="382">
        <v>356769.43780000001</v>
      </c>
    </row>
    <row r="1435" spans="1:21" ht="21.95" customHeight="1" x14ac:dyDescent="0.25">
      <c r="A1435" s="381" t="s">
        <v>748</v>
      </c>
      <c r="B1435" s="381" t="s">
        <v>288</v>
      </c>
      <c r="C1435" s="381" t="s">
        <v>289</v>
      </c>
      <c r="D1435" s="381" t="s">
        <v>749</v>
      </c>
      <c r="E1435" s="381" t="s">
        <v>755</v>
      </c>
      <c r="F1435" s="381" t="s">
        <v>625</v>
      </c>
      <c r="G1435" s="381" t="s">
        <v>5</v>
      </c>
      <c r="H1435" s="382">
        <v>69494.395099999994</v>
      </c>
      <c r="I1435" s="382">
        <v>121615.19130000001</v>
      </c>
      <c r="J1435" s="382">
        <v>91070.547099999996</v>
      </c>
      <c r="K1435" s="382">
        <v>159373.45740000001</v>
      </c>
      <c r="L1435" s="382">
        <v>110775.37639999999</v>
      </c>
      <c r="M1435" s="382">
        <v>193856.9088</v>
      </c>
      <c r="N1435" s="382">
        <v>136056.18489999999</v>
      </c>
      <c r="O1435" s="382">
        <v>238098.3236</v>
      </c>
      <c r="P1435" s="382">
        <v>161464.84179999999</v>
      </c>
      <c r="Q1435" s="382">
        <v>282563.4731</v>
      </c>
      <c r="R1435" s="382">
        <v>177783.43580000001</v>
      </c>
      <c r="S1435" s="382">
        <v>311121.01260000002</v>
      </c>
      <c r="T1435" s="382">
        <v>193071.7806</v>
      </c>
      <c r="U1435" s="382">
        <v>337875.61609999998</v>
      </c>
    </row>
    <row r="1436" spans="1:21" ht="21.95" customHeight="1" x14ac:dyDescent="0.25">
      <c r="A1436" s="381" t="s">
        <v>748</v>
      </c>
      <c r="B1436" s="381" t="s">
        <v>288</v>
      </c>
      <c r="C1436" s="381" t="s">
        <v>289</v>
      </c>
      <c r="D1436" s="381" t="s">
        <v>749</v>
      </c>
      <c r="E1436" s="381" t="s">
        <v>755</v>
      </c>
      <c r="F1436" s="381" t="s">
        <v>626</v>
      </c>
      <c r="G1436" s="381" t="s">
        <v>6</v>
      </c>
      <c r="H1436" s="382">
        <v>60071.016499999998</v>
      </c>
      <c r="I1436" s="382">
        <v>105124.2789</v>
      </c>
      <c r="J1436" s="382">
        <v>82973.644700000004</v>
      </c>
      <c r="K1436" s="382">
        <v>145203.8781</v>
      </c>
      <c r="L1436" s="382">
        <v>105232.97070000001</v>
      </c>
      <c r="M1436" s="382">
        <v>184157.69880000001</v>
      </c>
      <c r="N1436" s="382">
        <v>137413.09570000001</v>
      </c>
      <c r="O1436" s="382">
        <v>240472.91759999999</v>
      </c>
      <c r="P1436" s="382">
        <v>171227.29240000001</v>
      </c>
      <c r="Q1436" s="382">
        <v>299647.76169999997</v>
      </c>
      <c r="R1436" s="382">
        <v>192722.16279999999</v>
      </c>
      <c r="S1436" s="382">
        <v>337263.78490000003</v>
      </c>
      <c r="T1436" s="382">
        <v>213897.14189999999</v>
      </c>
      <c r="U1436" s="382">
        <v>374319.99849999999</v>
      </c>
    </row>
    <row r="1437" spans="1:21" ht="21.95" customHeight="1" x14ac:dyDescent="0.25">
      <c r="A1437" s="381" t="s">
        <v>748</v>
      </c>
      <c r="B1437" s="381" t="s">
        <v>288</v>
      </c>
      <c r="C1437" s="381" t="s">
        <v>289</v>
      </c>
      <c r="D1437" s="381" t="s">
        <v>749</v>
      </c>
      <c r="E1437" s="381" t="s">
        <v>755</v>
      </c>
      <c r="F1437" s="381" t="s">
        <v>627</v>
      </c>
      <c r="G1437" s="381" t="s">
        <v>4</v>
      </c>
      <c r="H1437" s="382">
        <v>67821.077699999994</v>
      </c>
      <c r="I1437" s="382">
        <v>108513.7259</v>
      </c>
      <c r="J1437" s="382">
        <v>94949.508700000006</v>
      </c>
      <c r="K1437" s="382">
        <v>151919.2162</v>
      </c>
      <c r="L1437" s="382">
        <v>122077.93979999999</v>
      </c>
      <c r="M1437" s="382">
        <v>195324.7066</v>
      </c>
      <c r="N1437" s="382">
        <v>162770.5864</v>
      </c>
      <c r="O1437" s="382">
        <v>260432.94209999999</v>
      </c>
      <c r="P1437" s="382">
        <v>203463.23300000001</v>
      </c>
      <c r="Q1437" s="382">
        <v>325541.1776</v>
      </c>
      <c r="R1437" s="382">
        <v>230591.66399999999</v>
      </c>
      <c r="S1437" s="382">
        <v>368946.6679</v>
      </c>
      <c r="T1437" s="382">
        <v>257720.09510000001</v>
      </c>
      <c r="U1437" s="382">
        <v>412352.15830000001</v>
      </c>
    </row>
    <row r="1438" spans="1:21" ht="22.5" customHeight="1" x14ac:dyDescent="0.25">
      <c r="A1438" s="381" t="s">
        <v>748</v>
      </c>
      <c r="B1438" s="381" t="s">
        <v>288</v>
      </c>
      <c r="C1438" s="381" t="s">
        <v>289</v>
      </c>
      <c r="D1438" s="381" t="s">
        <v>749</v>
      </c>
      <c r="E1438" s="381" t="s">
        <v>756</v>
      </c>
      <c r="F1438" s="381" t="s">
        <v>624</v>
      </c>
      <c r="G1438" s="381" t="s">
        <v>11</v>
      </c>
      <c r="H1438" s="382">
        <v>78483.907300000006</v>
      </c>
      <c r="I1438" s="382">
        <v>137346.83790000001</v>
      </c>
      <c r="J1438" s="382">
        <v>102811.76240000001</v>
      </c>
      <c r="K1438" s="382">
        <v>179920.58429999999</v>
      </c>
      <c r="L1438" s="382">
        <v>124840.0912</v>
      </c>
      <c r="M1438" s="382">
        <v>218470.15969999999</v>
      </c>
      <c r="N1438" s="382">
        <v>152754.4742</v>
      </c>
      <c r="O1438" s="382">
        <v>267320.32980000001</v>
      </c>
      <c r="P1438" s="382">
        <v>179781.0491</v>
      </c>
      <c r="Q1438" s="382">
        <v>314616.83590000001</v>
      </c>
      <c r="R1438" s="382">
        <v>196338.99890000001</v>
      </c>
      <c r="S1438" s="382">
        <v>343593.24810000003</v>
      </c>
      <c r="T1438" s="382">
        <v>211090.34830000001</v>
      </c>
      <c r="U1438" s="382">
        <v>369408.10950000002</v>
      </c>
    </row>
    <row r="1439" spans="1:21" ht="21.95" customHeight="1" x14ac:dyDescent="0.25">
      <c r="A1439" s="381" t="s">
        <v>748</v>
      </c>
      <c r="B1439" s="381" t="s">
        <v>288</v>
      </c>
      <c r="C1439" s="381" t="s">
        <v>289</v>
      </c>
      <c r="D1439" s="381" t="s">
        <v>749</v>
      </c>
      <c r="E1439" s="381" t="s">
        <v>756</v>
      </c>
      <c r="F1439" s="381" t="s">
        <v>625</v>
      </c>
      <c r="G1439" s="381" t="s">
        <v>5</v>
      </c>
      <c r="H1439" s="382">
        <v>71804.525800000003</v>
      </c>
      <c r="I1439" s="382">
        <v>125657.92019999999</v>
      </c>
      <c r="J1439" s="382">
        <v>94134.847999999998</v>
      </c>
      <c r="K1439" s="382">
        <v>164735.984</v>
      </c>
      <c r="L1439" s="382">
        <v>114538.3492</v>
      </c>
      <c r="M1439" s="382">
        <v>200442.11110000001</v>
      </c>
      <c r="N1439" s="382">
        <v>140744.15049999999</v>
      </c>
      <c r="O1439" s="382">
        <v>246302.2634</v>
      </c>
      <c r="P1439" s="382">
        <v>167062.65520000001</v>
      </c>
      <c r="Q1439" s="382">
        <v>292359.64649999997</v>
      </c>
      <c r="R1439" s="382">
        <v>183967.6024</v>
      </c>
      <c r="S1439" s="382">
        <v>321943.30420000001</v>
      </c>
      <c r="T1439" s="382">
        <v>199814.03529999999</v>
      </c>
      <c r="U1439" s="382">
        <v>349674.56180000002</v>
      </c>
    </row>
    <row r="1440" spans="1:21" ht="21.95" customHeight="1" x14ac:dyDescent="0.25">
      <c r="A1440" s="381" t="s">
        <v>748</v>
      </c>
      <c r="B1440" s="381" t="s">
        <v>288</v>
      </c>
      <c r="C1440" s="381" t="s">
        <v>289</v>
      </c>
      <c r="D1440" s="381" t="s">
        <v>749</v>
      </c>
      <c r="E1440" s="381" t="s">
        <v>756</v>
      </c>
      <c r="F1440" s="381" t="s">
        <v>626</v>
      </c>
      <c r="G1440" s="381" t="s">
        <v>6</v>
      </c>
      <c r="H1440" s="382">
        <v>61995.659099999997</v>
      </c>
      <c r="I1440" s="382">
        <v>108492.4035</v>
      </c>
      <c r="J1440" s="382">
        <v>85618.109599999996</v>
      </c>
      <c r="K1440" s="382">
        <v>149831.69200000001</v>
      </c>
      <c r="L1440" s="382">
        <v>108568.66710000001</v>
      </c>
      <c r="M1440" s="382">
        <v>189995.16740000001</v>
      </c>
      <c r="N1440" s="382">
        <v>141731.91149999999</v>
      </c>
      <c r="O1440" s="382">
        <v>248030.84510000001</v>
      </c>
      <c r="P1440" s="382">
        <v>176601.85310000001</v>
      </c>
      <c r="Q1440" s="382">
        <v>309053.24290000001</v>
      </c>
      <c r="R1440" s="382">
        <v>198753.97889999999</v>
      </c>
      <c r="S1440" s="382">
        <v>347819.46309999999</v>
      </c>
      <c r="T1440" s="382">
        <v>220571.99600000001</v>
      </c>
      <c r="U1440" s="382">
        <v>386000.99300000002</v>
      </c>
    </row>
    <row r="1441" spans="1:21" ht="21.95" customHeight="1" x14ac:dyDescent="0.25">
      <c r="A1441" s="381" t="s">
        <v>748</v>
      </c>
      <c r="B1441" s="381" t="s">
        <v>288</v>
      </c>
      <c r="C1441" s="381" t="s">
        <v>289</v>
      </c>
      <c r="D1441" s="381" t="s">
        <v>749</v>
      </c>
      <c r="E1441" s="381" t="s">
        <v>756</v>
      </c>
      <c r="F1441" s="381" t="s">
        <v>627</v>
      </c>
      <c r="G1441" s="381" t="s">
        <v>4</v>
      </c>
      <c r="H1441" s="382">
        <v>70185.372300000003</v>
      </c>
      <c r="I1441" s="382">
        <v>112296.59729999999</v>
      </c>
      <c r="J1441" s="382">
        <v>98259.521200000003</v>
      </c>
      <c r="K1441" s="382">
        <v>157215.23620000001</v>
      </c>
      <c r="L1441" s="382">
        <v>126333.6701</v>
      </c>
      <c r="M1441" s="382">
        <v>202133.87520000001</v>
      </c>
      <c r="N1441" s="382">
        <v>168444.8933</v>
      </c>
      <c r="O1441" s="382">
        <v>269511.8334</v>
      </c>
      <c r="P1441" s="382">
        <v>210556.11670000001</v>
      </c>
      <c r="Q1441" s="382">
        <v>336889.79180000001</v>
      </c>
      <c r="R1441" s="382">
        <v>238630.26560000001</v>
      </c>
      <c r="S1441" s="382">
        <v>381808.43070000003</v>
      </c>
      <c r="T1441" s="382">
        <v>266704.41450000001</v>
      </c>
      <c r="U1441" s="382">
        <v>426727.06969999999</v>
      </c>
    </row>
    <row r="1442" spans="1:21" ht="22.5" customHeight="1" x14ac:dyDescent="0.25">
      <c r="A1442" s="381" t="s">
        <v>748</v>
      </c>
      <c r="B1442" s="381" t="s">
        <v>288</v>
      </c>
      <c r="C1442" s="381" t="s">
        <v>292</v>
      </c>
      <c r="D1442" s="381" t="s">
        <v>293</v>
      </c>
      <c r="E1442" s="381" t="s">
        <v>294</v>
      </c>
      <c r="F1442" s="381" t="s">
        <v>624</v>
      </c>
      <c r="G1442" s="381" t="s">
        <v>11</v>
      </c>
      <c r="H1442" s="382">
        <v>81322.053599999999</v>
      </c>
      <c r="I1442" s="382">
        <v>142313.5938</v>
      </c>
      <c r="J1442" s="382">
        <v>106435.61719999999</v>
      </c>
      <c r="K1442" s="382">
        <v>186262.33</v>
      </c>
      <c r="L1442" s="382">
        <v>129153.98850000001</v>
      </c>
      <c r="M1442" s="382">
        <v>226019.48</v>
      </c>
      <c r="N1442" s="382">
        <v>157876.35509999999</v>
      </c>
      <c r="O1442" s="382">
        <v>276283.62160000001</v>
      </c>
      <c r="P1442" s="382">
        <v>185755.06030000001</v>
      </c>
      <c r="Q1442" s="382">
        <v>325071.35550000001</v>
      </c>
      <c r="R1442" s="382">
        <v>202846.6127</v>
      </c>
      <c r="S1442" s="382">
        <v>354981.5722</v>
      </c>
      <c r="T1442" s="382">
        <v>218067.2549</v>
      </c>
      <c r="U1442" s="382">
        <v>381617.6961</v>
      </c>
    </row>
    <row r="1443" spans="1:21" ht="21.95" customHeight="1" x14ac:dyDescent="0.25">
      <c r="A1443" s="381" t="s">
        <v>748</v>
      </c>
      <c r="B1443" s="381" t="s">
        <v>288</v>
      </c>
      <c r="C1443" s="381" t="s">
        <v>292</v>
      </c>
      <c r="D1443" s="381" t="s">
        <v>293</v>
      </c>
      <c r="E1443" s="381" t="s">
        <v>294</v>
      </c>
      <c r="F1443" s="381" t="s">
        <v>625</v>
      </c>
      <c r="G1443" s="381" t="s">
        <v>5</v>
      </c>
      <c r="H1443" s="382">
        <v>74571.614799999996</v>
      </c>
      <c r="I1443" s="382">
        <v>130500.326</v>
      </c>
      <c r="J1443" s="382">
        <v>97666.395099999994</v>
      </c>
      <c r="K1443" s="382">
        <v>170916.19159999999</v>
      </c>
      <c r="L1443" s="382">
        <v>118742.65360000001</v>
      </c>
      <c r="M1443" s="382">
        <v>207799.64379999999</v>
      </c>
      <c r="N1443" s="382">
        <v>145738.2622</v>
      </c>
      <c r="O1443" s="382">
        <v>255041.9589</v>
      </c>
      <c r="P1443" s="382">
        <v>172901.36429999999</v>
      </c>
      <c r="Q1443" s="382">
        <v>302577.38760000002</v>
      </c>
      <c r="R1443" s="382">
        <v>190343.60569999999</v>
      </c>
      <c r="S1443" s="382">
        <v>333101.31</v>
      </c>
      <c r="T1443" s="382">
        <v>206670.98130000001</v>
      </c>
      <c r="U1443" s="382">
        <v>361674.21720000001</v>
      </c>
    </row>
    <row r="1444" spans="1:21" ht="21.95" customHeight="1" x14ac:dyDescent="0.25">
      <c r="A1444" s="381" t="s">
        <v>748</v>
      </c>
      <c r="B1444" s="381" t="s">
        <v>288</v>
      </c>
      <c r="C1444" s="381" t="s">
        <v>292</v>
      </c>
      <c r="D1444" s="381" t="s">
        <v>293</v>
      </c>
      <c r="E1444" s="381" t="s">
        <v>294</v>
      </c>
      <c r="F1444" s="381" t="s">
        <v>626</v>
      </c>
      <c r="G1444" s="381" t="s">
        <v>6</v>
      </c>
      <c r="H1444" s="382">
        <v>64572.639000000003</v>
      </c>
      <c r="I1444" s="382">
        <v>113002.11810000001</v>
      </c>
      <c r="J1444" s="382">
        <v>89213.372700000007</v>
      </c>
      <c r="K1444" s="382">
        <v>156123.40229999999</v>
      </c>
      <c r="L1444" s="382">
        <v>113175.0656</v>
      </c>
      <c r="M1444" s="382">
        <v>198056.36480000001</v>
      </c>
      <c r="N1444" s="382">
        <v>147841.5814</v>
      </c>
      <c r="O1444" s="382">
        <v>258722.76749999999</v>
      </c>
      <c r="P1444" s="382">
        <v>184232.95069999999</v>
      </c>
      <c r="Q1444" s="382">
        <v>322407.66379999998</v>
      </c>
      <c r="R1444" s="382">
        <v>207387.7181</v>
      </c>
      <c r="S1444" s="382">
        <v>362928.50660000002</v>
      </c>
      <c r="T1444" s="382">
        <v>230204.82250000001</v>
      </c>
      <c r="U1444" s="382">
        <v>402858.43930000003</v>
      </c>
    </row>
    <row r="1445" spans="1:21" ht="21.95" customHeight="1" x14ac:dyDescent="0.25">
      <c r="A1445" s="381" t="s">
        <v>748</v>
      </c>
      <c r="B1445" s="381" t="s">
        <v>288</v>
      </c>
      <c r="C1445" s="381" t="s">
        <v>292</v>
      </c>
      <c r="D1445" s="381" t="s">
        <v>293</v>
      </c>
      <c r="E1445" s="381" t="s">
        <v>294</v>
      </c>
      <c r="F1445" s="381" t="s">
        <v>627</v>
      </c>
      <c r="G1445" s="381" t="s">
        <v>4</v>
      </c>
      <c r="H1445" s="382">
        <v>72604.502399999998</v>
      </c>
      <c r="I1445" s="382">
        <v>116167.2056</v>
      </c>
      <c r="J1445" s="382">
        <v>101646.3034</v>
      </c>
      <c r="K1445" s="382">
        <v>162634.08790000001</v>
      </c>
      <c r="L1445" s="382">
        <v>130688.10430000001</v>
      </c>
      <c r="M1445" s="382">
        <v>209100.97020000001</v>
      </c>
      <c r="N1445" s="382">
        <v>174250.8058</v>
      </c>
      <c r="O1445" s="382">
        <v>278801.29340000002</v>
      </c>
      <c r="P1445" s="382">
        <v>217813.50719999999</v>
      </c>
      <c r="Q1445" s="382">
        <v>348501.61680000002</v>
      </c>
      <c r="R1445" s="382">
        <v>246855.3083</v>
      </c>
      <c r="S1445" s="382">
        <v>394968.49910000002</v>
      </c>
      <c r="T1445" s="382">
        <v>275897.10920000001</v>
      </c>
      <c r="U1445" s="382">
        <v>441435.38130000001</v>
      </c>
    </row>
    <row r="1446" spans="1:21" ht="22.5" customHeight="1" x14ac:dyDescent="0.25">
      <c r="A1446" s="381" t="s">
        <v>748</v>
      </c>
      <c r="B1446" s="381" t="s">
        <v>288</v>
      </c>
      <c r="C1446" s="381" t="s">
        <v>292</v>
      </c>
      <c r="D1446" s="381" t="s">
        <v>293</v>
      </c>
      <c r="E1446" s="381" t="s">
        <v>757</v>
      </c>
      <c r="F1446" s="381" t="s">
        <v>624</v>
      </c>
      <c r="G1446" s="381" t="s">
        <v>11</v>
      </c>
      <c r="H1446" s="382">
        <v>79862.350999999995</v>
      </c>
      <c r="I1446" s="382">
        <v>139759.11420000001</v>
      </c>
      <c r="J1446" s="382">
        <v>104591.9712</v>
      </c>
      <c r="K1446" s="382">
        <v>183035.94959999999</v>
      </c>
      <c r="L1446" s="382">
        <v>126978.2834</v>
      </c>
      <c r="M1446" s="382">
        <v>222211.99600000001</v>
      </c>
      <c r="N1446" s="382">
        <v>155328.2776</v>
      </c>
      <c r="O1446" s="382">
        <v>271824.48580000002</v>
      </c>
      <c r="P1446" s="382">
        <v>182795.55929999999</v>
      </c>
      <c r="Q1446" s="382">
        <v>319892.22889999999</v>
      </c>
      <c r="R1446" s="382">
        <v>199626.6416</v>
      </c>
      <c r="S1446" s="382">
        <v>349346.6226</v>
      </c>
      <c r="T1446" s="382">
        <v>214619.67019999999</v>
      </c>
      <c r="U1446" s="382">
        <v>375584.4228</v>
      </c>
    </row>
    <row r="1447" spans="1:21" ht="21.95" customHeight="1" x14ac:dyDescent="0.25">
      <c r="A1447" s="381" t="s">
        <v>748</v>
      </c>
      <c r="B1447" s="381" t="s">
        <v>288</v>
      </c>
      <c r="C1447" s="381" t="s">
        <v>292</v>
      </c>
      <c r="D1447" s="381" t="s">
        <v>293</v>
      </c>
      <c r="E1447" s="381" t="s">
        <v>757</v>
      </c>
      <c r="F1447" s="381" t="s">
        <v>625</v>
      </c>
      <c r="G1447" s="381" t="s">
        <v>5</v>
      </c>
      <c r="H1447" s="382">
        <v>73111.912200000006</v>
      </c>
      <c r="I1447" s="382">
        <v>127945.84639999999</v>
      </c>
      <c r="J1447" s="382">
        <v>95822.749200000006</v>
      </c>
      <c r="K1447" s="382">
        <v>167689.81109999999</v>
      </c>
      <c r="L1447" s="382">
        <v>116566.94839999999</v>
      </c>
      <c r="M1447" s="382">
        <v>203992.15979999999</v>
      </c>
      <c r="N1447" s="382">
        <v>143190.18470000001</v>
      </c>
      <c r="O1447" s="382">
        <v>250582.82320000001</v>
      </c>
      <c r="P1447" s="382">
        <v>169941.86350000001</v>
      </c>
      <c r="Q1447" s="382">
        <v>297398.261</v>
      </c>
      <c r="R1447" s="382">
        <v>187123.63449999999</v>
      </c>
      <c r="S1447" s="382">
        <v>327466.36040000001</v>
      </c>
      <c r="T1447" s="382">
        <v>203223.39660000001</v>
      </c>
      <c r="U1447" s="382">
        <v>355640.94400000002</v>
      </c>
    </row>
    <row r="1448" spans="1:21" ht="21.95" customHeight="1" x14ac:dyDescent="0.25">
      <c r="A1448" s="381" t="s">
        <v>748</v>
      </c>
      <c r="B1448" s="381" t="s">
        <v>288</v>
      </c>
      <c r="C1448" s="381" t="s">
        <v>292</v>
      </c>
      <c r="D1448" s="381" t="s">
        <v>293</v>
      </c>
      <c r="E1448" s="381" t="s">
        <v>757</v>
      </c>
      <c r="F1448" s="381" t="s">
        <v>626</v>
      </c>
      <c r="G1448" s="381" t="s">
        <v>6</v>
      </c>
      <c r="H1448" s="382">
        <v>63175.427799999998</v>
      </c>
      <c r="I1448" s="382">
        <v>110556.99860000001</v>
      </c>
      <c r="J1448" s="382">
        <v>87257.277100000007</v>
      </c>
      <c r="K1448" s="382">
        <v>152700.23499999999</v>
      </c>
      <c r="L1448" s="382">
        <v>110660.08560000001</v>
      </c>
      <c r="M1448" s="382">
        <v>193655.14970000001</v>
      </c>
      <c r="N1448" s="382">
        <v>144488.27470000001</v>
      </c>
      <c r="O1448" s="382">
        <v>252854.48069999999</v>
      </c>
      <c r="P1448" s="382">
        <v>180041.3173</v>
      </c>
      <c r="Q1448" s="382">
        <v>315072.30530000001</v>
      </c>
      <c r="R1448" s="382">
        <v>202637.20019999999</v>
      </c>
      <c r="S1448" s="382">
        <v>354615.1004</v>
      </c>
      <c r="T1448" s="382">
        <v>224895.42009999999</v>
      </c>
      <c r="U1448" s="382">
        <v>393566.9852</v>
      </c>
    </row>
    <row r="1449" spans="1:21" ht="21.95" customHeight="1" x14ac:dyDescent="0.25">
      <c r="A1449" s="381" t="s">
        <v>748</v>
      </c>
      <c r="B1449" s="381" t="s">
        <v>288</v>
      </c>
      <c r="C1449" s="381" t="s">
        <v>292</v>
      </c>
      <c r="D1449" s="381" t="s">
        <v>293</v>
      </c>
      <c r="E1449" s="381" t="s">
        <v>757</v>
      </c>
      <c r="F1449" s="381" t="s">
        <v>627</v>
      </c>
      <c r="G1449" s="381" t="s">
        <v>4</v>
      </c>
      <c r="H1449" s="382">
        <v>71385.799299999999</v>
      </c>
      <c r="I1449" s="382">
        <v>114217.2806</v>
      </c>
      <c r="J1449" s="382">
        <v>99940.119000000006</v>
      </c>
      <c r="K1449" s="382">
        <v>159904.19279999999</v>
      </c>
      <c r="L1449" s="382">
        <v>128494.4388</v>
      </c>
      <c r="M1449" s="382">
        <v>205591.10509999999</v>
      </c>
      <c r="N1449" s="382">
        <v>171325.91829999999</v>
      </c>
      <c r="O1449" s="382">
        <v>274121.47340000002</v>
      </c>
      <c r="P1449" s="382">
        <v>214157.39790000001</v>
      </c>
      <c r="Q1449" s="382">
        <v>342651.84169999999</v>
      </c>
      <c r="R1449" s="382">
        <v>242711.71770000001</v>
      </c>
      <c r="S1449" s="382">
        <v>388338.75400000002</v>
      </c>
      <c r="T1449" s="382">
        <v>271266.03730000003</v>
      </c>
      <c r="U1449" s="382">
        <v>434025.66629999998</v>
      </c>
    </row>
    <row r="1450" spans="1:21" ht="22.5" customHeight="1" x14ac:dyDescent="0.25">
      <c r="A1450" s="381" t="s">
        <v>748</v>
      </c>
      <c r="B1450" s="381" t="s">
        <v>288</v>
      </c>
      <c r="C1450" s="381" t="s">
        <v>292</v>
      </c>
      <c r="D1450" s="381" t="s">
        <v>293</v>
      </c>
      <c r="E1450" s="381" t="s">
        <v>295</v>
      </c>
      <c r="F1450" s="381" t="s">
        <v>624</v>
      </c>
      <c r="G1450" s="381" t="s">
        <v>11</v>
      </c>
      <c r="H1450" s="382">
        <v>80106.136799999993</v>
      </c>
      <c r="I1450" s="382">
        <v>140185.73929999999</v>
      </c>
      <c r="J1450" s="382">
        <v>104782.29399999999</v>
      </c>
      <c r="K1450" s="382">
        <v>183369.01439999999</v>
      </c>
      <c r="L1450" s="382">
        <v>127090.8354</v>
      </c>
      <c r="M1450" s="382">
        <v>222408.9621</v>
      </c>
      <c r="N1450" s="382">
        <v>155251.1153</v>
      </c>
      <c r="O1450" s="382">
        <v>271689.45169999998</v>
      </c>
      <c r="P1450" s="382">
        <v>182630.54889999999</v>
      </c>
      <c r="Q1450" s="382">
        <v>319603.4607</v>
      </c>
      <c r="R1450" s="382">
        <v>199423.64629999999</v>
      </c>
      <c r="S1450" s="382">
        <v>348991.3811</v>
      </c>
      <c r="T1450" s="382">
        <v>214374.4792</v>
      </c>
      <c r="U1450" s="382">
        <v>375155.33850000001</v>
      </c>
    </row>
    <row r="1451" spans="1:21" ht="21.95" customHeight="1" x14ac:dyDescent="0.25">
      <c r="A1451" s="381" t="s">
        <v>748</v>
      </c>
      <c r="B1451" s="381" t="s">
        <v>288</v>
      </c>
      <c r="C1451" s="381" t="s">
        <v>292</v>
      </c>
      <c r="D1451" s="381" t="s">
        <v>293</v>
      </c>
      <c r="E1451" s="381" t="s">
        <v>295</v>
      </c>
      <c r="F1451" s="381" t="s">
        <v>625</v>
      </c>
      <c r="G1451" s="381" t="s">
        <v>5</v>
      </c>
      <c r="H1451" s="382">
        <v>73568.869600000005</v>
      </c>
      <c r="I1451" s="382">
        <v>128745.5217</v>
      </c>
      <c r="J1451" s="382">
        <v>96289.994500000001</v>
      </c>
      <c r="K1451" s="382">
        <v>168507.49050000001</v>
      </c>
      <c r="L1451" s="382">
        <v>117008.2792</v>
      </c>
      <c r="M1451" s="382">
        <v>204764.48860000001</v>
      </c>
      <c r="N1451" s="382">
        <v>143496.33009999999</v>
      </c>
      <c r="O1451" s="382">
        <v>251118.57769999999</v>
      </c>
      <c r="P1451" s="382">
        <v>170182.75889999999</v>
      </c>
      <c r="Q1451" s="382">
        <v>297819.82809999998</v>
      </c>
      <c r="R1451" s="382">
        <v>187315.47089999999</v>
      </c>
      <c r="S1451" s="382">
        <v>327802.07390000002</v>
      </c>
      <c r="T1451" s="382">
        <v>203338.0876</v>
      </c>
      <c r="U1451" s="382">
        <v>355841.6532</v>
      </c>
    </row>
    <row r="1452" spans="1:21" ht="21.95" customHeight="1" x14ac:dyDescent="0.25">
      <c r="A1452" s="381" t="s">
        <v>748</v>
      </c>
      <c r="B1452" s="381" t="s">
        <v>288</v>
      </c>
      <c r="C1452" s="381" t="s">
        <v>292</v>
      </c>
      <c r="D1452" s="381" t="s">
        <v>293</v>
      </c>
      <c r="E1452" s="381" t="s">
        <v>295</v>
      </c>
      <c r="F1452" s="381" t="s">
        <v>626</v>
      </c>
      <c r="G1452" s="381" t="s">
        <v>6</v>
      </c>
      <c r="H1452" s="382">
        <v>63827.763700000003</v>
      </c>
      <c r="I1452" s="382">
        <v>111698.5863</v>
      </c>
      <c r="J1452" s="382">
        <v>88208.073300000004</v>
      </c>
      <c r="K1452" s="382">
        <v>154364.12820000001</v>
      </c>
      <c r="L1452" s="382">
        <v>111930.7853</v>
      </c>
      <c r="M1452" s="382">
        <v>195878.87419999999</v>
      </c>
      <c r="N1452" s="382">
        <v>146279.12530000001</v>
      </c>
      <c r="O1452" s="382">
        <v>255988.4693</v>
      </c>
      <c r="P1452" s="382">
        <v>182297.8498</v>
      </c>
      <c r="Q1452" s="382">
        <v>319021.23719999997</v>
      </c>
      <c r="R1452" s="382">
        <v>205239.1182</v>
      </c>
      <c r="S1452" s="382">
        <v>359168.45679999999</v>
      </c>
      <c r="T1452" s="382">
        <v>227853.38649999999</v>
      </c>
      <c r="U1452" s="382">
        <v>398743.4265</v>
      </c>
    </row>
    <row r="1453" spans="1:21" ht="21.95" customHeight="1" x14ac:dyDescent="0.25">
      <c r="A1453" s="381" t="s">
        <v>748</v>
      </c>
      <c r="B1453" s="381" t="s">
        <v>288</v>
      </c>
      <c r="C1453" s="381" t="s">
        <v>292</v>
      </c>
      <c r="D1453" s="381" t="s">
        <v>293</v>
      </c>
      <c r="E1453" s="381" t="s">
        <v>295</v>
      </c>
      <c r="F1453" s="381" t="s">
        <v>627</v>
      </c>
      <c r="G1453" s="381" t="s">
        <v>4</v>
      </c>
      <c r="H1453" s="382">
        <v>71440.634699999995</v>
      </c>
      <c r="I1453" s="382">
        <v>114305.01730000001</v>
      </c>
      <c r="J1453" s="382">
        <v>100016.8887</v>
      </c>
      <c r="K1453" s="382">
        <v>160027.02420000001</v>
      </c>
      <c r="L1453" s="382">
        <v>128593.14260000001</v>
      </c>
      <c r="M1453" s="382">
        <v>205749.0312</v>
      </c>
      <c r="N1453" s="382">
        <v>171457.52350000001</v>
      </c>
      <c r="O1453" s="382">
        <v>274332.0416</v>
      </c>
      <c r="P1453" s="382">
        <v>214321.90419999999</v>
      </c>
      <c r="Q1453" s="382">
        <v>342915.05200000003</v>
      </c>
      <c r="R1453" s="382">
        <v>242898.15820000001</v>
      </c>
      <c r="S1453" s="382">
        <v>388637.0589</v>
      </c>
      <c r="T1453" s="382">
        <v>271474.41210000002</v>
      </c>
      <c r="U1453" s="382">
        <v>434359.06589999999</v>
      </c>
    </row>
    <row r="1454" spans="1:21" ht="22.5" customHeight="1" x14ac:dyDescent="0.25">
      <c r="A1454" s="381" t="s">
        <v>748</v>
      </c>
      <c r="B1454" s="381" t="s">
        <v>288</v>
      </c>
      <c r="C1454" s="381" t="s">
        <v>292</v>
      </c>
      <c r="D1454" s="381" t="s">
        <v>293</v>
      </c>
      <c r="E1454" s="381" t="s">
        <v>296</v>
      </c>
      <c r="F1454" s="381" t="s">
        <v>624</v>
      </c>
      <c r="G1454" s="381" t="s">
        <v>11</v>
      </c>
      <c r="H1454" s="382">
        <v>79457.045400000003</v>
      </c>
      <c r="I1454" s="382">
        <v>139049.82939999999</v>
      </c>
      <c r="J1454" s="382">
        <v>104040.86350000001</v>
      </c>
      <c r="K1454" s="382">
        <v>182071.5111</v>
      </c>
      <c r="L1454" s="382">
        <v>126290.56570000001</v>
      </c>
      <c r="M1454" s="382">
        <v>221008.49</v>
      </c>
      <c r="N1454" s="382">
        <v>154453.19760000001</v>
      </c>
      <c r="O1454" s="382">
        <v>270293.09580000001</v>
      </c>
      <c r="P1454" s="382">
        <v>181754.05559999999</v>
      </c>
      <c r="Q1454" s="382">
        <v>318069.59720000002</v>
      </c>
      <c r="R1454" s="382">
        <v>198485.65280000001</v>
      </c>
      <c r="S1454" s="382">
        <v>347349.89230000001</v>
      </c>
      <c r="T1454" s="382">
        <v>213388.74489999999</v>
      </c>
      <c r="U1454" s="382">
        <v>373430.30369999999</v>
      </c>
    </row>
    <row r="1455" spans="1:21" ht="21.95" customHeight="1" x14ac:dyDescent="0.25">
      <c r="A1455" s="381" t="s">
        <v>748</v>
      </c>
      <c r="B1455" s="381" t="s">
        <v>288</v>
      </c>
      <c r="C1455" s="381" t="s">
        <v>292</v>
      </c>
      <c r="D1455" s="381" t="s">
        <v>293</v>
      </c>
      <c r="E1455" s="381" t="s">
        <v>296</v>
      </c>
      <c r="F1455" s="381" t="s">
        <v>625</v>
      </c>
      <c r="G1455" s="381" t="s">
        <v>5</v>
      </c>
      <c r="H1455" s="382">
        <v>72777.663799999995</v>
      </c>
      <c r="I1455" s="382">
        <v>127360.91160000001</v>
      </c>
      <c r="J1455" s="382">
        <v>95363.948999999993</v>
      </c>
      <c r="K1455" s="382">
        <v>166886.91080000001</v>
      </c>
      <c r="L1455" s="382">
        <v>115988.82369999999</v>
      </c>
      <c r="M1455" s="382">
        <v>202980.44140000001</v>
      </c>
      <c r="N1455" s="382">
        <v>142442.87400000001</v>
      </c>
      <c r="O1455" s="382">
        <v>249275.0294</v>
      </c>
      <c r="P1455" s="382">
        <v>169035.66159999999</v>
      </c>
      <c r="Q1455" s="382">
        <v>295812.40779999999</v>
      </c>
      <c r="R1455" s="382">
        <v>186114.25630000001</v>
      </c>
      <c r="S1455" s="382">
        <v>325699.9485</v>
      </c>
      <c r="T1455" s="382">
        <v>202112.43210000001</v>
      </c>
      <c r="U1455" s="382">
        <v>353696.75599999999</v>
      </c>
    </row>
    <row r="1456" spans="1:21" ht="21.95" customHeight="1" x14ac:dyDescent="0.25">
      <c r="A1456" s="381" t="s">
        <v>748</v>
      </c>
      <c r="B1456" s="381" t="s">
        <v>288</v>
      </c>
      <c r="C1456" s="381" t="s">
        <v>292</v>
      </c>
      <c r="D1456" s="381" t="s">
        <v>293</v>
      </c>
      <c r="E1456" s="381" t="s">
        <v>296</v>
      </c>
      <c r="F1456" s="381" t="s">
        <v>626</v>
      </c>
      <c r="G1456" s="381" t="s">
        <v>6</v>
      </c>
      <c r="H1456" s="382">
        <v>62927.135999999999</v>
      </c>
      <c r="I1456" s="382">
        <v>110122.488</v>
      </c>
      <c r="J1456" s="382">
        <v>86922.177299999996</v>
      </c>
      <c r="K1456" s="382">
        <v>152113.81030000001</v>
      </c>
      <c r="L1456" s="382">
        <v>110245.32550000001</v>
      </c>
      <c r="M1456" s="382">
        <v>192929.31950000001</v>
      </c>
      <c r="N1456" s="382">
        <v>143967.45600000001</v>
      </c>
      <c r="O1456" s="382">
        <v>251943.04800000001</v>
      </c>
      <c r="P1456" s="382">
        <v>179396.2837</v>
      </c>
      <c r="Q1456" s="382">
        <v>313943.4964</v>
      </c>
      <c r="R1456" s="382">
        <v>201921.00030000001</v>
      </c>
      <c r="S1456" s="382">
        <v>353361.75040000002</v>
      </c>
      <c r="T1456" s="382">
        <v>224111.60810000001</v>
      </c>
      <c r="U1456" s="382">
        <v>392195.31420000002</v>
      </c>
    </row>
    <row r="1457" spans="1:21" ht="21.95" customHeight="1" x14ac:dyDescent="0.25">
      <c r="A1457" s="381" t="s">
        <v>748</v>
      </c>
      <c r="B1457" s="381" t="s">
        <v>288</v>
      </c>
      <c r="C1457" s="381" t="s">
        <v>292</v>
      </c>
      <c r="D1457" s="381" t="s">
        <v>293</v>
      </c>
      <c r="E1457" s="381" t="s">
        <v>296</v>
      </c>
      <c r="F1457" s="381" t="s">
        <v>627</v>
      </c>
      <c r="G1457" s="381" t="s">
        <v>4</v>
      </c>
      <c r="H1457" s="382">
        <v>70997.843399999998</v>
      </c>
      <c r="I1457" s="382">
        <v>113596.5512</v>
      </c>
      <c r="J1457" s="382">
        <v>99396.980800000005</v>
      </c>
      <c r="K1457" s="382">
        <v>159035.17170000001</v>
      </c>
      <c r="L1457" s="382">
        <v>127796.11810000001</v>
      </c>
      <c r="M1457" s="382">
        <v>204473.79209999999</v>
      </c>
      <c r="N1457" s="382">
        <v>170394.8242</v>
      </c>
      <c r="O1457" s="382">
        <v>272631.72279999999</v>
      </c>
      <c r="P1457" s="382">
        <v>212993.53030000001</v>
      </c>
      <c r="Q1457" s="382">
        <v>340789.65340000001</v>
      </c>
      <c r="R1457" s="382">
        <v>241392.66759999999</v>
      </c>
      <c r="S1457" s="382">
        <v>386228.27399999998</v>
      </c>
      <c r="T1457" s="382">
        <v>269791.80499999999</v>
      </c>
      <c r="U1457" s="382">
        <v>431666.89449999999</v>
      </c>
    </row>
    <row r="1458" spans="1:21" ht="22.5" customHeight="1" x14ac:dyDescent="0.25">
      <c r="A1458" s="381" t="s">
        <v>748</v>
      </c>
      <c r="B1458" s="381" t="s">
        <v>288</v>
      </c>
      <c r="C1458" s="381" t="s">
        <v>292</v>
      </c>
      <c r="D1458" s="381" t="s">
        <v>293</v>
      </c>
      <c r="E1458" s="381" t="s">
        <v>297</v>
      </c>
      <c r="F1458" s="381" t="s">
        <v>624</v>
      </c>
      <c r="G1458" s="381" t="s">
        <v>11</v>
      </c>
      <c r="H1458" s="382">
        <v>79375.780499999993</v>
      </c>
      <c r="I1458" s="382">
        <v>138907.61600000001</v>
      </c>
      <c r="J1458" s="382">
        <v>103977.4189</v>
      </c>
      <c r="K1458" s="382">
        <v>181960.48300000001</v>
      </c>
      <c r="L1458" s="382">
        <v>126253.04399999999</v>
      </c>
      <c r="M1458" s="382">
        <v>220942.82699999999</v>
      </c>
      <c r="N1458" s="382">
        <v>154478.91329999999</v>
      </c>
      <c r="O1458" s="382">
        <v>270338.09840000002</v>
      </c>
      <c r="P1458" s="382">
        <v>181809.05309999999</v>
      </c>
      <c r="Q1458" s="382">
        <v>318165.8431</v>
      </c>
      <c r="R1458" s="382">
        <v>198553.31150000001</v>
      </c>
      <c r="S1458" s="382">
        <v>347468.29499999998</v>
      </c>
      <c r="T1458" s="382">
        <v>213470.46840000001</v>
      </c>
      <c r="U1458" s="382">
        <v>373573.3198</v>
      </c>
    </row>
    <row r="1459" spans="1:21" ht="21.95" customHeight="1" x14ac:dyDescent="0.25">
      <c r="A1459" s="381" t="s">
        <v>748</v>
      </c>
      <c r="B1459" s="381" t="s">
        <v>288</v>
      </c>
      <c r="C1459" s="381" t="s">
        <v>292</v>
      </c>
      <c r="D1459" s="381" t="s">
        <v>293</v>
      </c>
      <c r="E1459" s="381" t="s">
        <v>297</v>
      </c>
      <c r="F1459" s="381" t="s">
        <v>625</v>
      </c>
      <c r="G1459" s="381" t="s">
        <v>5</v>
      </c>
      <c r="H1459" s="382">
        <v>72625.341799999995</v>
      </c>
      <c r="I1459" s="382">
        <v>127094.34819999999</v>
      </c>
      <c r="J1459" s="382">
        <v>95208.196800000005</v>
      </c>
      <c r="K1459" s="382">
        <v>166614.34460000001</v>
      </c>
      <c r="L1459" s="382">
        <v>115841.70909999999</v>
      </c>
      <c r="M1459" s="382">
        <v>202722.9909</v>
      </c>
      <c r="N1459" s="382">
        <v>142340.8204</v>
      </c>
      <c r="O1459" s="382">
        <v>249096.4357</v>
      </c>
      <c r="P1459" s="382">
        <v>168955.3573</v>
      </c>
      <c r="Q1459" s="382">
        <v>295671.87520000001</v>
      </c>
      <c r="R1459" s="382">
        <v>186050.30439999999</v>
      </c>
      <c r="S1459" s="382">
        <v>325588.03279999999</v>
      </c>
      <c r="T1459" s="382">
        <v>202074.1948</v>
      </c>
      <c r="U1459" s="382">
        <v>353629.84090000001</v>
      </c>
    </row>
    <row r="1460" spans="1:21" ht="21.95" customHeight="1" x14ac:dyDescent="0.25">
      <c r="A1460" s="381" t="s">
        <v>748</v>
      </c>
      <c r="B1460" s="381" t="s">
        <v>288</v>
      </c>
      <c r="C1460" s="381" t="s">
        <v>292</v>
      </c>
      <c r="D1460" s="381" t="s">
        <v>293</v>
      </c>
      <c r="E1460" s="381" t="s">
        <v>297</v>
      </c>
      <c r="F1460" s="381" t="s">
        <v>626</v>
      </c>
      <c r="G1460" s="381" t="s">
        <v>6</v>
      </c>
      <c r="H1460" s="382">
        <v>62709.687899999997</v>
      </c>
      <c r="I1460" s="382">
        <v>109741.95389999999</v>
      </c>
      <c r="J1460" s="382">
        <v>86605.241399999999</v>
      </c>
      <c r="K1460" s="382">
        <v>151559.17249999999</v>
      </c>
      <c r="L1460" s="382">
        <v>109821.75380000001</v>
      </c>
      <c r="M1460" s="382">
        <v>192188.0692</v>
      </c>
      <c r="N1460" s="382">
        <v>143370.49909999999</v>
      </c>
      <c r="O1460" s="382">
        <v>250898.37349999999</v>
      </c>
      <c r="P1460" s="382">
        <v>178644.09779999999</v>
      </c>
      <c r="Q1460" s="382">
        <v>312627.17129999999</v>
      </c>
      <c r="R1460" s="382">
        <v>201053.68479999999</v>
      </c>
      <c r="S1460" s="382">
        <v>351843.9485</v>
      </c>
      <c r="T1460" s="382">
        <v>223125.60879999999</v>
      </c>
      <c r="U1460" s="382">
        <v>390469.81540000002</v>
      </c>
    </row>
    <row r="1461" spans="1:21" ht="21.95" customHeight="1" x14ac:dyDescent="0.25">
      <c r="A1461" s="381" t="s">
        <v>748</v>
      </c>
      <c r="B1461" s="381" t="s">
        <v>288</v>
      </c>
      <c r="C1461" s="381" t="s">
        <v>292</v>
      </c>
      <c r="D1461" s="381" t="s">
        <v>293</v>
      </c>
      <c r="E1461" s="381" t="s">
        <v>297</v>
      </c>
      <c r="F1461" s="381" t="s">
        <v>627</v>
      </c>
      <c r="G1461" s="381" t="s">
        <v>4</v>
      </c>
      <c r="H1461" s="382">
        <v>70979.5625</v>
      </c>
      <c r="I1461" s="382">
        <v>113567.3017</v>
      </c>
      <c r="J1461" s="382">
        <v>99371.387499999997</v>
      </c>
      <c r="K1461" s="382">
        <v>158994.2224</v>
      </c>
      <c r="L1461" s="382">
        <v>127763.21249999999</v>
      </c>
      <c r="M1461" s="382">
        <v>204421.14309999999</v>
      </c>
      <c r="N1461" s="382">
        <v>170350.95</v>
      </c>
      <c r="O1461" s="382">
        <v>272561.52409999998</v>
      </c>
      <c r="P1461" s="382">
        <v>212938.6876</v>
      </c>
      <c r="Q1461" s="382">
        <v>340701.90509999997</v>
      </c>
      <c r="R1461" s="382">
        <v>241330.51259999999</v>
      </c>
      <c r="S1461" s="382">
        <v>386128.8259</v>
      </c>
      <c r="T1461" s="382">
        <v>269722.33750000002</v>
      </c>
      <c r="U1461" s="382">
        <v>431555.74650000001</v>
      </c>
    </row>
    <row r="1462" spans="1:21" ht="22.5" customHeight="1" x14ac:dyDescent="0.25">
      <c r="A1462" s="381" t="s">
        <v>748</v>
      </c>
      <c r="B1462" s="381" t="s">
        <v>288</v>
      </c>
      <c r="C1462" s="381" t="s">
        <v>298</v>
      </c>
      <c r="D1462" s="381" t="s">
        <v>299</v>
      </c>
      <c r="E1462" s="381" t="s">
        <v>300</v>
      </c>
      <c r="F1462" s="381" t="s">
        <v>624</v>
      </c>
      <c r="G1462" s="381" t="s">
        <v>11</v>
      </c>
      <c r="H1462" s="382">
        <v>84240.457200000004</v>
      </c>
      <c r="I1462" s="382">
        <v>147420.80009999999</v>
      </c>
      <c r="J1462" s="382">
        <v>110356.8155</v>
      </c>
      <c r="K1462" s="382">
        <v>193124.42720000001</v>
      </c>
      <c r="L1462" s="382">
        <v>134005.53400000001</v>
      </c>
      <c r="M1462" s="382">
        <v>234509.6844</v>
      </c>
      <c r="N1462" s="382">
        <v>163976.19940000001</v>
      </c>
      <c r="O1462" s="382">
        <v>286958.34899999999</v>
      </c>
      <c r="P1462" s="382">
        <v>192990.58929999999</v>
      </c>
      <c r="Q1462" s="382">
        <v>337733.53139999998</v>
      </c>
      <c r="R1462" s="382">
        <v>210765.87590000001</v>
      </c>
      <c r="S1462" s="382">
        <v>368840.28279999999</v>
      </c>
      <c r="T1462" s="382">
        <v>226602.0085</v>
      </c>
      <c r="U1462" s="382">
        <v>396553.51490000001</v>
      </c>
    </row>
    <row r="1463" spans="1:21" ht="21.95" customHeight="1" x14ac:dyDescent="0.25">
      <c r="A1463" s="381" t="s">
        <v>748</v>
      </c>
      <c r="B1463" s="381" t="s">
        <v>288</v>
      </c>
      <c r="C1463" s="381" t="s">
        <v>298</v>
      </c>
      <c r="D1463" s="381" t="s">
        <v>299</v>
      </c>
      <c r="E1463" s="381" t="s">
        <v>300</v>
      </c>
      <c r="F1463" s="381" t="s">
        <v>625</v>
      </c>
      <c r="G1463" s="381" t="s">
        <v>5</v>
      </c>
      <c r="H1463" s="382">
        <v>77063.675000000003</v>
      </c>
      <c r="I1463" s="382">
        <v>134861.43119999999</v>
      </c>
      <c r="J1463" s="382">
        <v>101033.7479</v>
      </c>
      <c r="K1463" s="382">
        <v>176809.0589</v>
      </c>
      <c r="L1463" s="382">
        <v>122936.641</v>
      </c>
      <c r="M1463" s="382">
        <v>215139.12160000001</v>
      </c>
      <c r="N1463" s="382">
        <v>151071.49</v>
      </c>
      <c r="O1463" s="382">
        <v>264375.10759999999</v>
      </c>
      <c r="P1463" s="382">
        <v>179325.08110000001</v>
      </c>
      <c r="Q1463" s="382">
        <v>313818.89189999999</v>
      </c>
      <c r="R1463" s="382">
        <v>197473.2052</v>
      </c>
      <c r="S1463" s="382">
        <v>345578.10920000001</v>
      </c>
      <c r="T1463" s="382">
        <v>214485.97029999999</v>
      </c>
      <c r="U1463" s="382">
        <v>375350.44799999997</v>
      </c>
    </row>
    <row r="1464" spans="1:21" ht="21.95" customHeight="1" x14ac:dyDescent="0.25">
      <c r="A1464" s="381" t="s">
        <v>748</v>
      </c>
      <c r="B1464" s="381" t="s">
        <v>288</v>
      </c>
      <c r="C1464" s="381" t="s">
        <v>298</v>
      </c>
      <c r="D1464" s="381" t="s">
        <v>299</v>
      </c>
      <c r="E1464" s="381" t="s">
        <v>300</v>
      </c>
      <c r="F1464" s="381" t="s">
        <v>626</v>
      </c>
      <c r="G1464" s="381" t="s">
        <v>6</v>
      </c>
      <c r="H1464" s="382">
        <v>66528.127999999997</v>
      </c>
      <c r="I1464" s="382">
        <v>116424.22410000001</v>
      </c>
      <c r="J1464" s="382">
        <v>91876.005600000004</v>
      </c>
      <c r="K1464" s="382">
        <v>160783.0098</v>
      </c>
      <c r="L1464" s="382">
        <v>116501.95540000001</v>
      </c>
      <c r="M1464" s="382">
        <v>203878.42189999999</v>
      </c>
      <c r="N1464" s="382">
        <v>152084.26569999999</v>
      </c>
      <c r="O1464" s="382">
        <v>266147.46490000002</v>
      </c>
      <c r="P1464" s="382">
        <v>189500.3676</v>
      </c>
      <c r="Q1464" s="382">
        <v>331625.6433</v>
      </c>
      <c r="R1464" s="382">
        <v>213268.42809999999</v>
      </c>
      <c r="S1464" s="382">
        <v>373219.74930000002</v>
      </c>
      <c r="T1464" s="382">
        <v>236677.49969999999</v>
      </c>
      <c r="U1464" s="382">
        <v>414185.62439999997</v>
      </c>
    </row>
    <row r="1465" spans="1:21" ht="21.95" customHeight="1" x14ac:dyDescent="0.25">
      <c r="A1465" s="381" t="s">
        <v>748</v>
      </c>
      <c r="B1465" s="381" t="s">
        <v>288</v>
      </c>
      <c r="C1465" s="381" t="s">
        <v>298</v>
      </c>
      <c r="D1465" s="381" t="s">
        <v>299</v>
      </c>
      <c r="E1465" s="381" t="s">
        <v>300</v>
      </c>
      <c r="F1465" s="381" t="s">
        <v>627</v>
      </c>
      <c r="G1465" s="381" t="s">
        <v>4</v>
      </c>
      <c r="H1465" s="382">
        <v>75338.474400000006</v>
      </c>
      <c r="I1465" s="382">
        <v>120541.56080000001</v>
      </c>
      <c r="J1465" s="382">
        <v>105473.86410000001</v>
      </c>
      <c r="K1465" s="382">
        <v>168758.18520000001</v>
      </c>
      <c r="L1465" s="382">
        <v>135609.25399999999</v>
      </c>
      <c r="M1465" s="382">
        <v>216974.80960000001</v>
      </c>
      <c r="N1465" s="382">
        <v>180812.33850000001</v>
      </c>
      <c r="O1465" s="382">
        <v>289299.74609999999</v>
      </c>
      <c r="P1465" s="382">
        <v>226015.42319999999</v>
      </c>
      <c r="Q1465" s="382">
        <v>361624.6826</v>
      </c>
      <c r="R1465" s="382">
        <v>256150.81299999999</v>
      </c>
      <c r="S1465" s="382">
        <v>409841.30690000003</v>
      </c>
      <c r="T1465" s="382">
        <v>286286.20280000003</v>
      </c>
      <c r="U1465" s="382">
        <v>458057.9313</v>
      </c>
    </row>
    <row r="1466" spans="1:21" ht="22.5" customHeight="1" x14ac:dyDescent="0.25">
      <c r="A1466" s="381" t="s">
        <v>748</v>
      </c>
      <c r="B1466" s="381" t="s">
        <v>288</v>
      </c>
      <c r="C1466" s="381" t="s">
        <v>298</v>
      </c>
      <c r="D1466" s="381" t="s">
        <v>299</v>
      </c>
      <c r="E1466" s="381" t="s">
        <v>301</v>
      </c>
      <c r="F1466" s="381" t="s">
        <v>624</v>
      </c>
      <c r="G1466" s="381" t="s">
        <v>11</v>
      </c>
      <c r="H1466" s="382">
        <v>82943.278399999996</v>
      </c>
      <c r="I1466" s="382">
        <v>145150.73730000001</v>
      </c>
      <c r="J1466" s="382">
        <v>108640.05130000001</v>
      </c>
      <c r="K1466" s="382">
        <v>190120.08989999999</v>
      </c>
      <c r="L1466" s="382">
        <v>131904.86350000001</v>
      </c>
      <c r="M1466" s="382">
        <v>230833.5111</v>
      </c>
      <c r="N1466" s="382">
        <v>161376.68030000001</v>
      </c>
      <c r="O1466" s="382">
        <v>282409.19050000003</v>
      </c>
      <c r="P1466" s="382">
        <v>189921.0816</v>
      </c>
      <c r="Q1466" s="382">
        <v>332361.89270000003</v>
      </c>
      <c r="R1466" s="382">
        <v>207410.57459999999</v>
      </c>
      <c r="S1466" s="382">
        <v>362968.50550000003</v>
      </c>
      <c r="T1466" s="382">
        <v>222990.9632</v>
      </c>
      <c r="U1466" s="382">
        <v>390234.18550000002</v>
      </c>
    </row>
    <row r="1467" spans="1:21" ht="21.95" customHeight="1" x14ac:dyDescent="0.25">
      <c r="A1467" s="381" t="s">
        <v>748</v>
      </c>
      <c r="B1467" s="381" t="s">
        <v>288</v>
      </c>
      <c r="C1467" s="381" t="s">
        <v>298</v>
      </c>
      <c r="D1467" s="381" t="s">
        <v>299</v>
      </c>
      <c r="E1467" s="381" t="s">
        <v>301</v>
      </c>
      <c r="F1467" s="381" t="s">
        <v>625</v>
      </c>
      <c r="G1467" s="381" t="s">
        <v>5</v>
      </c>
      <c r="H1467" s="382">
        <v>75908.6106</v>
      </c>
      <c r="I1467" s="382">
        <v>132840.06849999999</v>
      </c>
      <c r="J1467" s="382">
        <v>99501.598800000007</v>
      </c>
      <c r="K1467" s="382">
        <v>174127.79790000001</v>
      </c>
      <c r="L1467" s="382">
        <v>121055.1562</v>
      </c>
      <c r="M1467" s="382">
        <v>211846.52350000001</v>
      </c>
      <c r="N1467" s="382">
        <v>148727.50949999999</v>
      </c>
      <c r="O1467" s="382">
        <v>260273.1416</v>
      </c>
      <c r="P1467" s="382">
        <v>176526.1771</v>
      </c>
      <c r="Q1467" s="382">
        <v>308920.81</v>
      </c>
      <c r="R1467" s="382">
        <v>194381.1249</v>
      </c>
      <c r="S1467" s="382">
        <v>340166.96860000002</v>
      </c>
      <c r="T1467" s="382">
        <v>211114.8463</v>
      </c>
      <c r="U1467" s="382">
        <v>369450.98090000002</v>
      </c>
    </row>
    <row r="1468" spans="1:21" ht="21.95" customHeight="1" x14ac:dyDescent="0.25">
      <c r="A1468" s="381" t="s">
        <v>748</v>
      </c>
      <c r="B1468" s="381" t="s">
        <v>288</v>
      </c>
      <c r="C1468" s="381" t="s">
        <v>298</v>
      </c>
      <c r="D1468" s="381" t="s">
        <v>299</v>
      </c>
      <c r="E1468" s="381" t="s">
        <v>301</v>
      </c>
      <c r="F1468" s="381" t="s">
        <v>626</v>
      </c>
      <c r="G1468" s="381" t="s">
        <v>6</v>
      </c>
      <c r="H1468" s="382">
        <v>65565.807400000005</v>
      </c>
      <c r="I1468" s="382">
        <v>114740.16310000001</v>
      </c>
      <c r="J1468" s="382">
        <v>90553.774099999995</v>
      </c>
      <c r="K1468" s="382">
        <v>158469.10459999999</v>
      </c>
      <c r="L1468" s="382">
        <v>114834.1085</v>
      </c>
      <c r="M1468" s="382">
        <v>200959.68979999999</v>
      </c>
      <c r="N1468" s="382">
        <v>149924.85939999999</v>
      </c>
      <c r="O1468" s="382">
        <v>262368.50390000001</v>
      </c>
      <c r="P1468" s="382">
        <v>186813.08919999999</v>
      </c>
      <c r="Q1468" s="382">
        <v>326922.90600000002</v>
      </c>
      <c r="R1468" s="382">
        <v>210252.52230000001</v>
      </c>
      <c r="S1468" s="382">
        <v>367941.91399999999</v>
      </c>
      <c r="T1468" s="382">
        <v>233340.07500000001</v>
      </c>
      <c r="U1468" s="382">
        <v>408345.1312</v>
      </c>
    </row>
    <row r="1469" spans="1:21" ht="21.95" customHeight="1" x14ac:dyDescent="0.25">
      <c r="A1469" s="381" t="s">
        <v>748</v>
      </c>
      <c r="B1469" s="381" t="s">
        <v>288</v>
      </c>
      <c r="C1469" s="381" t="s">
        <v>298</v>
      </c>
      <c r="D1469" s="381" t="s">
        <v>299</v>
      </c>
      <c r="E1469" s="381" t="s">
        <v>301</v>
      </c>
      <c r="F1469" s="381" t="s">
        <v>627</v>
      </c>
      <c r="G1469" s="381" t="s">
        <v>4</v>
      </c>
      <c r="H1469" s="382">
        <v>74156.328299999994</v>
      </c>
      <c r="I1469" s="382">
        <v>118650.12699999999</v>
      </c>
      <c r="J1469" s="382">
        <v>103818.8596</v>
      </c>
      <c r="K1469" s="382">
        <v>166110.1778</v>
      </c>
      <c r="L1469" s="382">
        <v>133481.3909</v>
      </c>
      <c r="M1469" s="382">
        <v>213570.22870000001</v>
      </c>
      <c r="N1469" s="382">
        <v>177975.18780000001</v>
      </c>
      <c r="O1469" s="382">
        <v>284760.30479999998</v>
      </c>
      <c r="P1469" s="382">
        <v>222468.98480000001</v>
      </c>
      <c r="Q1469" s="382">
        <v>355950.38099999999</v>
      </c>
      <c r="R1469" s="382">
        <v>252131.51610000001</v>
      </c>
      <c r="S1469" s="382">
        <v>403410.43180000002</v>
      </c>
      <c r="T1469" s="382">
        <v>281794.04739999998</v>
      </c>
      <c r="U1469" s="382">
        <v>450870.48259999999</v>
      </c>
    </row>
    <row r="1470" spans="1:21" ht="22.5" customHeight="1" x14ac:dyDescent="0.25">
      <c r="A1470" s="381" t="s">
        <v>748</v>
      </c>
      <c r="B1470" s="381" t="s">
        <v>288</v>
      </c>
      <c r="C1470" s="381" t="s">
        <v>298</v>
      </c>
      <c r="D1470" s="381" t="s">
        <v>299</v>
      </c>
      <c r="E1470" s="381" t="s">
        <v>758</v>
      </c>
      <c r="F1470" s="381" t="s">
        <v>624</v>
      </c>
      <c r="G1470" s="381" t="s">
        <v>11</v>
      </c>
      <c r="H1470" s="382">
        <v>82537.972899999993</v>
      </c>
      <c r="I1470" s="382">
        <v>144441.45250000001</v>
      </c>
      <c r="J1470" s="382">
        <v>108088.9436</v>
      </c>
      <c r="K1470" s="382">
        <v>189155.6514</v>
      </c>
      <c r="L1470" s="382">
        <v>131217.14569999999</v>
      </c>
      <c r="M1470" s="382">
        <v>229630.00510000001</v>
      </c>
      <c r="N1470" s="382">
        <v>160501.60029999999</v>
      </c>
      <c r="O1470" s="382">
        <v>280877.80050000001</v>
      </c>
      <c r="P1470" s="382">
        <v>188879.57769999999</v>
      </c>
      <c r="Q1470" s="382">
        <v>330539.2611</v>
      </c>
      <c r="R1470" s="382">
        <v>206269.5858</v>
      </c>
      <c r="S1470" s="382">
        <v>360971.77519999997</v>
      </c>
      <c r="T1470" s="382">
        <v>221760.0379</v>
      </c>
      <c r="U1470" s="382">
        <v>388080.06640000001</v>
      </c>
    </row>
    <row r="1471" spans="1:21" ht="21.95" customHeight="1" x14ac:dyDescent="0.25">
      <c r="A1471" s="381" t="s">
        <v>748</v>
      </c>
      <c r="B1471" s="381" t="s">
        <v>288</v>
      </c>
      <c r="C1471" s="381" t="s">
        <v>298</v>
      </c>
      <c r="D1471" s="381" t="s">
        <v>299</v>
      </c>
      <c r="E1471" s="381" t="s">
        <v>758</v>
      </c>
      <c r="F1471" s="381" t="s">
        <v>625</v>
      </c>
      <c r="G1471" s="381" t="s">
        <v>5</v>
      </c>
      <c r="H1471" s="382">
        <v>75574.362200000003</v>
      </c>
      <c r="I1471" s="382">
        <v>132255.13380000001</v>
      </c>
      <c r="J1471" s="382">
        <v>99042.798599999995</v>
      </c>
      <c r="K1471" s="382">
        <v>173324.89749999999</v>
      </c>
      <c r="L1471" s="382">
        <v>120477.03140000001</v>
      </c>
      <c r="M1471" s="382">
        <v>210834.80499999999</v>
      </c>
      <c r="N1471" s="382">
        <v>147980.19880000001</v>
      </c>
      <c r="O1471" s="382">
        <v>258965.34779999999</v>
      </c>
      <c r="P1471" s="382">
        <v>175619.97519999999</v>
      </c>
      <c r="Q1471" s="382">
        <v>307334.95679999999</v>
      </c>
      <c r="R1471" s="382">
        <v>193371.74660000001</v>
      </c>
      <c r="S1471" s="382">
        <v>338400.55660000001</v>
      </c>
      <c r="T1471" s="382">
        <v>210003.88159999999</v>
      </c>
      <c r="U1471" s="382">
        <v>367506.7929</v>
      </c>
    </row>
    <row r="1472" spans="1:21" ht="21.95" customHeight="1" x14ac:dyDescent="0.25">
      <c r="A1472" s="381" t="s">
        <v>748</v>
      </c>
      <c r="B1472" s="381" t="s">
        <v>288</v>
      </c>
      <c r="C1472" s="381" t="s">
        <v>298</v>
      </c>
      <c r="D1472" s="381" t="s">
        <v>299</v>
      </c>
      <c r="E1472" s="381" t="s">
        <v>758</v>
      </c>
      <c r="F1472" s="381" t="s">
        <v>626</v>
      </c>
      <c r="G1472" s="381" t="s">
        <v>6</v>
      </c>
      <c r="H1472" s="382">
        <v>65317.515700000004</v>
      </c>
      <c r="I1472" s="382">
        <v>114305.65240000001</v>
      </c>
      <c r="J1472" s="382">
        <v>90218.674199999994</v>
      </c>
      <c r="K1472" s="382">
        <v>157882.67989999999</v>
      </c>
      <c r="L1472" s="382">
        <v>114419.3484</v>
      </c>
      <c r="M1472" s="382">
        <v>200233.8596</v>
      </c>
      <c r="N1472" s="382">
        <v>149404.04070000001</v>
      </c>
      <c r="O1472" s="382">
        <v>261457.07120000001</v>
      </c>
      <c r="P1472" s="382">
        <v>186168.05549999999</v>
      </c>
      <c r="Q1472" s="382">
        <v>325794.09710000001</v>
      </c>
      <c r="R1472" s="382">
        <v>209536.3223</v>
      </c>
      <c r="S1472" s="382">
        <v>366688.56400000001</v>
      </c>
      <c r="T1472" s="382">
        <v>232556.26300000001</v>
      </c>
      <c r="U1472" s="382">
        <v>406973.46029999998</v>
      </c>
    </row>
    <row r="1473" spans="1:21" ht="21.95" customHeight="1" x14ac:dyDescent="0.25">
      <c r="A1473" s="381" t="s">
        <v>748</v>
      </c>
      <c r="B1473" s="381" t="s">
        <v>288</v>
      </c>
      <c r="C1473" s="381" t="s">
        <v>298</v>
      </c>
      <c r="D1473" s="381" t="s">
        <v>299</v>
      </c>
      <c r="E1473" s="381" t="s">
        <v>758</v>
      </c>
      <c r="F1473" s="381" t="s">
        <v>627</v>
      </c>
      <c r="G1473" s="381" t="s">
        <v>4</v>
      </c>
      <c r="H1473" s="382">
        <v>73768.372399999993</v>
      </c>
      <c r="I1473" s="382">
        <v>118029.3976</v>
      </c>
      <c r="J1473" s="382">
        <v>103275.72139999999</v>
      </c>
      <c r="K1473" s="382">
        <v>165241.15659999999</v>
      </c>
      <c r="L1473" s="382">
        <v>132783.07029999999</v>
      </c>
      <c r="M1473" s="382">
        <v>212452.91570000001</v>
      </c>
      <c r="N1473" s="382">
        <v>177044.0937</v>
      </c>
      <c r="O1473" s="382">
        <v>283270.55420000001</v>
      </c>
      <c r="P1473" s="382">
        <v>221305.1171</v>
      </c>
      <c r="Q1473" s="382">
        <v>354088.19270000001</v>
      </c>
      <c r="R1473" s="382">
        <v>250812.46609999999</v>
      </c>
      <c r="S1473" s="382">
        <v>401299.95179999998</v>
      </c>
      <c r="T1473" s="382">
        <v>280319.815</v>
      </c>
      <c r="U1473" s="382">
        <v>448511.7108</v>
      </c>
    </row>
    <row r="1474" spans="1:21" ht="22.5" customHeight="1" x14ac:dyDescent="0.25">
      <c r="A1474" s="381" t="s">
        <v>748</v>
      </c>
      <c r="B1474" s="381" t="s">
        <v>288</v>
      </c>
      <c r="C1474" s="381" t="s">
        <v>298</v>
      </c>
      <c r="D1474" s="381" t="s">
        <v>299</v>
      </c>
      <c r="E1474" s="381" t="s">
        <v>615</v>
      </c>
      <c r="F1474" s="381" t="s">
        <v>624</v>
      </c>
      <c r="G1474" s="381" t="s">
        <v>11</v>
      </c>
      <c r="H1474" s="382">
        <v>83429.846000000005</v>
      </c>
      <c r="I1474" s="382">
        <v>146002.23050000001</v>
      </c>
      <c r="J1474" s="382">
        <v>109254.6</v>
      </c>
      <c r="K1474" s="382">
        <v>191195.55009999999</v>
      </c>
      <c r="L1474" s="382">
        <v>132630.09849999999</v>
      </c>
      <c r="M1474" s="382">
        <v>232102.67249999999</v>
      </c>
      <c r="N1474" s="382">
        <v>162226.03950000001</v>
      </c>
      <c r="O1474" s="382">
        <v>283895.56900000002</v>
      </c>
      <c r="P1474" s="382">
        <v>190907.58180000001</v>
      </c>
      <c r="Q1474" s="382">
        <v>334088.26819999999</v>
      </c>
      <c r="R1474" s="382">
        <v>208483.89840000001</v>
      </c>
      <c r="S1474" s="382">
        <v>364846.82209999999</v>
      </c>
      <c r="T1474" s="382">
        <v>224140.1581</v>
      </c>
      <c r="U1474" s="382">
        <v>392245.27659999998</v>
      </c>
    </row>
    <row r="1475" spans="1:21" ht="21.95" customHeight="1" x14ac:dyDescent="0.25">
      <c r="A1475" s="381" t="s">
        <v>748</v>
      </c>
      <c r="B1475" s="381" t="s">
        <v>288</v>
      </c>
      <c r="C1475" s="381" t="s">
        <v>298</v>
      </c>
      <c r="D1475" s="381" t="s">
        <v>299</v>
      </c>
      <c r="E1475" s="381" t="s">
        <v>615</v>
      </c>
      <c r="F1475" s="381" t="s">
        <v>625</v>
      </c>
      <c r="G1475" s="381" t="s">
        <v>5</v>
      </c>
      <c r="H1475" s="382">
        <v>76395.178100000005</v>
      </c>
      <c r="I1475" s="382">
        <v>133691.56169999999</v>
      </c>
      <c r="J1475" s="382">
        <v>100116.14750000001</v>
      </c>
      <c r="K1475" s="382">
        <v>175203.25810000001</v>
      </c>
      <c r="L1475" s="382">
        <v>121780.39139999999</v>
      </c>
      <c r="M1475" s="382">
        <v>213115.68479999999</v>
      </c>
      <c r="N1475" s="382">
        <v>149576.86859999999</v>
      </c>
      <c r="O1475" s="382">
        <v>261759.52009999999</v>
      </c>
      <c r="P1475" s="382">
        <v>177512.67739999999</v>
      </c>
      <c r="Q1475" s="382">
        <v>310647.18540000002</v>
      </c>
      <c r="R1475" s="382">
        <v>195454.44870000001</v>
      </c>
      <c r="S1475" s="382">
        <v>342045.28519999998</v>
      </c>
      <c r="T1475" s="382">
        <v>212264.04120000001</v>
      </c>
      <c r="U1475" s="382">
        <v>371462.07199999999</v>
      </c>
    </row>
    <row r="1476" spans="1:21" ht="21.95" customHeight="1" x14ac:dyDescent="0.25">
      <c r="A1476" s="381" t="s">
        <v>748</v>
      </c>
      <c r="B1476" s="381" t="s">
        <v>288</v>
      </c>
      <c r="C1476" s="381" t="s">
        <v>298</v>
      </c>
      <c r="D1476" s="381" t="s">
        <v>299</v>
      </c>
      <c r="E1476" s="381" t="s">
        <v>615</v>
      </c>
      <c r="F1476" s="381" t="s">
        <v>626</v>
      </c>
      <c r="G1476" s="381" t="s">
        <v>6</v>
      </c>
      <c r="H1476" s="382">
        <v>66031.544500000004</v>
      </c>
      <c r="I1476" s="382">
        <v>115555.2029</v>
      </c>
      <c r="J1476" s="382">
        <v>91205.805900000007</v>
      </c>
      <c r="K1476" s="382">
        <v>159610.16039999999</v>
      </c>
      <c r="L1476" s="382">
        <v>115672.43520000001</v>
      </c>
      <c r="M1476" s="382">
        <v>202426.76149999999</v>
      </c>
      <c r="N1476" s="382">
        <v>151042.62830000001</v>
      </c>
      <c r="O1476" s="382">
        <v>264324.59950000001</v>
      </c>
      <c r="P1476" s="382">
        <v>188210.30040000001</v>
      </c>
      <c r="Q1476" s="382">
        <v>329368.02559999999</v>
      </c>
      <c r="R1476" s="382">
        <v>211836.0282</v>
      </c>
      <c r="S1476" s="382">
        <v>370713.04940000002</v>
      </c>
      <c r="T1476" s="382">
        <v>235109.87580000001</v>
      </c>
      <c r="U1476" s="382">
        <v>411442.28259999998</v>
      </c>
    </row>
    <row r="1477" spans="1:21" ht="21.95" customHeight="1" x14ac:dyDescent="0.25">
      <c r="A1477" s="381" t="s">
        <v>748</v>
      </c>
      <c r="B1477" s="381" t="s">
        <v>288</v>
      </c>
      <c r="C1477" s="381" t="s">
        <v>298</v>
      </c>
      <c r="D1477" s="381" t="s">
        <v>299</v>
      </c>
      <c r="E1477" s="381" t="s">
        <v>615</v>
      </c>
      <c r="F1477" s="381" t="s">
        <v>627</v>
      </c>
      <c r="G1477" s="381" t="s">
        <v>4</v>
      </c>
      <c r="H1477" s="382">
        <v>74562.562699999995</v>
      </c>
      <c r="I1477" s="382">
        <v>119300.102</v>
      </c>
      <c r="J1477" s="382">
        <v>104387.5877</v>
      </c>
      <c r="K1477" s="382">
        <v>167020.14290000001</v>
      </c>
      <c r="L1477" s="382">
        <v>134212.6128</v>
      </c>
      <c r="M1477" s="382">
        <v>214740.18359999999</v>
      </c>
      <c r="N1477" s="382">
        <v>178950.15040000001</v>
      </c>
      <c r="O1477" s="382">
        <v>286320.24479999999</v>
      </c>
      <c r="P1477" s="382">
        <v>223687.68789999999</v>
      </c>
      <c r="Q1477" s="382">
        <v>357900.30599999998</v>
      </c>
      <c r="R1477" s="382">
        <v>253512.71290000001</v>
      </c>
      <c r="S1477" s="382">
        <v>405620.3468</v>
      </c>
      <c r="T1477" s="382">
        <v>283337.73800000001</v>
      </c>
      <c r="U1477" s="382">
        <v>453340.38760000002</v>
      </c>
    </row>
    <row r="1478" spans="1:21" ht="22.5" customHeight="1" x14ac:dyDescent="0.25">
      <c r="A1478" s="381" t="s">
        <v>748</v>
      </c>
      <c r="B1478" s="381" t="s">
        <v>288</v>
      </c>
      <c r="C1478" s="381" t="s">
        <v>298</v>
      </c>
      <c r="D1478" s="381" t="s">
        <v>299</v>
      </c>
      <c r="E1478" s="381" t="s">
        <v>759</v>
      </c>
      <c r="F1478" s="381" t="s">
        <v>624</v>
      </c>
      <c r="G1478" s="381" t="s">
        <v>11</v>
      </c>
      <c r="H1478" s="382">
        <v>82862.016600000003</v>
      </c>
      <c r="I1478" s="382">
        <v>145008.52900000001</v>
      </c>
      <c r="J1478" s="382">
        <v>108576.61040000001</v>
      </c>
      <c r="K1478" s="382">
        <v>190009.06830000001</v>
      </c>
      <c r="L1478" s="382">
        <v>131867.3461</v>
      </c>
      <c r="M1478" s="382">
        <v>230767.85569999999</v>
      </c>
      <c r="N1478" s="382">
        <v>161402.40109999999</v>
      </c>
      <c r="O1478" s="382">
        <v>282454.20189999999</v>
      </c>
      <c r="P1478" s="382">
        <v>189976.08499999999</v>
      </c>
      <c r="Q1478" s="382">
        <v>332458.14870000002</v>
      </c>
      <c r="R1478" s="382">
        <v>207478.23970000001</v>
      </c>
      <c r="S1478" s="382">
        <v>363086.91930000001</v>
      </c>
      <c r="T1478" s="382">
        <v>223072.69349999999</v>
      </c>
      <c r="U1478" s="382">
        <v>390377.21360000002</v>
      </c>
    </row>
    <row r="1479" spans="1:21" ht="21.95" customHeight="1" x14ac:dyDescent="0.25">
      <c r="A1479" s="381" t="s">
        <v>748</v>
      </c>
      <c r="B1479" s="381" t="s">
        <v>288</v>
      </c>
      <c r="C1479" s="381" t="s">
        <v>298</v>
      </c>
      <c r="D1479" s="381" t="s">
        <v>299</v>
      </c>
      <c r="E1479" s="381" t="s">
        <v>759</v>
      </c>
      <c r="F1479" s="381" t="s">
        <v>625</v>
      </c>
      <c r="G1479" s="381" t="s">
        <v>5</v>
      </c>
      <c r="H1479" s="382">
        <v>75756.291500000007</v>
      </c>
      <c r="I1479" s="382">
        <v>132573.51010000001</v>
      </c>
      <c r="J1479" s="382">
        <v>99345.850300000006</v>
      </c>
      <c r="K1479" s="382">
        <v>173855.23809999999</v>
      </c>
      <c r="L1479" s="382">
        <v>120908.046</v>
      </c>
      <c r="M1479" s="382">
        <v>211589.08059999999</v>
      </c>
      <c r="N1479" s="382">
        <v>148625.46100000001</v>
      </c>
      <c r="O1479" s="382">
        <v>260094.55669999999</v>
      </c>
      <c r="P1479" s="382">
        <v>176445.8786</v>
      </c>
      <c r="Q1479" s="382">
        <v>308780.28759999998</v>
      </c>
      <c r="R1479" s="382">
        <v>194317.1795</v>
      </c>
      <c r="S1479" s="382">
        <v>340055.06410000002</v>
      </c>
      <c r="T1479" s="382">
        <v>211076.6159</v>
      </c>
      <c r="U1479" s="382">
        <v>369384.07780000003</v>
      </c>
    </row>
    <row r="1480" spans="1:21" ht="21.95" customHeight="1" x14ac:dyDescent="0.25">
      <c r="A1480" s="381" t="s">
        <v>748</v>
      </c>
      <c r="B1480" s="381" t="s">
        <v>288</v>
      </c>
      <c r="C1480" s="381" t="s">
        <v>298</v>
      </c>
      <c r="D1480" s="381" t="s">
        <v>299</v>
      </c>
      <c r="E1480" s="381" t="s">
        <v>759</v>
      </c>
      <c r="F1480" s="381" t="s">
        <v>626</v>
      </c>
      <c r="G1480" s="381" t="s">
        <v>6</v>
      </c>
      <c r="H1480" s="382">
        <v>65348.362200000003</v>
      </c>
      <c r="I1480" s="382">
        <v>114359.63370000001</v>
      </c>
      <c r="J1480" s="382">
        <v>90236.842000000004</v>
      </c>
      <c r="K1480" s="382">
        <v>157914.47349999999</v>
      </c>
      <c r="L1480" s="382">
        <v>114410.5419</v>
      </c>
      <c r="M1480" s="382">
        <v>200218.44829999999</v>
      </c>
      <c r="N1480" s="382">
        <v>149327.90909999999</v>
      </c>
      <c r="O1480" s="382">
        <v>261323.84099999999</v>
      </c>
      <c r="P1480" s="382">
        <v>186060.91159999999</v>
      </c>
      <c r="Q1480" s="382">
        <v>325606.59539999999</v>
      </c>
      <c r="R1480" s="382">
        <v>209385.2163</v>
      </c>
      <c r="S1480" s="382">
        <v>366424.12849999999</v>
      </c>
      <c r="T1480" s="382">
        <v>232354.08609999999</v>
      </c>
      <c r="U1480" s="382">
        <v>406619.6507</v>
      </c>
    </row>
    <row r="1481" spans="1:21" ht="21.95" customHeight="1" x14ac:dyDescent="0.25">
      <c r="A1481" s="381" t="s">
        <v>748</v>
      </c>
      <c r="B1481" s="381" t="s">
        <v>288</v>
      </c>
      <c r="C1481" s="381" t="s">
        <v>298</v>
      </c>
      <c r="D1481" s="381" t="s">
        <v>299</v>
      </c>
      <c r="E1481" s="381" t="s">
        <v>759</v>
      </c>
      <c r="F1481" s="381" t="s">
        <v>627</v>
      </c>
      <c r="G1481" s="381" t="s">
        <v>4</v>
      </c>
      <c r="H1481" s="382">
        <v>74138.049799999993</v>
      </c>
      <c r="I1481" s="382">
        <v>118620.8815</v>
      </c>
      <c r="J1481" s="382">
        <v>103793.2697</v>
      </c>
      <c r="K1481" s="382">
        <v>166069.23389999999</v>
      </c>
      <c r="L1481" s="382">
        <v>133448.4896</v>
      </c>
      <c r="M1481" s="382">
        <v>213517.58660000001</v>
      </c>
      <c r="N1481" s="382">
        <v>177931.31950000001</v>
      </c>
      <c r="O1481" s="382">
        <v>284690.1153</v>
      </c>
      <c r="P1481" s="382">
        <v>222414.14929999999</v>
      </c>
      <c r="Q1481" s="382">
        <v>355862.64419999998</v>
      </c>
      <c r="R1481" s="382">
        <v>252069.36919999999</v>
      </c>
      <c r="S1481" s="382">
        <v>403310.99680000002</v>
      </c>
      <c r="T1481" s="382">
        <v>281724.58919999999</v>
      </c>
      <c r="U1481" s="382">
        <v>450759.34940000001</v>
      </c>
    </row>
    <row r="1482" spans="1:21" ht="22.5" customHeight="1" x14ac:dyDescent="0.25">
      <c r="A1482" s="381" t="s">
        <v>748</v>
      </c>
      <c r="B1482" s="381" t="s">
        <v>288</v>
      </c>
      <c r="C1482" s="381" t="s">
        <v>298</v>
      </c>
      <c r="D1482" s="381" t="s">
        <v>299</v>
      </c>
      <c r="E1482" s="381" t="s">
        <v>760</v>
      </c>
      <c r="F1482" s="381" t="s">
        <v>624</v>
      </c>
      <c r="G1482" s="381" t="s">
        <v>11</v>
      </c>
      <c r="H1482" s="382">
        <v>83753.8897</v>
      </c>
      <c r="I1482" s="382">
        <v>146569.3069</v>
      </c>
      <c r="J1482" s="382">
        <v>109742.2668</v>
      </c>
      <c r="K1482" s="382">
        <v>192048.967</v>
      </c>
      <c r="L1482" s="382">
        <v>133280.29879999999</v>
      </c>
      <c r="M1482" s="382">
        <v>233240.52299999999</v>
      </c>
      <c r="N1482" s="382">
        <v>163126.84020000001</v>
      </c>
      <c r="O1482" s="382">
        <v>285471.9705</v>
      </c>
      <c r="P1482" s="382">
        <v>192004.08910000001</v>
      </c>
      <c r="Q1482" s="382">
        <v>336007.15590000001</v>
      </c>
      <c r="R1482" s="382">
        <v>209692.5521</v>
      </c>
      <c r="S1482" s="382">
        <v>366961.96620000002</v>
      </c>
      <c r="T1482" s="382">
        <v>225452.81359999999</v>
      </c>
      <c r="U1482" s="382">
        <v>394542.42389999999</v>
      </c>
    </row>
    <row r="1483" spans="1:21" ht="21.95" customHeight="1" x14ac:dyDescent="0.25">
      <c r="A1483" s="381" t="s">
        <v>748</v>
      </c>
      <c r="B1483" s="381" t="s">
        <v>288</v>
      </c>
      <c r="C1483" s="381" t="s">
        <v>298</v>
      </c>
      <c r="D1483" s="381" t="s">
        <v>299</v>
      </c>
      <c r="E1483" s="381" t="s">
        <v>760</v>
      </c>
      <c r="F1483" s="381" t="s">
        <v>625</v>
      </c>
      <c r="G1483" s="381" t="s">
        <v>5</v>
      </c>
      <c r="H1483" s="382">
        <v>76577.107399999994</v>
      </c>
      <c r="I1483" s="382">
        <v>134009.93799999999</v>
      </c>
      <c r="J1483" s="382">
        <v>100419.1992</v>
      </c>
      <c r="K1483" s="382">
        <v>175733.5986</v>
      </c>
      <c r="L1483" s="382">
        <v>122211.40579999999</v>
      </c>
      <c r="M1483" s="382">
        <v>213869.96030000001</v>
      </c>
      <c r="N1483" s="382">
        <v>150222.13080000001</v>
      </c>
      <c r="O1483" s="382">
        <v>262888.72899999999</v>
      </c>
      <c r="P1483" s="382">
        <v>178338.58069999999</v>
      </c>
      <c r="Q1483" s="382">
        <v>312092.51630000002</v>
      </c>
      <c r="R1483" s="382">
        <v>196399.88149999999</v>
      </c>
      <c r="S1483" s="382">
        <v>343699.79269999999</v>
      </c>
      <c r="T1483" s="382">
        <v>213336.77540000001</v>
      </c>
      <c r="U1483" s="382">
        <v>373339.35690000001</v>
      </c>
    </row>
    <row r="1484" spans="1:21" ht="21.95" customHeight="1" x14ac:dyDescent="0.25">
      <c r="A1484" s="381" t="s">
        <v>748</v>
      </c>
      <c r="B1484" s="381" t="s">
        <v>288</v>
      </c>
      <c r="C1484" s="381" t="s">
        <v>298</v>
      </c>
      <c r="D1484" s="381" t="s">
        <v>299</v>
      </c>
      <c r="E1484" s="381" t="s">
        <v>760</v>
      </c>
      <c r="F1484" s="381" t="s">
        <v>626</v>
      </c>
      <c r="G1484" s="381" t="s">
        <v>6</v>
      </c>
      <c r="H1484" s="382">
        <v>66062.391000000003</v>
      </c>
      <c r="I1484" s="382">
        <v>115609.1842</v>
      </c>
      <c r="J1484" s="382">
        <v>91223.973800000007</v>
      </c>
      <c r="K1484" s="382">
        <v>159641.954</v>
      </c>
      <c r="L1484" s="382">
        <v>115663.6287</v>
      </c>
      <c r="M1484" s="382">
        <v>202411.35019999999</v>
      </c>
      <c r="N1484" s="382">
        <v>150966.49679999999</v>
      </c>
      <c r="O1484" s="382">
        <v>264191.36930000002</v>
      </c>
      <c r="P1484" s="382">
        <v>188103.15650000001</v>
      </c>
      <c r="Q1484" s="382">
        <v>329180.52380000002</v>
      </c>
      <c r="R1484" s="382">
        <v>211684.9222</v>
      </c>
      <c r="S1484" s="382">
        <v>370448.6139</v>
      </c>
      <c r="T1484" s="382">
        <v>234907.69880000001</v>
      </c>
      <c r="U1484" s="382">
        <v>411088.473</v>
      </c>
    </row>
    <row r="1485" spans="1:21" ht="21.95" customHeight="1" x14ac:dyDescent="0.25">
      <c r="A1485" s="381" t="s">
        <v>748</v>
      </c>
      <c r="B1485" s="381" t="s">
        <v>288</v>
      </c>
      <c r="C1485" s="381" t="s">
        <v>298</v>
      </c>
      <c r="D1485" s="381" t="s">
        <v>299</v>
      </c>
      <c r="E1485" s="381" t="s">
        <v>760</v>
      </c>
      <c r="F1485" s="381" t="s">
        <v>627</v>
      </c>
      <c r="G1485" s="381" t="s">
        <v>4</v>
      </c>
      <c r="H1485" s="382">
        <v>74932.240000000005</v>
      </c>
      <c r="I1485" s="382">
        <v>119891.58590000001</v>
      </c>
      <c r="J1485" s="382">
        <v>104905.1361</v>
      </c>
      <c r="K1485" s="382">
        <v>167848.22020000001</v>
      </c>
      <c r="L1485" s="382">
        <v>134878.03210000001</v>
      </c>
      <c r="M1485" s="382">
        <v>215804.85449999999</v>
      </c>
      <c r="N1485" s="382">
        <v>179837.37599999999</v>
      </c>
      <c r="O1485" s="382">
        <v>287739.80609999999</v>
      </c>
      <c r="P1485" s="382">
        <v>224796.72010000001</v>
      </c>
      <c r="Q1485" s="382">
        <v>359674.75750000001</v>
      </c>
      <c r="R1485" s="382">
        <v>254769.61610000001</v>
      </c>
      <c r="S1485" s="382">
        <v>407631.39189999999</v>
      </c>
      <c r="T1485" s="382">
        <v>284742.5122</v>
      </c>
      <c r="U1485" s="382">
        <v>455588.02620000002</v>
      </c>
    </row>
    <row r="1486" spans="1:21" ht="22.5" customHeight="1" x14ac:dyDescent="0.25">
      <c r="A1486" s="381" t="s">
        <v>748</v>
      </c>
      <c r="B1486" s="381" t="s">
        <v>288</v>
      </c>
      <c r="C1486" s="381" t="s">
        <v>302</v>
      </c>
      <c r="D1486" s="381" t="s">
        <v>303</v>
      </c>
      <c r="E1486" s="381" t="s">
        <v>363</v>
      </c>
      <c r="F1486" s="381" t="s">
        <v>624</v>
      </c>
      <c r="G1486" s="381" t="s">
        <v>11</v>
      </c>
      <c r="H1486" s="382">
        <v>74186.058600000004</v>
      </c>
      <c r="I1486" s="382">
        <v>129825.60249999999</v>
      </c>
      <c r="J1486" s="382">
        <v>97344.261799999993</v>
      </c>
      <c r="K1486" s="382">
        <v>170352.45809999999</v>
      </c>
      <c r="L1486" s="382">
        <v>118350.48880000001</v>
      </c>
      <c r="M1486" s="382">
        <v>207113.3554</v>
      </c>
      <c r="N1486" s="382">
        <v>145084.51560000001</v>
      </c>
      <c r="O1486" s="382">
        <v>253897.90239999999</v>
      </c>
      <c r="P1486" s="382">
        <v>170847.53700000001</v>
      </c>
      <c r="Q1486" s="382">
        <v>298983.18969999999</v>
      </c>
      <c r="R1486" s="382">
        <v>186611.41390000001</v>
      </c>
      <c r="S1486" s="382">
        <v>326569.97440000001</v>
      </c>
      <c r="T1486" s="382">
        <v>200665.85699999999</v>
      </c>
      <c r="U1486" s="382">
        <v>351165.24969999999</v>
      </c>
    </row>
    <row r="1487" spans="1:21" ht="21.95" customHeight="1" x14ac:dyDescent="0.25">
      <c r="A1487" s="381" t="s">
        <v>748</v>
      </c>
      <c r="B1487" s="381" t="s">
        <v>288</v>
      </c>
      <c r="C1487" s="381" t="s">
        <v>302</v>
      </c>
      <c r="D1487" s="381" t="s">
        <v>303</v>
      </c>
      <c r="E1487" s="381" t="s">
        <v>363</v>
      </c>
      <c r="F1487" s="381" t="s">
        <v>625</v>
      </c>
      <c r="G1487" s="381" t="s">
        <v>5</v>
      </c>
      <c r="H1487" s="382">
        <v>67577.734200000006</v>
      </c>
      <c r="I1487" s="382">
        <v>118261.0349</v>
      </c>
      <c r="J1487" s="382">
        <v>88759.654899999994</v>
      </c>
      <c r="K1487" s="382">
        <v>155329.39600000001</v>
      </c>
      <c r="L1487" s="382">
        <v>108158.33960000001</v>
      </c>
      <c r="M1487" s="382">
        <v>189277.0943</v>
      </c>
      <c r="N1487" s="382">
        <v>133201.96119999999</v>
      </c>
      <c r="O1487" s="382">
        <v>233103.43220000001</v>
      </c>
      <c r="P1487" s="382">
        <v>158264.44500000001</v>
      </c>
      <c r="Q1487" s="382">
        <v>276962.77860000002</v>
      </c>
      <c r="R1487" s="382">
        <v>174371.62789999999</v>
      </c>
      <c r="S1487" s="382">
        <v>305150.34889999998</v>
      </c>
      <c r="T1487" s="382">
        <v>189509.50469999999</v>
      </c>
      <c r="U1487" s="382">
        <v>331641.63329999999</v>
      </c>
    </row>
    <row r="1488" spans="1:21" ht="21.95" customHeight="1" x14ac:dyDescent="0.25">
      <c r="A1488" s="381" t="s">
        <v>748</v>
      </c>
      <c r="B1488" s="381" t="s">
        <v>288</v>
      </c>
      <c r="C1488" s="381" t="s">
        <v>302</v>
      </c>
      <c r="D1488" s="381" t="s">
        <v>303</v>
      </c>
      <c r="E1488" s="381" t="s">
        <v>363</v>
      </c>
      <c r="F1488" s="381" t="s">
        <v>626</v>
      </c>
      <c r="G1488" s="381" t="s">
        <v>6</v>
      </c>
      <c r="H1488" s="382">
        <v>58021.468200000003</v>
      </c>
      <c r="I1488" s="382">
        <v>101537.56939999999</v>
      </c>
      <c r="J1488" s="382">
        <v>80066.751099999994</v>
      </c>
      <c r="K1488" s="382">
        <v>140116.8144</v>
      </c>
      <c r="L1488" s="382">
        <v>101447.2884</v>
      </c>
      <c r="M1488" s="382">
        <v>177532.7548</v>
      </c>
      <c r="N1488" s="382">
        <v>132268.93479999999</v>
      </c>
      <c r="O1488" s="382">
        <v>231470.63589999999</v>
      </c>
      <c r="P1488" s="382">
        <v>164779.122</v>
      </c>
      <c r="Q1488" s="382">
        <v>288363.46340000001</v>
      </c>
      <c r="R1488" s="382">
        <v>185369.7218</v>
      </c>
      <c r="S1488" s="382">
        <v>324397.01319999999</v>
      </c>
      <c r="T1488" s="382">
        <v>205629.76730000001</v>
      </c>
      <c r="U1488" s="382">
        <v>359852.09279999998</v>
      </c>
    </row>
    <row r="1489" spans="1:21" ht="21.95" customHeight="1" x14ac:dyDescent="0.25">
      <c r="A1489" s="381" t="s">
        <v>748</v>
      </c>
      <c r="B1489" s="381" t="s">
        <v>288</v>
      </c>
      <c r="C1489" s="381" t="s">
        <v>302</v>
      </c>
      <c r="D1489" s="381" t="s">
        <v>303</v>
      </c>
      <c r="E1489" s="381" t="s">
        <v>363</v>
      </c>
      <c r="F1489" s="381" t="s">
        <v>627</v>
      </c>
      <c r="G1489" s="381" t="s">
        <v>4</v>
      </c>
      <c r="H1489" s="382">
        <v>66547.539000000004</v>
      </c>
      <c r="I1489" s="382">
        <v>106476.06389999999</v>
      </c>
      <c r="J1489" s="382">
        <v>93166.554600000003</v>
      </c>
      <c r="K1489" s="382">
        <v>149066.4895</v>
      </c>
      <c r="L1489" s="382">
        <v>119785.5701</v>
      </c>
      <c r="M1489" s="382">
        <v>191656.91510000001</v>
      </c>
      <c r="N1489" s="382">
        <v>159714.09349999999</v>
      </c>
      <c r="O1489" s="382">
        <v>255542.5534</v>
      </c>
      <c r="P1489" s="382">
        <v>199642.61679999999</v>
      </c>
      <c r="Q1489" s="382">
        <v>319428.19170000002</v>
      </c>
      <c r="R1489" s="382">
        <v>226261.63250000001</v>
      </c>
      <c r="S1489" s="382">
        <v>362018.61739999999</v>
      </c>
      <c r="T1489" s="382">
        <v>252880.64799999999</v>
      </c>
      <c r="U1489" s="382">
        <v>404609.0429</v>
      </c>
    </row>
    <row r="1490" spans="1:21" ht="22.5" customHeight="1" x14ac:dyDescent="0.25">
      <c r="A1490" s="381" t="s">
        <v>748</v>
      </c>
      <c r="B1490" s="381" t="s">
        <v>288</v>
      </c>
      <c r="C1490" s="381" t="s">
        <v>302</v>
      </c>
      <c r="D1490" s="381" t="s">
        <v>303</v>
      </c>
      <c r="E1490" s="381" t="s">
        <v>761</v>
      </c>
      <c r="F1490" s="381" t="s">
        <v>624</v>
      </c>
      <c r="G1490" s="381" t="s">
        <v>11</v>
      </c>
      <c r="H1490" s="382">
        <v>72483.571800000005</v>
      </c>
      <c r="I1490" s="382">
        <v>126846.2506</v>
      </c>
      <c r="J1490" s="382">
        <v>95076.386700000003</v>
      </c>
      <c r="K1490" s="382">
        <v>166383.67660000001</v>
      </c>
      <c r="L1490" s="382">
        <v>115562.0966</v>
      </c>
      <c r="M1490" s="382">
        <v>202233.66889999999</v>
      </c>
      <c r="N1490" s="382">
        <v>141609.91130000001</v>
      </c>
      <c r="O1490" s="382">
        <v>247817.34479999999</v>
      </c>
      <c r="P1490" s="382">
        <v>166736.51920000001</v>
      </c>
      <c r="Q1490" s="382">
        <v>291788.90850000002</v>
      </c>
      <c r="R1490" s="382">
        <v>182115.1171</v>
      </c>
      <c r="S1490" s="382">
        <v>318701.45490000001</v>
      </c>
      <c r="T1490" s="382">
        <v>195823.87899999999</v>
      </c>
      <c r="U1490" s="382">
        <v>342691.78830000001</v>
      </c>
    </row>
    <row r="1491" spans="1:21" ht="21.95" customHeight="1" x14ac:dyDescent="0.25">
      <c r="A1491" s="381" t="s">
        <v>748</v>
      </c>
      <c r="B1491" s="381" t="s">
        <v>288</v>
      </c>
      <c r="C1491" s="381" t="s">
        <v>302</v>
      </c>
      <c r="D1491" s="381" t="s">
        <v>303</v>
      </c>
      <c r="E1491" s="381" t="s">
        <v>761</v>
      </c>
      <c r="F1491" s="381" t="s">
        <v>625</v>
      </c>
      <c r="G1491" s="381" t="s">
        <v>5</v>
      </c>
      <c r="H1491" s="382">
        <v>66088.419399999999</v>
      </c>
      <c r="I1491" s="382">
        <v>115654.73390000001</v>
      </c>
      <c r="J1491" s="382">
        <v>86768.702799999999</v>
      </c>
      <c r="K1491" s="382">
        <v>151845.22990000001</v>
      </c>
      <c r="L1491" s="382">
        <v>105698.7267</v>
      </c>
      <c r="M1491" s="382">
        <v>184972.77179999999</v>
      </c>
      <c r="N1491" s="382">
        <v>130110.6655</v>
      </c>
      <c r="O1491" s="382">
        <v>227693.66459999999</v>
      </c>
      <c r="P1491" s="382">
        <v>154559.33369999999</v>
      </c>
      <c r="Q1491" s="382">
        <v>270478.83409999998</v>
      </c>
      <c r="R1491" s="382">
        <v>170270.16329999999</v>
      </c>
      <c r="S1491" s="382">
        <v>297972.78580000001</v>
      </c>
      <c r="T1491" s="382">
        <v>185027.40950000001</v>
      </c>
      <c r="U1491" s="382">
        <v>323797.96659999999</v>
      </c>
    </row>
    <row r="1492" spans="1:21" ht="21.95" customHeight="1" x14ac:dyDescent="0.25">
      <c r="A1492" s="381" t="s">
        <v>748</v>
      </c>
      <c r="B1492" s="381" t="s">
        <v>288</v>
      </c>
      <c r="C1492" s="381" t="s">
        <v>302</v>
      </c>
      <c r="D1492" s="381" t="s">
        <v>303</v>
      </c>
      <c r="E1492" s="381" t="s">
        <v>761</v>
      </c>
      <c r="F1492" s="381" t="s">
        <v>626</v>
      </c>
      <c r="G1492" s="381" t="s">
        <v>6</v>
      </c>
      <c r="H1492" s="382">
        <v>56810.854399999997</v>
      </c>
      <c r="I1492" s="382">
        <v>99418.995200000005</v>
      </c>
      <c r="J1492" s="382">
        <v>78409.417700000005</v>
      </c>
      <c r="K1492" s="382">
        <v>137216.4809</v>
      </c>
      <c r="L1492" s="382">
        <v>99364.679000000004</v>
      </c>
      <c r="M1492" s="382">
        <v>173888.18830000001</v>
      </c>
      <c r="N1492" s="382">
        <v>129588.7066</v>
      </c>
      <c r="O1492" s="382">
        <v>226780.23670000001</v>
      </c>
      <c r="P1492" s="382">
        <v>161446.80609999999</v>
      </c>
      <c r="Q1492" s="382">
        <v>282531.9106</v>
      </c>
      <c r="R1492" s="382">
        <v>181637.61170000001</v>
      </c>
      <c r="S1492" s="382">
        <v>317865.82040000003</v>
      </c>
      <c r="T1492" s="382">
        <v>201508.52600000001</v>
      </c>
      <c r="U1492" s="382">
        <v>352639.9204</v>
      </c>
    </row>
    <row r="1493" spans="1:21" ht="21.95" customHeight="1" x14ac:dyDescent="0.25">
      <c r="A1493" s="381" t="s">
        <v>748</v>
      </c>
      <c r="B1493" s="381" t="s">
        <v>288</v>
      </c>
      <c r="C1493" s="381" t="s">
        <v>302</v>
      </c>
      <c r="D1493" s="381" t="s">
        <v>303</v>
      </c>
      <c r="E1493" s="381" t="s">
        <v>761</v>
      </c>
      <c r="F1493" s="381" t="s">
        <v>627</v>
      </c>
      <c r="G1493" s="381" t="s">
        <v>4</v>
      </c>
      <c r="H1493" s="382">
        <v>64977.434600000001</v>
      </c>
      <c r="I1493" s="382">
        <v>103963.89690000001</v>
      </c>
      <c r="J1493" s="382">
        <v>90968.408500000005</v>
      </c>
      <c r="K1493" s="382">
        <v>145549.45569999999</v>
      </c>
      <c r="L1493" s="382">
        <v>116959.3823</v>
      </c>
      <c r="M1493" s="382">
        <v>187135.01449999999</v>
      </c>
      <c r="N1493" s="382">
        <v>155945.8431</v>
      </c>
      <c r="O1493" s="382">
        <v>249513.35260000001</v>
      </c>
      <c r="P1493" s="382">
        <v>194932.30379999999</v>
      </c>
      <c r="Q1493" s="382">
        <v>311891.69079999998</v>
      </c>
      <c r="R1493" s="382">
        <v>220923.27770000001</v>
      </c>
      <c r="S1493" s="382">
        <v>353477.24959999998</v>
      </c>
      <c r="T1493" s="382">
        <v>246914.25150000001</v>
      </c>
      <c r="U1493" s="382">
        <v>395062.80839999998</v>
      </c>
    </row>
    <row r="1494" spans="1:21" ht="22.5" customHeight="1" x14ac:dyDescent="0.25">
      <c r="A1494" s="381" t="s">
        <v>748</v>
      </c>
      <c r="B1494" s="381" t="s">
        <v>288</v>
      </c>
      <c r="C1494" s="381" t="s">
        <v>302</v>
      </c>
      <c r="D1494" s="381" t="s">
        <v>303</v>
      </c>
      <c r="E1494" s="381" t="s">
        <v>304</v>
      </c>
      <c r="F1494" s="381" t="s">
        <v>624</v>
      </c>
      <c r="G1494" s="381" t="s">
        <v>11</v>
      </c>
      <c r="H1494" s="382">
        <v>75727.025999999998</v>
      </c>
      <c r="I1494" s="382">
        <v>132522.29550000001</v>
      </c>
      <c r="J1494" s="382">
        <v>99251.352400000003</v>
      </c>
      <c r="K1494" s="382">
        <v>173689.86660000001</v>
      </c>
      <c r="L1494" s="382">
        <v>120563.7156</v>
      </c>
      <c r="M1494" s="382">
        <v>210986.5024</v>
      </c>
      <c r="N1494" s="382">
        <v>147606.8775</v>
      </c>
      <c r="O1494" s="382">
        <v>258312.0356</v>
      </c>
      <c r="P1494" s="382">
        <v>173752.04029999999</v>
      </c>
      <c r="Q1494" s="382">
        <v>304066.07059999998</v>
      </c>
      <c r="R1494" s="382">
        <v>189763.72640000001</v>
      </c>
      <c r="S1494" s="382">
        <v>332086.52130000002</v>
      </c>
      <c r="T1494" s="382">
        <v>204031.7182</v>
      </c>
      <c r="U1494" s="382">
        <v>357055.50689999998</v>
      </c>
    </row>
    <row r="1495" spans="1:21" ht="21.95" customHeight="1" x14ac:dyDescent="0.25">
      <c r="A1495" s="381" t="s">
        <v>748</v>
      </c>
      <c r="B1495" s="381" t="s">
        <v>288</v>
      </c>
      <c r="C1495" s="381" t="s">
        <v>302</v>
      </c>
      <c r="D1495" s="381" t="s">
        <v>303</v>
      </c>
      <c r="E1495" s="381" t="s">
        <v>304</v>
      </c>
      <c r="F1495" s="381" t="s">
        <v>625</v>
      </c>
      <c r="G1495" s="381" t="s">
        <v>5</v>
      </c>
      <c r="H1495" s="382">
        <v>69189.758799999996</v>
      </c>
      <c r="I1495" s="382">
        <v>121082.07799999999</v>
      </c>
      <c r="J1495" s="382">
        <v>90759.052899999995</v>
      </c>
      <c r="K1495" s="382">
        <v>158828.3426</v>
      </c>
      <c r="L1495" s="382">
        <v>110481.1594</v>
      </c>
      <c r="M1495" s="382">
        <v>193342.0289</v>
      </c>
      <c r="N1495" s="382">
        <v>135852.09229999999</v>
      </c>
      <c r="O1495" s="382">
        <v>237741.16159999999</v>
      </c>
      <c r="P1495" s="382">
        <v>161304.25020000001</v>
      </c>
      <c r="Q1495" s="382">
        <v>282282.43790000002</v>
      </c>
      <c r="R1495" s="382">
        <v>177655.55100000001</v>
      </c>
      <c r="S1495" s="382">
        <v>310897.21409999998</v>
      </c>
      <c r="T1495" s="382">
        <v>192995.3266</v>
      </c>
      <c r="U1495" s="382">
        <v>337741.82150000002</v>
      </c>
    </row>
    <row r="1496" spans="1:21" ht="21.95" customHeight="1" x14ac:dyDescent="0.25">
      <c r="A1496" s="381" t="s">
        <v>748</v>
      </c>
      <c r="B1496" s="381" t="s">
        <v>288</v>
      </c>
      <c r="C1496" s="381" t="s">
        <v>302</v>
      </c>
      <c r="D1496" s="381" t="s">
        <v>303</v>
      </c>
      <c r="E1496" s="381" t="s">
        <v>304</v>
      </c>
      <c r="F1496" s="381" t="s">
        <v>626</v>
      </c>
      <c r="G1496" s="381" t="s">
        <v>6</v>
      </c>
      <c r="H1496" s="382">
        <v>59636.127399999998</v>
      </c>
      <c r="I1496" s="382">
        <v>104363.22289999999</v>
      </c>
      <c r="J1496" s="382">
        <v>82339.782600000006</v>
      </c>
      <c r="K1496" s="382">
        <v>144094.6195</v>
      </c>
      <c r="L1496" s="382">
        <v>104385.8401</v>
      </c>
      <c r="M1496" s="382">
        <v>182675.22020000001</v>
      </c>
      <c r="N1496" s="382">
        <v>136219.19839999999</v>
      </c>
      <c r="O1496" s="382">
        <v>238383.59729999999</v>
      </c>
      <c r="P1496" s="382">
        <v>169722.94130000001</v>
      </c>
      <c r="Q1496" s="382">
        <v>297015.1471</v>
      </c>
      <c r="R1496" s="382">
        <v>190987.5552</v>
      </c>
      <c r="S1496" s="382">
        <v>334228.22149999999</v>
      </c>
      <c r="T1496" s="382">
        <v>211925.16899999999</v>
      </c>
      <c r="U1496" s="382">
        <v>370869.04570000002</v>
      </c>
    </row>
    <row r="1497" spans="1:21" ht="21.95" customHeight="1" x14ac:dyDescent="0.25">
      <c r="A1497" s="381" t="s">
        <v>748</v>
      </c>
      <c r="B1497" s="381" t="s">
        <v>288</v>
      </c>
      <c r="C1497" s="381" t="s">
        <v>302</v>
      </c>
      <c r="D1497" s="381" t="s">
        <v>303</v>
      </c>
      <c r="E1497" s="381" t="s">
        <v>304</v>
      </c>
      <c r="F1497" s="381" t="s">
        <v>627</v>
      </c>
      <c r="G1497" s="381" t="s">
        <v>4</v>
      </c>
      <c r="H1497" s="382">
        <v>67784.523000000001</v>
      </c>
      <c r="I1497" s="382">
        <v>108455.2384</v>
      </c>
      <c r="J1497" s="382">
        <v>94898.332200000004</v>
      </c>
      <c r="K1497" s="382">
        <v>151837.33369999999</v>
      </c>
      <c r="L1497" s="382">
        <v>122012.14139999999</v>
      </c>
      <c r="M1497" s="382">
        <v>195219.42920000001</v>
      </c>
      <c r="N1497" s="382">
        <v>162682.85519999999</v>
      </c>
      <c r="O1497" s="382">
        <v>260292.57209999999</v>
      </c>
      <c r="P1497" s="382">
        <v>203353.56890000001</v>
      </c>
      <c r="Q1497" s="382">
        <v>325365.71519999998</v>
      </c>
      <c r="R1497" s="382">
        <v>230467.37820000001</v>
      </c>
      <c r="S1497" s="382">
        <v>368747.81050000002</v>
      </c>
      <c r="T1497" s="382">
        <v>257581.18729999999</v>
      </c>
      <c r="U1497" s="382">
        <v>412129.90590000001</v>
      </c>
    </row>
    <row r="1498" spans="1:21" ht="22.5" customHeight="1" x14ac:dyDescent="0.25">
      <c r="A1498" s="381" t="s">
        <v>748</v>
      </c>
      <c r="B1498" s="381" t="s">
        <v>288</v>
      </c>
      <c r="C1498" s="381" t="s">
        <v>302</v>
      </c>
      <c r="D1498" s="381" t="s">
        <v>303</v>
      </c>
      <c r="E1498" s="381" t="s">
        <v>305</v>
      </c>
      <c r="F1498" s="381" t="s">
        <v>624</v>
      </c>
      <c r="G1498" s="381" t="s">
        <v>11</v>
      </c>
      <c r="H1498" s="382">
        <v>77997.339800000002</v>
      </c>
      <c r="I1498" s="382">
        <v>136495.34469999999</v>
      </c>
      <c r="J1498" s="382">
        <v>102197.2138</v>
      </c>
      <c r="K1498" s="382">
        <v>178845.12409999999</v>
      </c>
      <c r="L1498" s="382">
        <v>124114.85619999999</v>
      </c>
      <c r="M1498" s="382">
        <v>217200.99840000001</v>
      </c>
      <c r="N1498" s="382">
        <v>151905.11499999999</v>
      </c>
      <c r="O1498" s="382">
        <v>265833.95120000001</v>
      </c>
      <c r="P1498" s="382">
        <v>178794.54879999999</v>
      </c>
      <c r="Q1498" s="382">
        <v>312890.46039999998</v>
      </c>
      <c r="R1498" s="382">
        <v>195265.6752</v>
      </c>
      <c r="S1498" s="382">
        <v>341714.93150000001</v>
      </c>
      <c r="T1498" s="382">
        <v>209941.15340000001</v>
      </c>
      <c r="U1498" s="382">
        <v>367397.0184</v>
      </c>
    </row>
    <row r="1499" spans="1:21" ht="21.95" customHeight="1" x14ac:dyDescent="0.25">
      <c r="A1499" s="381" t="s">
        <v>748</v>
      </c>
      <c r="B1499" s="381" t="s">
        <v>288</v>
      </c>
      <c r="C1499" s="381" t="s">
        <v>302</v>
      </c>
      <c r="D1499" s="381" t="s">
        <v>303</v>
      </c>
      <c r="E1499" s="381" t="s">
        <v>305</v>
      </c>
      <c r="F1499" s="381" t="s">
        <v>625</v>
      </c>
      <c r="G1499" s="381" t="s">
        <v>5</v>
      </c>
      <c r="H1499" s="382">
        <v>71317.958199999994</v>
      </c>
      <c r="I1499" s="382">
        <v>124806.427</v>
      </c>
      <c r="J1499" s="382">
        <v>93520.299400000004</v>
      </c>
      <c r="K1499" s="382">
        <v>163660.5238</v>
      </c>
      <c r="L1499" s="382">
        <v>113813.11410000001</v>
      </c>
      <c r="M1499" s="382">
        <v>199172.9497</v>
      </c>
      <c r="N1499" s="382">
        <v>139894.79139999999</v>
      </c>
      <c r="O1499" s="382">
        <v>244815.8848</v>
      </c>
      <c r="P1499" s="382">
        <v>166076.15479999999</v>
      </c>
      <c r="Q1499" s="382">
        <v>290633.2709</v>
      </c>
      <c r="R1499" s="382">
        <v>182894.2787</v>
      </c>
      <c r="S1499" s="382">
        <v>320064.9877</v>
      </c>
      <c r="T1499" s="382">
        <v>198664.84039999999</v>
      </c>
      <c r="U1499" s="382">
        <v>347663.47080000001</v>
      </c>
    </row>
    <row r="1500" spans="1:21" ht="21.95" customHeight="1" x14ac:dyDescent="0.25">
      <c r="A1500" s="381" t="s">
        <v>748</v>
      </c>
      <c r="B1500" s="381" t="s">
        <v>288</v>
      </c>
      <c r="C1500" s="381" t="s">
        <v>302</v>
      </c>
      <c r="D1500" s="381" t="s">
        <v>303</v>
      </c>
      <c r="E1500" s="381" t="s">
        <v>305</v>
      </c>
      <c r="F1500" s="381" t="s">
        <v>626</v>
      </c>
      <c r="G1500" s="381" t="s">
        <v>6</v>
      </c>
      <c r="H1500" s="382">
        <v>61529.922100000003</v>
      </c>
      <c r="I1500" s="382">
        <v>107677.3636</v>
      </c>
      <c r="J1500" s="382">
        <v>84966.077799999999</v>
      </c>
      <c r="K1500" s="382">
        <v>148690.63620000001</v>
      </c>
      <c r="L1500" s="382">
        <v>107730.3404</v>
      </c>
      <c r="M1500" s="382">
        <v>188528.09570000001</v>
      </c>
      <c r="N1500" s="382">
        <v>140614.14259999999</v>
      </c>
      <c r="O1500" s="382">
        <v>246074.74960000001</v>
      </c>
      <c r="P1500" s="382">
        <v>175204.64189999999</v>
      </c>
      <c r="Q1500" s="382">
        <v>306608.12339999998</v>
      </c>
      <c r="R1500" s="382">
        <v>197170.47289999999</v>
      </c>
      <c r="S1500" s="382">
        <v>345048.32760000002</v>
      </c>
      <c r="T1500" s="382">
        <v>218802.19519999999</v>
      </c>
      <c r="U1500" s="382">
        <v>382903.84169999999</v>
      </c>
    </row>
    <row r="1501" spans="1:21" ht="21.95" customHeight="1" x14ac:dyDescent="0.25">
      <c r="A1501" s="381" t="s">
        <v>748</v>
      </c>
      <c r="B1501" s="381" t="s">
        <v>288</v>
      </c>
      <c r="C1501" s="381" t="s">
        <v>302</v>
      </c>
      <c r="D1501" s="381" t="s">
        <v>303</v>
      </c>
      <c r="E1501" s="381" t="s">
        <v>305</v>
      </c>
      <c r="F1501" s="381" t="s">
        <v>627</v>
      </c>
      <c r="G1501" s="381" t="s">
        <v>4</v>
      </c>
      <c r="H1501" s="382">
        <v>69779.137799999997</v>
      </c>
      <c r="I1501" s="382">
        <v>111646.6223</v>
      </c>
      <c r="J1501" s="382">
        <v>97690.793000000005</v>
      </c>
      <c r="K1501" s="382">
        <v>156305.27119999999</v>
      </c>
      <c r="L1501" s="382">
        <v>125602.44809999999</v>
      </c>
      <c r="M1501" s="382">
        <v>200963.92009999999</v>
      </c>
      <c r="N1501" s="382">
        <v>167469.93090000001</v>
      </c>
      <c r="O1501" s="382">
        <v>267951.8934</v>
      </c>
      <c r="P1501" s="382">
        <v>209337.4137</v>
      </c>
      <c r="Q1501" s="382">
        <v>334939.86680000002</v>
      </c>
      <c r="R1501" s="382">
        <v>237249.06880000001</v>
      </c>
      <c r="S1501" s="382">
        <v>379598.51579999999</v>
      </c>
      <c r="T1501" s="382">
        <v>265160.72399999999</v>
      </c>
      <c r="U1501" s="382">
        <v>424257.16460000002</v>
      </c>
    </row>
    <row r="1502" spans="1:21" ht="22.5" customHeight="1" x14ac:dyDescent="0.25">
      <c r="A1502" s="381" t="s">
        <v>748</v>
      </c>
      <c r="B1502" s="381" t="s">
        <v>288</v>
      </c>
      <c r="C1502" s="381" t="s">
        <v>302</v>
      </c>
      <c r="D1502" s="381" t="s">
        <v>303</v>
      </c>
      <c r="E1502" s="381" t="s">
        <v>306</v>
      </c>
      <c r="F1502" s="381" t="s">
        <v>624</v>
      </c>
      <c r="G1502" s="381" t="s">
        <v>11</v>
      </c>
      <c r="H1502" s="382">
        <v>76376.115000000005</v>
      </c>
      <c r="I1502" s="382">
        <v>133658.20120000001</v>
      </c>
      <c r="J1502" s="382">
        <v>99992.779599999994</v>
      </c>
      <c r="K1502" s="382">
        <v>174987.36429999999</v>
      </c>
      <c r="L1502" s="382">
        <v>121363.9813</v>
      </c>
      <c r="M1502" s="382">
        <v>212386.96729999999</v>
      </c>
      <c r="N1502" s="382">
        <v>148404.7899</v>
      </c>
      <c r="O1502" s="382">
        <v>259708.3823</v>
      </c>
      <c r="P1502" s="382">
        <v>174628.5275</v>
      </c>
      <c r="Q1502" s="382">
        <v>305599.92310000001</v>
      </c>
      <c r="R1502" s="382">
        <v>190701.7133</v>
      </c>
      <c r="S1502" s="382">
        <v>333727.99829999998</v>
      </c>
      <c r="T1502" s="382">
        <v>205017.44510000001</v>
      </c>
      <c r="U1502" s="382">
        <v>358780.52899999998</v>
      </c>
    </row>
    <row r="1503" spans="1:21" ht="21.95" customHeight="1" x14ac:dyDescent="0.25">
      <c r="A1503" s="381" t="s">
        <v>748</v>
      </c>
      <c r="B1503" s="381" t="s">
        <v>288</v>
      </c>
      <c r="C1503" s="381" t="s">
        <v>302</v>
      </c>
      <c r="D1503" s="381" t="s">
        <v>303</v>
      </c>
      <c r="E1503" s="381" t="s">
        <v>306</v>
      </c>
      <c r="F1503" s="381" t="s">
        <v>625</v>
      </c>
      <c r="G1503" s="381" t="s">
        <v>5</v>
      </c>
      <c r="H1503" s="382">
        <v>69980.962499999994</v>
      </c>
      <c r="I1503" s="382">
        <v>122466.6845</v>
      </c>
      <c r="J1503" s="382">
        <v>91685.095700000005</v>
      </c>
      <c r="K1503" s="382">
        <v>160448.91759999999</v>
      </c>
      <c r="L1503" s="382">
        <v>111500.61139999999</v>
      </c>
      <c r="M1503" s="382">
        <v>195126.07010000001</v>
      </c>
      <c r="N1503" s="382">
        <v>136905.5441</v>
      </c>
      <c r="O1503" s="382">
        <v>239584.70209999999</v>
      </c>
      <c r="P1503" s="382">
        <v>162451.34210000001</v>
      </c>
      <c r="Q1503" s="382">
        <v>284289.84860000003</v>
      </c>
      <c r="R1503" s="382">
        <v>178856.75949999999</v>
      </c>
      <c r="S1503" s="382">
        <v>312999.32909999997</v>
      </c>
      <c r="T1503" s="382">
        <v>194220.9755</v>
      </c>
      <c r="U1503" s="382">
        <v>339886.7072</v>
      </c>
    </row>
    <row r="1504" spans="1:21" ht="21.95" customHeight="1" x14ac:dyDescent="0.25">
      <c r="A1504" s="381" t="s">
        <v>748</v>
      </c>
      <c r="B1504" s="381" t="s">
        <v>288</v>
      </c>
      <c r="C1504" s="381" t="s">
        <v>302</v>
      </c>
      <c r="D1504" s="381" t="s">
        <v>303</v>
      </c>
      <c r="E1504" s="381" t="s">
        <v>306</v>
      </c>
      <c r="F1504" s="381" t="s">
        <v>626</v>
      </c>
      <c r="G1504" s="381" t="s">
        <v>6</v>
      </c>
      <c r="H1504" s="382">
        <v>60536.753599999996</v>
      </c>
      <c r="I1504" s="382">
        <v>105939.3187</v>
      </c>
      <c r="J1504" s="382">
        <v>83625.676500000001</v>
      </c>
      <c r="K1504" s="382">
        <v>146344.9339</v>
      </c>
      <c r="L1504" s="382">
        <v>106071.2974</v>
      </c>
      <c r="M1504" s="382">
        <v>185624.77050000001</v>
      </c>
      <c r="N1504" s="382">
        <v>138530.86470000001</v>
      </c>
      <c r="O1504" s="382">
        <v>242429.01319999999</v>
      </c>
      <c r="P1504" s="382">
        <v>172624.50349999999</v>
      </c>
      <c r="Q1504" s="382">
        <v>302092.8811</v>
      </c>
      <c r="R1504" s="382">
        <v>194305.66880000001</v>
      </c>
      <c r="S1504" s="382">
        <v>340034.9203</v>
      </c>
      <c r="T1504" s="382">
        <v>215666.94270000001</v>
      </c>
      <c r="U1504" s="382">
        <v>377417.14980000001</v>
      </c>
    </row>
    <row r="1505" spans="1:21" ht="21.95" customHeight="1" x14ac:dyDescent="0.25">
      <c r="A1505" s="381" t="s">
        <v>748</v>
      </c>
      <c r="B1505" s="381" t="s">
        <v>288</v>
      </c>
      <c r="C1505" s="381" t="s">
        <v>302</v>
      </c>
      <c r="D1505" s="381" t="s">
        <v>303</v>
      </c>
      <c r="E1505" s="381" t="s">
        <v>306</v>
      </c>
      <c r="F1505" s="381" t="s">
        <v>627</v>
      </c>
      <c r="G1505" s="381" t="s">
        <v>4</v>
      </c>
      <c r="H1505" s="382">
        <v>68227.312000000005</v>
      </c>
      <c r="I1505" s="382">
        <v>109163.7009</v>
      </c>
      <c r="J1505" s="382">
        <v>95518.236900000004</v>
      </c>
      <c r="K1505" s="382">
        <v>152829.18119999999</v>
      </c>
      <c r="L1505" s="382">
        <v>122809.16160000001</v>
      </c>
      <c r="M1505" s="382">
        <v>196494.66159999999</v>
      </c>
      <c r="N1505" s="382">
        <v>163745.54889999999</v>
      </c>
      <c r="O1505" s="382">
        <v>261992.88209999999</v>
      </c>
      <c r="P1505" s="382">
        <v>204681.93609999999</v>
      </c>
      <c r="Q1505" s="382">
        <v>327491.10259999998</v>
      </c>
      <c r="R1505" s="382">
        <v>231972.8609</v>
      </c>
      <c r="S1505" s="382">
        <v>371156.58299999998</v>
      </c>
      <c r="T1505" s="382">
        <v>259263.78570000001</v>
      </c>
      <c r="U1505" s="382">
        <v>414822.06329999998</v>
      </c>
    </row>
    <row r="1506" spans="1:21" ht="22.5" customHeight="1" x14ac:dyDescent="0.25">
      <c r="A1506" s="381" t="s">
        <v>748</v>
      </c>
      <c r="B1506" s="381" t="s">
        <v>288</v>
      </c>
      <c r="C1506" s="381" t="s">
        <v>302</v>
      </c>
      <c r="D1506" s="381" t="s">
        <v>303</v>
      </c>
      <c r="E1506" s="381" t="s">
        <v>662</v>
      </c>
      <c r="F1506" s="381" t="s">
        <v>624</v>
      </c>
      <c r="G1506" s="381" t="s">
        <v>11</v>
      </c>
      <c r="H1506" s="382">
        <v>72402.312300000005</v>
      </c>
      <c r="I1506" s="382">
        <v>126704.0465</v>
      </c>
      <c r="J1506" s="382">
        <v>95012.948999999993</v>
      </c>
      <c r="K1506" s="382">
        <v>166272.66080000001</v>
      </c>
      <c r="L1506" s="382">
        <v>115524.58319999999</v>
      </c>
      <c r="M1506" s="382">
        <v>202168.02069999999</v>
      </c>
      <c r="N1506" s="382">
        <v>141635.6373</v>
      </c>
      <c r="O1506" s="382">
        <v>247862.36540000001</v>
      </c>
      <c r="P1506" s="382">
        <v>166791.5289</v>
      </c>
      <c r="Q1506" s="382">
        <v>291885.17540000001</v>
      </c>
      <c r="R1506" s="382">
        <v>182182.78890000001</v>
      </c>
      <c r="S1506" s="382">
        <v>318819.88069999998</v>
      </c>
      <c r="T1506" s="382">
        <v>195905.61670000001</v>
      </c>
      <c r="U1506" s="382">
        <v>342834.82929999998</v>
      </c>
    </row>
    <row r="1507" spans="1:21" ht="21.95" customHeight="1" x14ac:dyDescent="0.25">
      <c r="A1507" s="381" t="s">
        <v>748</v>
      </c>
      <c r="B1507" s="381" t="s">
        <v>288</v>
      </c>
      <c r="C1507" s="381" t="s">
        <v>302</v>
      </c>
      <c r="D1507" s="381" t="s">
        <v>303</v>
      </c>
      <c r="E1507" s="381" t="s">
        <v>662</v>
      </c>
      <c r="F1507" s="381" t="s">
        <v>625</v>
      </c>
      <c r="G1507" s="381" t="s">
        <v>5</v>
      </c>
      <c r="H1507" s="382">
        <v>65936.102199999994</v>
      </c>
      <c r="I1507" s="382">
        <v>115388.179</v>
      </c>
      <c r="J1507" s="382">
        <v>86612.956999999995</v>
      </c>
      <c r="K1507" s="382">
        <v>151572.67490000001</v>
      </c>
      <c r="L1507" s="382">
        <v>105551.61990000001</v>
      </c>
      <c r="M1507" s="382">
        <v>184715.33489999999</v>
      </c>
      <c r="N1507" s="382">
        <v>130008.62149999999</v>
      </c>
      <c r="O1507" s="382">
        <v>227515.0877</v>
      </c>
      <c r="P1507" s="382">
        <v>154479.04070000001</v>
      </c>
      <c r="Q1507" s="382">
        <v>270338.32120000001</v>
      </c>
      <c r="R1507" s="382">
        <v>170206.22390000001</v>
      </c>
      <c r="S1507" s="382">
        <v>297860.89179999998</v>
      </c>
      <c r="T1507" s="382">
        <v>184989.18580000001</v>
      </c>
      <c r="U1507" s="382">
        <v>323731.07510000002</v>
      </c>
    </row>
    <row r="1508" spans="1:21" ht="21.95" customHeight="1" x14ac:dyDescent="0.25">
      <c r="A1508" s="381" t="s">
        <v>748</v>
      </c>
      <c r="B1508" s="381" t="s">
        <v>288</v>
      </c>
      <c r="C1508" s="381" t="s">
        <v>302</v>
      </c>
      <c r="D1508" s="381" t="s">
        <v>303</v>
      </c>
      <c r="E1508" s="381" t="s">
        <v>662</v>
      </c>
      <c r="F1508" s="381" t="s">
        <v>626</v>
      </c>
      <c r="G1508" s="381" t="s">
        <v>6</v>
      </c>
      <c r="H1508" s="382">
        <v>56593.410600000003</v>
      </c>
      <c r="I1508" s="382">
        <v>99038.468500000003</v>
      </c>
      <c r="J1508" s="382">
        <v>78092.487599999993</v>
      </c>
      <c r="K1508" s="382">
        <v>136661.85339999999</v>
      </c>
      <c r="L1508" s="382">
        <v>98941.1149</v>
      </c>
      <c r="M1508" s="382">
        <v>173146.95110000001</v>
      </c>
      <c r="N1508" s="382">
        <v>128991.7596</v>
      </c>
      <c r="O1508" s="382">
        <v>225735.57930000001</v>
      </c>
      <c r="P1508" s="382">
        <v>160694.63250000001</v>
      </c>
      <c r="Q1508" s="382">
        <v>281215.6067</v>
      </c>
      <c r="R1508" s="382">
        <v>180770.30989999999</v>
      </c>
      <c r="S1508" s="382">
        <v>316348.04239999998</v>
      </c>
      <c r="T1508" s="382">
        <v>200522.54190000001</v>
      </c>
      <c r="U1508" s="382">
        <v>350914.44819999998</v>
      </c>
    </row>
    <row r="1509" spans="1:21" ht="21.95" customHeight="1" x14ac:dyDescent="0.25">
      <c r="A1509" s="381" t="s">
        <v>748</v>
      </c>
      <c r="B1509" s="381" t="s">
        <v>288</v>
      </c>
      <c r="C1509" s="381" t="s">
        <v>302</v>
      </c>
      <c r="D1509" s="381" t="s">
        <v>303</v>
      </c>
      <c r="E1509" s="381" t="s">
        <v>662</v>
      </c>
      <c r="F1509" s="381" t="s">
        <v>627</v>
      </c>
      <c r="G1509" s="381" t="s">
        <v>4</v>
      </c>
      <c r="H1509" s="382">
        <v>64959.158499999998</v>
      </c>
      <c r="I1509" s="382">
        <v>103934.6551</v>
      </c>
      <c r="J1509" s="382">
        <v>90942.821800000005</v>
      </c>
      <c r="K1509" s="382">
        <v>145508.51699999999</v>
      </c>
      <c r="L1509" s="382">
        <v>116926.4852</v>
      </c>
      <c r="M1509" s="382">
        <v>187082.37909999999</v>
      </c>
      <c r="N1509" s="382">
        <v>155901.98019999999</v>
      </c>
      <c r="O1509" s="382">
        <v>249443.1721</v>
      </c>
      <c r="P1509" s="382">
        <v>194877.47529999999</v>
      </c>
      <c r="Q1509" s="382">
        <v>311803.96519999998</v>
      </c>
      <c r="R1509" s="382">
        <v>220861.13870000001</v>
      </c>
      <c r="S1509" s="382">
        <v>353377.8272</v>
      </c>
      <c r="T1509" s="382">
        <v>246844.802</v>
      </c>
      <c r="U1509" s="382">
        <v>394951.68920000002</v>
      </c>
    </row>
    <row r="1510" spans="1:21" ht="22.5" customHeight="1" x14ac:dyDescent="0.25">
      <c r="A1510" s="381" t="s">
        <v>748</v>
      </c>
      <c r="B1510" s="381" t="s">
        <v>288</v>
      </c>
      <c r="C1510" s="381" t="s">
        <v>307</v>
      </c>
      <c r="D1510" s="381" t="s">
        <v>762</v>
      </c>
      <c r="E1510" s="381" t="s">
        <v>763</v>
      </c>
      <c r="F1510" s="381" t="s">
        <v>624</v>
      </c>
      <c r="G1510" s="381" t="s">
        <v>11</v>
      </c>
      <c r="H1510" s="382">
        <v>76553.395300000004</v>
      </c>
      <c r="I1510" s="382">
        <v>133968.4417</v>
      </c>
      <c r="J1510" s="382">
        <v>100327.9408</v>
      </c>
      <c r="K1510" s="382">
        <v>175573.8965</v>
      </c>
      <c r="L1510" s="382">
        <v>121865.52220000001</v>
      </c>
      <c r="M1510" s="382">
        <v>213264.66380000001</v>
      </c>
      <c r="N1510" s="382">
        <v>149189.88959999999</v>
      </c>
      <c r="O1510" s="382">
        <v>261082.30679999999</v>
      </c>
      <c r="P1510" s="382">
        <v>175611.7206</v>
      </c>
      <c r="Q1510" s="382">
        <v>307320.511</v>
      </c>
      <c r="R1510" s="382">
        <v>191793.63680000001</v>
      </c>
      <c r="S1510" s="382">
        <v>335638.86440000002</v>
      </c>
      <c r="T1510" s="382">
        <v>206212.90100000001</v>
      </c>
      <c r="U1510" s="382">
        <v>360872.57679999998</v>
      </c>
    </row>
    <row r="1511" spans="1:21" ht="21.95" customHeight="1" x14ac:dyDescent="0.25">
      <c r="A1511" s="381" t="s">
        <v>748</v>
      </c>
      <c r="B1511" s="381" t="s">
        <v>288</v>
      </c>
      <c r="C1511" s="381" t="s">
        <v>307</v>
      </c>
      <c r="D1511" s="381" t="s">
        <v>762</v>
      </c>
      <c r="E1511" s="381" t="s">
        <v>763</v>
      </c>
      <c r="F1511" s="381" t="s">
        <v>625</v>
      </c>
      <c r="G1511" s="381" t="s">
        <v>5</v>
      </c>
      <c r="H1511" s="382">
        <v>69956.554900000003</v>
      </c>
      <c r="I1511" s="382">
        <v>122423.97100000001</v>
      </c>
      <c r="J1511" s="382">
        <v>91758.252299999993</v>
      </c>
      <c r="K1511" s="382">
        <v>160576.94149999999</v>
      </c>
      <c r="L1511" s="382">
        <v>111691.08500000001</v>
      </c>
      <c r="M1511" s="382">
        <v>195459.39859999999</v>
      </c>
      <c r="N1511" s="382">
        <v>137327.98480000001</v>
      </c>
      <c r="O1511" s="382">
        <v>240323.97339999999</v>
      </c>
      <c r="P1511" s="382">
        <v>163050.49549999999</v>
      </c>
      <c r="Q1511" s="382">
        <v>285338.36719999998</v>
      </c>
      <c r="R1511" s="382">
        <v>179575.12109999999</v>
      </c>
      <c r="S1511" s="382">
        <v>314256.462</v>
      </c>
      <c r="T1511" s="382">
        <v>195075.9362</v>
      </c>
      <c r="U1511" s="382">
        <v>341382.8885</v>
      </c>
    </row>
    <row r="1512" spans="1:21" ht="21.95" customHeight="1" x14ac:dyDescent="0.25">
      <c r="A1512" s="381" t="s">
        <v>748</v>
      </c>
      <c r="B1512" s="381" t="s">
        <v>288</v>
      </c>
      <c r="C1512" s="381" t="s">
        <v>307</v>
      </c>
      <c r="D1512" s="381" t="s">
        <v>762</v>
      </c>
      <c r="E1512" s="381" t="s">
        <v>763</v>
      </c>
      <c r="F1512" s="381" t="s">
        <v>626</v>
      </c>
      <c r="G1512" s="381" t="s">
        <v>6</v>
      </c>
      <c r="H1512" s="382">
        <v>60310.028299999998</v>
      </c>
      <c r="I1512" s="382">
        <v>105542.54949999999</v>
      </c>
      <c r="J1512" s="382">
        <v>83272.756800000003</v>
      </c>
      <c r="K1512" s="382">
        <v>145727.32430000001</v>
      </c>
      <c r="L1512" s="382">
        <v>105571.895</v>
      </c>
      <c r="M1512" s="382">
        <v>184750.8162</v>
      </c>
      <c r="N1512" s="382">
        <v>137773.6133</v>
      </c>
      <c r="O1512" s="382">
        <v>241103.82339999999</v>
      </c>
      <c r="P1512" s="382">
        <v>171660.9382</v>
      </c>
      <c r="Q1512" s="382">
        <v>300406.64179999998</v>
      </c>
      <c r="R1512" s="382">
        <v>193171.5116</v>
      </c>
      <c r="S1512" s="382">
        <v>338050.14529999997</v>
      </c>
      <c r="T1512" s="382">
        <v>214352.10509999999</v>
      </c>
      <c r="U1512" s="382">
        <v>375116.1839</v>
      </c>
    </row>
    <row r="1513" spans="1:21" ht="21.95" customHeight="1" x14ac:dyDescent="0.25">
      <c r="A1513" s="381" t="s">
        <v>748</v>
      </c>
      <c r="B1513" s="381" t="s">
        <v>288</v>
      </c>
      <c r="C1513" s="381" t="s">
        <v>307</v>
      </c>
      <c r="D1513" s="381" t="s">
        <v>762</v>
      </c>
      <c r="E1513" s="381" t="s">
        <v>763</v>
      </c>
      <c r="F1513" s="381" t="s">
        <v>627</v>
      </c>
      <c r="G1513" s="381" t="s">
        <v>4</v>
      </c>
      <c r="H1513" s="382">
        <v>68516.013300000006</v>
      </c>
      <c r="I1513" s="382">
        <v>109625.62300000001</v>
      </c>
      <c r="J1513" s="382">
        <v>95922.418699999995</v>
      </c>
      <c r="K1513" s="382">
        <v>153475.87210000001</v>
      </c>
      <c r="L1513" s="382">
        <v>123328.82399999999</v>
      </c>
      <c r="M1513" s="382">
        <v>197326.1213</v>
      </c>
      <c r="N1513" s="382">
        <v>164438.432</v>
      </c>
      <c r="O1513" s="382">
        <v>263101.4951</v>
      </c>
      <c r="P1513" s="382">
        <v>205548.04</v>
      </c>
      <c r="Q1513" s="382">
        <v>328876.8688</v>
      </c>
      <c r="R1513" s="382">
        <v>232954.44519999999</v>
      </c>
      <c r="S1513" s="382">
        <v>372727.11800000002</v>
      </c>
      <c r="T1513" s="382">
        <v>260360.85060000001</v>
      </c>
      <c r="U1513" s="382">
        <v>416577.36719999998</v>
      </c>
    </row>
    <row r="1514" spans="1:21" ht="22.5" customHeight="1" x14ac:dyDescent="0.25">
      <c r="A1514" s="381" t="s">
        <v>748</v>
      </c>
      <c r="B1514" s="381" t="s">
        <v>288</v>
      </c>
      <c r="C1514" s="381" t="s">
        <v>307</v>
      </c>
      <c r="D1514" s="381" t="s">
        <v>762</v>
      </c>
      <c r="E1514" s="381" t="s">
        <v>764</v>
      </c>
      <c r="F1514" s="381" t="s">
        <v>624</v>
      </c>
      <c r="G1514" s="381" t="s">
        <v>11</v>
      </c>
      <c r="H1514" s="382">
        <v>75922.301800000001</v>
      </c>
      <c r="I1514" s="382">
        <v>132864.0282</v>
      </c>
      <c r="J1514" s="382">
        <v>99422.768200000006</v>
      </c>
      <c r="K1514" s="382">
        <v>173989.8443</v>
      </c>
      <c r="L1514" s="382">
        <v>120694.3235</v>
      </c>
      <c r="M1514" s="382">
        <v>211215.0661</v>
      </c>
      <c r="N1514" s="382">
        <v>147626.14939999999</v>
      </c>
      <c r="O1514" s="382">
        <v>258345.76149999999</v>
      </c>
      <c r="P1514" s="382">
        <v>173726.19529999999</v>
      </c>
      <c r="Q1514" s="382">
        <v>304020.84179999999</v>
      </c>
      <c r="R1514" s="382">
        <v>189720.5975</v>
      </c>
      <c r="S1514" s="382">
        <v>332011.04550000001</v>
      </c>
      <c r="T1514" s="382">
        <v>203967.7262</v>
      </c>
      <c r="U1514" s="382">
        <v>356943.5208</v>
      </c>
    </row>
    <row r="1515" spans="1:21" ht="21.95" customHeight="1" x14ac:dyDescent="0.25">
      <c r="A1515" s="381" t="s">
        <v>748</v>
      </c>
      <c r="B1515" s="381" t="s">
        <v>288</v>
      </c>
      <c r="C1515" s="381" t="s">
        <v>307</v>
      </c>
      <c r="D1515" s="381" t="s">
        <v>762</v>
      </c>
      <c r="E1515" s="381" t="s">
        <v>764</v>
      </c>
      <c r="F1515" s="381" t="s">
        <v>625</v>
      </c>
      <c r="G1515" s="381" t="s">
        <v>5</v>
      </c>
      <c r="H1515" s="382">
        <v>69521.407000000007</v>
      </c>
      <c r="I1515" s="382">
        <v>121662.46219999999</v>
      </c>
      <c r="J1515" s="382">
        <v>91107.624599999996</v>
      </c>
      <c r="K1515" s="382">
        <v>159438.34299999999</v>
      </c>
      <c r="L1515" s="382">
        <v>110822.09699999999</v>
      </c>
      <c r="M1515" s="382">
        <v>193938.6698</v>
      </c>
      <c r="N1515" s="382">
        <v>136116.57810000001</v>
      </c>
      <c r="O1515" s="382">
        <v>238204.0117</v>
      </c>
      <c r="P1515" s="382">
        <v>161538.07560000001</v>
      </c>
      <c r="Q1515" s="382">
        <v>282691.6323</v>
      </c>
      <c r="R1515" s="382">
        <v>177865.00769999999</v>
      </c>
      <c r="S1515" s="382">
        <v>311263.7635</v>
      </c>
      <c r="T1515" s="382">
        <v>193161.56219999999</v>
      </c>
      <c r="U1515" s="382">
        <v>338032.73379999999</v>
      </c>
    </row>
    <row r="1516" spans="1:21" ht="21.95" customHeight="1" x14ac:dyDescent="0.25">
      <c r="A1516" s="381" t="s">
        <v>748</v>
      </c>
      <c r="B1516" s="381" t="s">
        <v>288</v>
      </c>
      <c r="C1516" s="381" t="s">
        <v>307</v>
      </c>
      <c r="D1516" s="381" t="s">
        <v>762</v>
      </c>
      <c r="E1516" s="381" t="s">
        <v>764</v>
      </c>
      <c r="F1516" s="381" t="s">
        <v>626</v>
      </c>
      <c r="G1516" s="381" t="s">
        <v>6</v>
      </c>
      <c r="H1516" s="382">
        <v>60091.082000000002</v>
      </c>
      <c r="I1516" s="382">
        <v>105159.3934</v>
      </c>
      <c r="J1516" s="382">
        <v>83000.725399999996</v>
      </c>
      <c r="K1516" s="382">
        <v>145251.26939999999</v>
      </c>
      <c r="L1516" s="382">
        <v>105266.4892</v>
      </c>
      <c r="M1516" s="382">
        <v>184216.3561</v>
      </c>
      <c r="N1516" s="382">
        <v>137455.18520000001</v>
      </c>
      <c r="O1516" s="382">
        <v>240546.5741</v>
      </c>
      <c r="P1516" s="382">
        <v>171279.42009999999</v>
      </c>
      <c r="Q1516" s="382">
        <v>299738.9853</v>
      </c>
      <c r="R1516" s="382">
        <v>192780.04180000001</v>
      </c>
      <c r="S1516" s="382">
        <v>337365.07319999998</v>
      </c>
      <c r="T1516" s="382">
        <v>213960.48499999999</v>
      </c>
      <c r="U1516" s="382">
        <v>374430.84869999997</v>
      </c>
    </row>
    <row r="1517" spans="1:21" ht="21.95" customHeight="1" x14ac:dyDescent="0.25">
      <c r="A1517" s="381" t="s">
        <v>748</v>
      </c>
      <c r="B1517" s="381" t="s">
        <v>288</v>
      </c>
      <c r="C1517" s="381" t="s">
        <v>307</v>
      </c>
      <c r="D1517" s="381" t="s">
        <v>762</v>
      </c>
      <c r="E1517" s="381" t="s">
        <v>764</v>
      </c>
      <c r="F1517" s="381" t="s">
        <v>627</v>
      </c>
      <c r="G1517" s="381" t="s">
        <v>4</v>
      </c>
      <c r="H1517" s="382">
        <v>67852.429999999993</v>
      </c>
      <c r="I1517" s="382">
        <v>108563.88959999999</v>
      </c>
      <c r="J1517" s="382">
        <v>94993.401899999997</v>
      </c>
      <c r="K1517" s="382">
        <v>151989.44529999999</v>
      </c>
      <c r="L1517" s="382">
        <v>122134.37390000001</v>
      </c>
      <c r="M1517" s="382">
        <v>195415.00109999999</v>
      </c>
      <c r="N1517" s="382">
        <v>162845.83180000001</v>
      </c>
      <c r="O1517" s="382">
        <v>260553.33480000001</v>
      </c>
      <c r="P1517" s="382">
        <v>203557.28969999999</v>
      </c>
      <c r="Q1517" s="382">
        <v>325691.66850000003</v>
      </c>
      <c r="R1517" s="382">
        <v>230698.26180000001</v>
      </c>
      <c r="S1517" s="382">
        <v>369117.2243</v>
      </c>
      <c r="T1517" s="382">
        <v>257839.23370000001</v>
      </c>
      <c r="U1517" s="382">
        <v>412542.78009999997</v>
      </c>
    </row>
    <row r="1518" spans="1:21" ht="30" x14ac:dyDescent="0.25">
      <c r="A1518" s="381" t="s">
        <v>748</v>
      </c>
      <c r="B1518" s="381" t="s">
        <v>288</v>
      </c>
      <c r="C1518" s="381" t="s">
        <v>307</v>
      </c>
      <c r="D1518" s="381" t="s">
        <v>762</v>
      </c>
      <c r="E1518" s="381" t="s">
        <v>308</v>
      </c>
      <c r="F1518" s="381" t="s">
        <v>624</v>
      </c>
      <c r="G1518" s="381" t="s">
        <v>11</v>
      </c>
      <c r="H1518" s="382">
        <v>76036.315700000006</v>
      </c>
      <c r="I1518" s="382">
        <v>133063.55239999999</v>
      </c>
      <c r="J1518" s="382">
        <v>99530.743100000007</v>
      </c>
      <c r="K1518" s="382">
        <v>174178.80040000001</v>
      </c>
      <c r="L1518" s="382">
        <v>120787.414</v>
      </c>
      <c r="M1518" s="382">
        <v>211377.97450000001</v>
      </c>
      <c r="N1518" s="382">
        <v>147671.1422</v>
      </c>
      <c r="O1518" s="382">
        <v>258424.4988</v>
      </c>
      <c r="P1518" s="382">
        <v>173755.35380000001</v>
      </c>
      <c r="Q1518" s="382">
        <v>304071.86900000001</v>
      </c>
      <c r="R1518" s="382">
        <v>189745.1335</v>
      </c>
      <c r="S1518" s="382">
        <v>332053.98359999998</v>
      </c>
      <c r="T1518" s="382">
        <v>203985.46460000001</v>
      </c>
      <c r="U1518" s="382">
        <v>356974.56300000002</v>
      </c>
    </row>
    <row r="1519" spans="1:21" ht="15" x14ac:dyDescent="0.25">
      <c r="A1519" s="381" t="s">
        <v>748</v>
      </c>
      <c r="B1519" s="381" t="s">
        <v>288</v>
      </c>
      <c r="C1519" s="381" t="s">
        <v>307</v>
      </c>
      <c r="D1519" s="381" t="s">
        <v>762</v>
      </c>
      <c r="E1519" s="381" t="s">
        <v>308</v>
      </c>
      <c r="F1519" s="381" t="s">
        <v>625</v>
      </c>
      <c r="G1519" s="381" t="s">
        <v>5</v>
      </c>
      <c r="H1519" s="382">
        <v>69700.736099999995</v>
      </c>
      <c r="I1519" s="382">
        <v>121976.28810000001</v>
      </c>
      <c r="J1519" s="382">
        <v>91300.447799999994</v>
      </c>
      <c r="K1519" s="382">
        <v>159775.7836</v>
      </c>
      <c r="L1519" s="382">
        <v>111015.9244</v>
      </c>
      <c r="M1519" s="382">
        <v>194277.8677</v>
      </c>
      <c r="N1519" s="382">
        <v>136279.0154</v>
      </c>
      <c r="O1519" s="382">
        <v>238488.27679999999</v>
      </c>
      <c r="P1519" s="382">
        <v>161691.60250000001</v>
      </c>
      <c r="Q1519" s="382">
        <v>282960.30430000002</v>
      </c>
      <c r="R1519" s="382">
        <v>178010.5191</v>
      </c>
      <c r="S1519" s="382">
        <v>311518.40820000001</v>
      </c>
      <c r="T1519" s="382">
        <v>193289.5673</v>
      </c>
      <c r="U1519" s="382">
        <v>338256.74290000001</v>
      </c>
    </row>
    <row r="1520" spans="1:21" ht="15" x14ac:dyDescent="0.25">
      <c r="A1520" s="381" t="s">
        <v>748</v>
      </c>
      <c r="B1520" s="381" t="s">
        <v>288</v>
      </c>
      <c r="C1520" s="381" t="s">
        <v>307</v>
      </c>
      <c r="D1520" s="381" t="s">
        <v>762</v>
      </c>
      <c r="E1520" s="381" t="s">
        <v>308</v>
      </c>
      <c r="F1520" s="381" t="s">
        <v>626</v>
      </c>
      <c r="G1520" s="381" t="s">
        <v>6</v>
      </c>
      <c r="H1520" s="382">
        <v>60328.591200000003</v>
      </c>
      <c r="I1520" s="382">
        <v>105575.0346</v>
      </c>
      <c r="J1520" s="382">
        <v>83344.736199999999</v>
      </c>
      <c r="K1520" s="382">
        <v>145853.28829999999</v>
      </c>
      <c r="L1520" s="382">
        <v>105723.57180000001</v>
      </c>
      <c r="M1520" s="382">
        <v>185016.25049999999</v>
      </c>
      <c r="N1520" s="382">
        <v>138094.22169999999</v>
      </c>
      <c r="O1520" s="382">
        <v>241664.88810000001</v>
      </c>
      <c r="P1520" s="382">
        <v>172083.72159999999</v>
      </c>
      <c r="Q1520" s="382">
        <v>301146.51270000002</v>
      </c>
      <c r="R1520" s="382">
        <v>193705.2225</v>
      </c>
      <c r="S1520" s="382">
        <v>338984.13949999999</v>
      </c>
      <c r="T1520" s="382">
        <v>215009.81219999999</v>
      </c>
      <c r="U1520" s="382">
        <v>376267.17119999998</v>
      </c>
    </row>
    <row r="1521" spans="1:21" ht="15" x14ac:dyDescent="0.25">
      <c r="A1521" s="381" t="s">
        <v>748</v>
      </c>
      <c r="B1521" s="381" t="s">
        <v>288</v>
      </c>
      <c r="C1521" s="381" t="s">
        <v>307</v>
      </c>
      <c r="D1521" s="381" t="s">
        <v>762</v>
      </c>
      <c r="E1521" s="381" t="s">
        <v>308</v>
      </c>
      <c r="F1521" s="381" t="s">
        <v>627</v>
      </c>
      <c r="G1521" s="381" t="s">
        <v>4</v>
      </c>
      <c r="H1521" s="382">
        <v>67902.058399999994</v>
      </c>
      <c r="I1521" s="382">
        <v>108643.2951</v>
      </c>
      <c r="J1521" s="382">
        <v>95062.881699999998</v>
      </c>
      <c r="K1521" s="382">
        <v>152100.61309999999</v>
      </c>
      <c r="L1521" s="382">
        <v>122223.70510000001</v>
      </c>
      <c r="M1521" s="382">
        <v>195557.93109999999</v>
      </c>
      <c r="N1521" s="382">
        <v>162964.94020000001</v>
      </c>
      <c r="O1521" s="382">
        <v>260743.9081</v>
      </c>
      <c r="P1521" s="382">
        <v>203706.17509999999</v>
      </c>
      <c r="Q1521" s="382">
        <v>325929.88510000001</v>
      </c>
      <c r="R1521" s="382">
        <v>230866.99849999999</v>
      </c>
      <c r="S1521" s="382">
        <v>369387.20319999999</v>
      </c>
      <c r="T1521" s="382">
        <v>258027.82190000001</v>
      </c>
      <c r="U1521" s="382">
        <v>412844.52110000001</v>
      </c>
    </row>
    <row r="1522" spans="1:21" ht="30" x14ac:dyDescent="0.25">
      <c r="A1522" s="381" t="s">
        <v>748</v>
      </c>
      <c r="B1522" s="381" t="s">
        <v>288</v>
      </c>
      <c r="C1522" s="381" t="s">
        <v>309</v>
      </c>
      <c r="D1522" s="381" t="s">
        <v>310</v>
      </c>
      <c r="E1522" s="381" t="s">
        <v>311</v>
      </c>
      <c r="F1522" s="381" t="s">
        <v>624</v>
      </c>
      <c r="G1522" s="381" t="s">
        <v>11</v>
      </c>
      <c r="H1522" s="382">
        <v>74804.638600000006</v>
      </c>
      <c r="I1522" s="382">
        <v>130908.1176</v>
      </c>
      <c r="J1522" s="382">
        <v>97903.043900000004</v>
      </c>
      <c r="K1522" s="382">
        <v>171330.32670000001</v>
      </c>
      <c r="L1522" s="382">
        <v>118797.8861</v>
      </c>
      <c r="M1522" s="382">
        <v>207896.30059999999</v>
      </c>
      <c r="N1522" s="382">
        <v>145213.0453</v>
      </c>
      <c r="O1522" s="382">
        <v>254122.82930000001</v>
      </c>
      <c r="P1522" s="382">
        <v>170854.16399999999</v>
      </c>
      <c r="Q1522" s="382">
        <v>298994.78700000001</v>
      </c>
      <c r="R1522" s="382">
        <v>186574.22820000001</v>
      </c>
      <c r="S1522" s="382">
        <v>326504.89929999999</v>
      </c>
      <c r="T1522" s="382">
        <v>200573.3498</v>
      </c>
      <c r="U1522" s="382">
        <v>351003.36219999997</v>
      </c>
    </row>
    <row r="1523" spans="1:21" ht="15" x14ac:dyDescent="0.25">
      <c r="A1523" s="381" t="s">
        <v>748</v>
      </c>
      <c r="B1523" s="381" t="s">
        <v>288</v>
      </c>
      <c r="C1523" s="381" t="s">
        <v>309</v>
      </c>
      <c r="D1523" s="381" t="s">
        <v>310</v>
      </c>
      <c r="E1523" s="381" t="s">
        <v>311</v>
      </c>
      <c r="F1523" s="381" t="s">
        <v>625</v>
      </c>
      <c r="G1523" s="381" t="s">
        <v>5</v>
      </c>
      <c r="H1523" s="382">
        <v>68599.689799999993</v>
      </c>
      <c r="I1523" s="382">
        <v>120049.4571</v>
      </c>
      <c r="J1523" s="382">
        <v>89842.445699999997</v>
      </c>
      <c r="K1523" s="382">
        <v>157224.27989999999</v>
      </c>
      <c r="L1523" s="382">
        <v>109227.87089999999</v>
      </c>
      <c r="M1523" s="382">
        <v>191148.77410000001</v>
      </c>
      <c r="N1523" s="382">
        <v>134055.80809999999</v>
      </c>
      <c r="O1523" s="382">
        <v>234597.66409999999</v>
      </c>
      <c r="P1523" s="382">
        <v>159039.15040000001</v>
      </c>
      <c r="Q1523" s="382">
        <v>278318.51319999999</v>
      </c>
      <c r="R1523" s="382">
        <v>175081.565</v>
      </c>
      <c r="S1523" s="382">
        <v>306392.73869999999</v>
      </c>
      <c r="T1523" s="382">
        <v>190097.98699999999</v>
      </c>
      <c r="U1523" s="382">
        <v>332671.47720000002</v>
      </c>
    </row>
    <row r="1524" spans="1:21" ht="15" x14ac:dyDescent="0.25">
      <c r="A1524" s="381" t="s">
        <v>748</v>
      </c>
      <c r="B1524" s="381" t="s">
        <v>288</v>
      </c>
      <c r="C1524" s="381" t="s">
        <v>309</v>
      </c>
      <c r="D1524" s="381" t="s">
        <v>310</v>
      </c>
      <c r="E1524" s="381" t="s">
        <v>311</v>
      </c>
      <c r="F1524" s="381" t="s">
        <v>626</v>
      </c>
      <c r="G1524" s="381" t="s">
        <v>6</v>
      </c>
      <c r="H1524" s="382">
        <v>59406.397299999997</v>
      </c>
      <c r="I1524" s="382">
        <v>103961.1951</v>
      </c>
      <c r="J1524" s="382">
        <v>82076.660399999993</v>
      </c>
      <c r="K1524" s="382">
        <v>143634.1556</v>
      </c>
      <c r="L1524" s="382">
        <v>104122.7545</v>
      </c>
      <c r="M1524" s="382">
        <v>182214.82029999999</v>
      </c>
      <c r="N1524" s="382">
        <v>136018.9852</v>
      </c>
      <c r="O1524" s="382">
        <v>238033.2242</v>
      </c>
      <c r="P1524" s="382">
        <v>169500.6874</v>
      </c>
      <c r="Q1524" s="382">
        <v>296626.20299999998</v>
      </c>
      <c r="R1524" s="382">
        <v>190805.06219999999</v>
      </c>
      <c r="S1524" s="382">
        <v>333908.85879999999</v>
      </c>
      <c r="T1524" s="382">
        <v>211799.05970000001</v>
      </c>
      <c r="U1524" s="382">
        <v>370648.35460000002</v>
      </c>
    </row>
    <row r="1525" spans="1:21" ht="15" x14ac:dyDescent="0.25">
      <c r="A1525" s="381" t="s">
        <v>748</v>
      </c>
      <c r="B1525" s="381" t="s">
        <v>288</v>
      </c>
      <c r="C1525" s="381" t="s">
        <v>309</v>
      </c>
      <c r="D1525" s="381" t="s">
        <v>310</v>
      </c>
      <c r="E1525" s="381" t="s">
        <v>311</v>
      </c>
      <c r="F1525" s="381" t="s">
        <v>627</v>
      </c>
      <c r="G1525" s="381" t="s">
        <v>4</v>
      </c>
      <c r="H1525" s="382">
        <v>66782.610100000005</v>
      </c>
      <c r="I1525" s="382">
        <v>106852.1777</v>
      </c>
      <c r="J1525" s="382">
        <v>93495.653999999995</v>
      </c>
      <c r="K1525" s="382">
        <v>149593.04870000001</v>
      </c>
      <c r="L1525" s="382">
        <v>120208.69809999999</v>
      </c>
      <c r="M1525" s="382">
        <v>192333.9198</v>
      </c>
      <c r="N1525" s="382">
        <v>160278.2641</v>
      </c>
      <c r="O1525" s="382">
        <v>256445.22640000001</v>
      </c>
      <c r="P1525" s="382">
        <v>200347.83009999999</v>
      </c>
      <c r="Q1525" s="382">
        <v>320556.533</v>
      </c>
      <c r="R1525" s="382">
        <v>227060.87409999999</v>
      </c>
      <c r="S1525" s="382">
        <v>363297.40409999999</v>
      </c>
      <c r="T1525" s="382">
        <v>253773.91819999999</v>
      </c>
      <c r="U1525" s="382">
        <v>406038.27510000003</v>
      </c>
    </row>
    <row r="1526" spans="1:21" ht="30" x14ac:dyDescent="0.25">
      <c r="A1526" s="381" t="s">
        <v>748</v>
      </c>
      <c r="B1526" s="381" t="s">
        <v>288</v>
      </c>
      <c r="C1526" s="381" t="s">
        <v>309</v>
      </c>
      <c r="D1526" s="381" t="s">
        <v>310</v>
      </c>
      <c r="E1526" s="381" t="s">
        <v>312</v>
      </c>
      <c r="F1526" s="381" t="s">
        <v>624</v>
      </c>
      <c r="G1526" s="381" t="s">
        <v>11</v>
      </c>
      <c r="H1526" s="382">
        <v>76750.911699999997</v>
      </c>
      <c r="I1526" s="382">
        <v>134314.09539999999</v>
      </c>
      <c r="J1526" s="382">
        <v>100361.24219999999</v>
      </c>
      <c r="K1526" s="382">
        <v>175632.17370000001</v>
      </c>
      <c r="L1526" s="382">
        <v>121698.8306</v>
      </c>
      <c r="M1526" s="382">
        <v>212972.95360000001</v>
      </c>
      <c r="N1526" s="382">
        <v>148610.4871</v>
      </c>
      <c r="O1526" s="382">
        <v>260068.35250000001</v>
      </c>
      <c r="P1526" s="382">
        <v>174800.17120000001</v>
      </c>
      <c r="Q1526" s="382">
        <v>305900.29940000002</v>
      </c>
      <c r="R1526" s="382">
        <v>190867.5295</v>
      </c>
      <c r="S1526" s="382">
        <v>334018.1765</v>
      </c>
      <c r="T1526" s="382">
        <v>205170.13630000001</v>
      </c>
      <c r="U1526" s="382">
        <v>359047.73849999998</v>
      </c>
    </row>
    <row r="1527" spans="1:21" ht="15" x14ac:dyDescent="0.25">
      <c r="A1527" s="381" t="s">
        <v>748</v>
      </c>
      <c r="B1527" s="381" t="s">
        <v>288</v>
      </c>
      <c r="C1527" s="381" t="s">
        <v>309</v>
      </c>
      <c r="D1527" s="381" t="s">
        <v>310</v>
      </c>
      <c r="E1527" s="381" t="s">
        <v>312</v>
      </c>
      <c r="F1527" s="381" t="s">
        <v>625</v>
      </c>
      <c r="G1527" s="381" t="s">
        <v>5</v>
      </c>
      <c r="H1527" s="382">
        <v>70545.962799999994</v>
      </c>
      <c r="I1527" s="382">
        <v>123455.43489999999</v>
      </c>
      <c r="J1527" s="382">
        <v>92300.644</v>
      </c>
      <c r="K1527" s="382">
        <v>161526.12700000001</v>
      </c>
      <c r="L1527" s="382">
        <v>112128.81540000001</v>
      </c>
      <c r="M1527" s="382">
        <v>196225.427</v>
      </c>
      <c r="N1527" s="382">
        <v>137453.2499</v>
      </c>
      <c r="O1527" s="382">
        <v>240543.18729999999</v>
      </c>
      <c r="P1527" s="382">
        <v>162985.1575</v>
      </c>
      <c r="Q1527" s="382">
        <v>285224.02559999999</v>
      </c>
      <c r="R1527" s="382">
        <v>179374.86629999999</v>
      </c>
      <c r="S1527" s="382">
        <v>313906.0159</v>
      </c>
      <c r="T1527" s="382">
        <v>194694.77350000001</v>
      </c>
      <c r="U1527" s="382">
        <v>340715.85350000003</v>
      </c>
    </row>
    <row r="1528" spans="1:21" ht="15" x14ac:dyDescent="0.25">
      <c r="A1528" s="381" t="s">
        <v>748</v>
      </c>
      <c r="B1528" s="381" t="s">
        <v>288</v>
      </c>
      <c r="C1528" s="381" t="s">
        <v>309</v>
      </c>
      <c r="D1528" s="381" t="s">
        <v>310</v>
      </c>
      <c r="E1528" s="381" t="s">
        <v>312</v>
      </c>
      <c r="F1528" s="381" t="s">
        <v>626</v>
      </c>
      <c r="G1528" s="381" t="s">
        <v>6</v>
      </c>
      <c r="H1528" s="382">
        <v>61269.3482</v>
      </c>
      <c r="I1528" s="382">
        <v>107221.3593</v>
      </c>
      <c r="J1528" s="382">
        <v>84684.791800000006</v>
      </c>
      <c r="K1528" s="382">
        <v>148198.3855</v>
      </c>
      <c r="L1528" s="382">
        <v>107476.06630000001</v>
      </c>
      <c r="M1528" s="382">
        <v>188083.1159</v>
      </c>
      <c r="N1528" s="382">
        <v>140490.06760000001</v>
      </c>
      <c r="O1528" s="382">
        <v>245857.6183</v>
      </c>
      <c r="P1528" s="382">
        <v>175089.54029999999</v>
      </c>
      <c r="Q1528" s="382">
        <v>306406.69559999998</v>
      </c>
      <c r="R1528" s="382">
        <v>197139.09539999999</v>
      </c>
      <c r="S1528" s="382">
        <v>344993.41700000002</v>
      </c>
      <c r="T1528" s="382">
        <v>218878.27350000001</v>
      </c>
      <c r="U1528" s="382">
        <v>383036.97850000003</v>
      </c>
    </row>
    <row r="1529" spans="1:21" ht="15" x14ac:dyDescent="0.25">
      <c r="A1529" s="381" t="s">
        <v>748</v>
      </c>
      <c r="B1529" s="381" t="s">
        <v>288</v>
      </c>
      <c r="C1529" s="381" t="s">
        <v>309</v>
      </c>
      <c r="D1529" s="381" t="s">
        <v>310</v>
      </c>
      <c r="E1529" s="381" t="s">
        <v>312</v>
      </c>
      <c r="F1529" s="381" t="s">
        <v>627</v>
      </c>
      <c r="G1529" s="381" t="s">
        <v>4</v>
      </c>
      <c r="H1529" s="382">
        <v>68407.55</v>
      </c>
      <c r="I1529" s="382">
        <v>109452.0816</v>
      </c>
      <c r="J1529" s="382">
        <v>95770.569900000002</v>
      </c>
      <c r="K1529" s="382">
        <v>153232.9142</v>
      </c>
      <c r="L1529" s="382">
        <v>123133.58990000001</v>
      </c>
      <c r="M1529" s="382">
        <v>197013.74679999999</v>
      </c>
      <c r="N1529" s="382">
        <v>164178.11989999999</v>
      </c>
      <c r="O1529" s="382">
        <v>262684.99579999998</v>
      </c>
      <c r="P1529" s="382">
        <v>205222.64980000001</v>
      </c>
      <c r="Q1529" s="382">
        <v>328356.24469999998</v>
      </c>
      <c r="R1529" s="382">
        <v>232585.66990000001</v>
      </c>
      <c r="S1529" s="382">
        <v>372137.0773</v>
      </c>
      <c r="T1529" s="382">
        <v>259948.68979999999</v>
      </c>
      <c r="U1529" s="382">
        <v>415917.91</v>
      </c>
    </row>
    <row r="1530" spans="1:21" ht="30" x14ac:dyDescent="0.25">
      <c r="A1530" s="381" t="s">
        <v>748</v>
      </c>
      <c r="B1530" s="381" t="s">
        <v>288</v>
      </c>
      <c r="C1530" s="381" t="s">
        <v>309</v>
      </c>
      <c r="D1530" s="381" t="s">
        <v>310</v>
      </c>
      <c r="E1530" s="381" t="s">
        <v>765</v>
      </c>
      <c r="F1530" s="381" t="s">
        <v>624</v>
      </c>
      <c r="G1530" s="381" t="s">
        <v>11</v>
      </c>
      <c r="H1530" s="382">
        <v>80559.952300000004</v>
      </c>
      <c r="I1530" s="382">
        <v>140979.91649999999</v>
      </c>
      <c r="J1530" s="382">
        <v>105352.30869999999</v>
      </c>
      <c r="K1530" s="382">
        <v>184366.54019999999</v>
      </c>
      <c r="L1530" s="382">
        <v>127760.49739999999</v>
      </c>
      <c r="M1530" s="382">
        <v>223580.87040000001</v>
      </c>
      <c r="N1530" s="382">
        <v>156029.76089999999</v>
      </c>
      <c r="O1530" s="382">
        <v>273052.08159999998</v>
      </c>
      <c r="P1530" s="382">
        <v>183532.88740000001</v>
      </c>
      <c r="Q1530" s="382">
        <v>321182.55290000001</v>
      </c>
      <c r="R1530" s="382">
        <v>200404.769</v>
      </c>
      <c r="S1530" s="382">
        <v>350708.34580000001</v>
      </c>
      <c r="T1530" s="382">
        <v>215424.20540000001</v>
      </c>
      <c r="U1530" s="382">
        <v>376992.35940000002</v>
      </c>
    </row>
    <row r="1531" spans="1:21" ht="15" x14ac:dyDescent="0.25">
      <c r="A1531" s="381" t="s">
        <v>748</v>
      </c>
      <c r="B1531" s="381" t="s">
        <v>288</v>
      </c>
      <c r="C1531" s="381" t="s">
        <v>309</v>
      </c>
      <c r="D1531" s="381" t="s">
        <v>310</v>
      </c>
      <c r="E1531" s="381" t="s">
        <v>765</v>
      </c>
      <c r="F1531" s="381" t="s">
        <v>625</v>
      </c>
      <c r="G1531" s="381" t="s">
        <v>5</v>
      </c>
      <c r="H1531" s="382">
        <v>74028.427100000001</v>
      </c>
      <c r="I1531" s="382">
        <v>129549.74739999999</v>
      </c>
      <c r="J1531" s="382">
        <v>96867.468500000003</v>
      </c>
      <c r="K1531" s="382">
        <v>169518.0698</v>
      </c>
      <c r="L1531" s="382">
        <v>117686.7971</v>
      </c>
      <c r="M1531" s="382">
        <v>205951.89490000001</v>
      </c>
      <c r="N1531" s="382">
        <v>144285.30059999999</v>
      </c>
      <c r="O1531" s="382">
        <v>252499.27600000001</v>
      </c>
      <c r="P1531" s="382">
        <v>171096.03080000001</v>
      </c>
      <c r="Q1531" s="382">
        <v>299418.05379999999</v>
      </c>
      <c r="R1531" s="382">
        <v>188307.22870000001</v>
      </c>
      <c r="S1531" s="382">
        <v>329537.65019999997</v>
      </c>
      <c r="T1531" s="382">
        <v>204397.50760000001</v>
      </c>
      <c r="U1531" s="382">
        <v>357695.63829999999</v>
      </c>
    </row>
    <row r="1532" spans="1:21" ht="15" x14ac:dyDescent="0.25">
      <c r="A1532" s="381" t="s">
        <v>748</v>
      </c>
      <c r="B1532" s="381" t="s">
        <v>288</v>
      </c>
      <c r="C1532" s="381" t="s">
        <v>309</v>
      </c>
      <c r="D1532" s="381" t="s">
        <v>310</v>
      </c>
      <c r="E1532" s="381" t="s">
        <v>765</v>
      </c>
      <c r="F1532" s="381" t="s">
        <v>626</v>
      </c>
      <c r="G1532" s="381" t="s">
        <v>6</v>
      </c>
      <c r="H1532" s="382">
        <v>64273.436699999998</v>
      </c>
      <c r="I1532" s="382">
        <v>112478.51420000001</v>
      </c>
      <c r="J1532" s="382">
        <v>88833.026400000002</v>
      </c>
      <c r="K1532" s="382">
        <v>155457.79610000001</v>
      </c>
      <c r="L1532" s="382">
        <v>112735.59600000001</v>
      </c>
      <c r="M1532" s="382">
        <v>197287.29300000001</v>
      </c>
      <c r="N1532" s="382">
        <v>147354.80790000001</v>
      </c>
      <c r="O1532" s="382">
        <v>257870.91380000001</v>
      </c>
      <c r="P1532" s="382">
        <v>183642.93710000001</v>
      </c>
      <c r="Q1532" s="382">
        <v>321375.1398</v>
      </c>
      <c r="R1532" s="382">
        <v>206764.7494</v>
      </c>
      <c r="S1532" s="382">
        <v>361838.31140000001</v>
      </c>
      <c r="T1532" s="382">
        <v>229559.84899999999</v>
      </c>
      <c r="U1532" s="382">
        <v>401729.73580000002</v>
      </c>
    </row>
    <row r="1533" spans="1:21" ht="15" x14ac:dyDescent="0.25">
      <c r="A1533" s="381" t="s">
        <v>748</v>
      </c>
      <c r="B1533" s="381" t="s">
        <v>288</v>
      </c>
      <c r="C1533" s="381" t="s">
        <v>309</v>
      </c>
      <c r="D1533" s="381" t="s">
        <v>310</v>
      </c>
      <c r="E1533" s="381" t="s">
        <v>765</v>
      </c>
      <c r="F1533" s="381" t="s">
        <v>627</v>
      </c>
      <c r="G1533" s="381" t="s">
        <v>4</v>
      </c>
      <c r="H1533" s="382">
        <v>71815.519199999995</v>
      </c>
      <c r="I1533" s="382">
        <v>114904.8324</v>
      </c>
      <c r="J1533" s="382">
        <v>100541.72689999999</v>
      </c>
      <c r="K1533" s="382">
        <v>160866.7654</v>
      </c>
      <c r="L1533" s="382">
        <v>129267.93459999999</v>
      </c>
      <c r="M1533" s="382">
        <v>206828.69829999999</v>
      </c>
      <c r="N1533" s="382">
        <v>172357.24600000001</v>
      </c>
      <c r="O1533" s="382">
        <v>275771.59779999999</v>
      </c>
      <c r="P1533" s="382">
        <v>215446.5575</v>
      </c>
      <c r="Q1533" s="382">
        <v>344714.49719999998</v>
      </c>
      <c r="R1533" s="382">
        <v>244172.76519999999</v>
      </c>
      <c r="S1533" s="382">
        <v>390676.4302</v>
      </c>
      <c r="T1533" s="382">
        <v>272898.97289999999</v>
      </c>
      <c r="U1533" s="382">
        <v>436638.36310000002</v>
      </c>
    </row>
    <row r="1534" spans="1:21" ht="30" x14ac:dyDescent="0.25">
      <c r="A1534" s="381" t="s">
        <v>748</v>
      </c>
      <c r="B1534" s="381" t="s">
        <v>288</v>
      </c>
      <c r="C1534" s="381" t="s">
        <v>309</v>
      </c>
      <c r="D1534" s="381" t="s">
        <v>310</v>
      </c>
      <c r="E1534" s="381" t="s">
        <v>766</v>
      </c>
      <c r="F1534" s="381" t="s">
        <v>624</v>
      </c>
      <c r="G1534" s="381" t="s">
        <v>11</v>
      </c>
      <c r="H1534" s="382">
        <v>77237.479200000002</v>
      </c>
      <c r="I1534" s="382">
        <v>135165.58859999999</v>
      </c>
      <c r="J1534" s="382">
        <v>100975.7908</v>
      </c>
      <c r="K1534" s="382">
        <v>176707.63389999999</v>
      </c>
      <c r="L1534" s="382">
        <v>122424.06570000001</v>
      </c>
      <c r="M1534" s="382">
        <v>214242.11489999999</v>
      </c>
      <c r="N1534" s="382">
        <v>149459.8463</v>
      </c>
      <c r="O1534" s="382">
        <v>261554.7311</v>
      </c>
      <c r="P1534" s="382">
        <v>175786.67139999999</v>
      </c>
      <c r="Q1534" s="382">
        <v>307626.67499999999</v>
      </c>
      <c r="R1534" s="382">
        <v>191940.85320000001</v>
      </c>
      <c r="S1534" s="382">
        <v>335896.49300000002</v>
      </c>
      <c r="T1534" s="382">
        <v>206319.33119999999</v>
      </c>
      <c r="U1534" s="382">
        <v>361058.8296</v>
      </c>
    </row>
    <row r="1535" spans="1:21" ht="15" x14ac:dyDescent="0.25">
      <c r="A1535" s="381" t="s">
        <v>748</v>
      </c>
      <c r="B1535" s="381" t="s">
        <v>288</v>
      </c>
      <c r="C1535" s="381" t="s">
        <v>309</v>
      </c>
      <c r="D1535" s="381" t="s">
        <v>310</v>
      </c>
      <c r="E1535" s="381" t="s">
        <v>766</v>
      </c>
      <c r="F1535" s="381" t="s">
        <v>625</v>
      </c>
      <c r="G1535" s="381" t="s">
        <v>5</v>
      </c>
      <c r="H1535" s="382">
        <v>71032.530299999999</v>
      </c>
      <c r="I1535" s="382">
        <v>124306.9281</v>
      </c>
      <c r="J1535" s="382">
        <v>92915.192599999995</v>
      </c>
      <c r="K1535" s="382">
        <v>162601.58720000001</v>
      </c>
      <c r="L1535" s="382">
        <v>112854.05039999999</v>
      </c>
      <c r="M1535" s="382">
        <v>197494.58840000001</v>
      </c>
      <c r="N1535" s="382">
        <v>138302.6091</v>
      </c>
      <c r="O1535" s="382">
        <v>242029.56589999999</v>
      </c>
      <c r="P1535" s="382">
        <v>163971.65779999999</v>
      </c>
      <c r="Q1535" s="382">
        <v>286950.40110000002</v>
      </c>
      <c r="R1535" s="382">
        <v>180448.19</v>
      </c>
      <c r="S1535" s="382">
        <v>315784.33240000001</v>
      </c>
      <c r="T1535" s="382">
        <v>195843.96840000001</v>
      </c>
      <c r="U1535" s="382">
        <v>342726.94469999999</v>
      </c>
    </row>
    <row r="1536" spans="1:21" ht="15" x14ac:dyDescent="0.25">
      <c r="A1536" s="381" t="s">
        <v>748</v>
      </c>
      <c r="B1536" s="381" t="s">
        <v>288</v>
      </c>
      <c r="C1536" s="381" t="s">
        <v>309</v>
      </c>
      <c r="D1536" s="381" t="s">
        <v>310</v>
      </c>
      <c r="E1536" s="381" t="s">
        <v>766</v>
      </c>
      <c r="F1536" s="381" t="s">
        <v>626</v>
      </c>
      <c r="G1536" s="381" t="s">
        <v>6</v>
      </c>
      <c r="H1536" s="382">
        <v>61735.085200000001</v>
      </c>
      <c r="I1536" s="382">
        <v>108036.3991</v>
      </c>
      <c r="J1536" s="382">
        <v>85336.823600000003</v>
      </c>
      <c r="K1536" s="382">
        <v>149339.44130000001</v>
      </c>
      <c r="L1536" s="382">
        <v>108314.39290000001</v>
      </c>
      <c r="M1536" s="382">
        <v>189550.1876</v>
      </c>
      <c r="N1536" s="382">
        <v>141607.8365</v>
      </c>
      <c r="O1536" s="382">
        <v>247813.7139</v>
      </c>
      <c r="P1536" s="382">
        <v>176486.75150000001</v>
      </c>
      <c r="Q1536" s="382">
        <v>308851.815</v>
      </c>
      <c r="R1536" s="382">
        <v>198722.60140000001</v>
      </c>
      <c r="S1536" s="382">
        <v>347764.55249999999</v>
      </c>
      <c r="T1536" s="382">
        <v>220648.0742</v>
      </c>
      <c r="U1536" s="382">
        <v>386134.1299</v>
      </c>
    </row>
    <row r="1537" spans="1:21" ht="15" x14ac:dyDescent="0.25">
      <c r="A1537" s="381" t="s">
        <v>748</v>
      </c>
      <c r="B1537" s="381" t="s">
        <v>288</v>
      </c>
      <c r="C1537" s="381" t="s">
        <v>309</v>
      </c>
      <c r="D1537" s="381" t="s">
        <v>310</v>
      </c>
      <c r="E1537" s="381" t="s">
        <v>766</v>
      </c>
      <c r="F1537" s="381" t="s">
        <v>627</v>
      </c>
      <c r="G1537" s="381" t="s">
        <v>4</v>
      </c>
      <c r="H1537" s="382">
        <v>68813.784400000004</v>
      </c>
      <c r="I1537" s="382">
        <v>110102.0566</v>
      </c>
      <c r="J1537" s="382">
        <v>96339.297999999995</v>
      </c>
      <c r="K1537" s="382">
        <v>154142.8792</v>
      </c>
      <c r="L1537" s="382">
        <v>123864.8118</v>
      </c>
      <c r="M1537" s="382">
        <v>198183.70189999999</v>
      </c>
      <c r="N1537" s="382">
        <v>165153.08240000001</v>
      </c>
      <c r="O1537" s="382">
        <v>264244.93579999998</v>
      </c>
      <c r="P1537" s="382">
        <v>206441.353</v>
      </c>
      <c r="Q1537" s="382">
        <v>330306.16970000003</v>
      </c>
      <c r="R1537" s="382">
        <v>233966.86670000001</v>
      </c>
      <c r="S1537" s="382">
        <v>374346.99239999999</v>
      </c>
      <c r="T1537" s="382">
        <v>261492.38039999999</v>
      </c>
      <c r="U1537" s="382">
        <v>418387.815</v>
      </c>
    </row>
    <row r="1538" spans="1:21" ht="30" x14ac:dyDescent="0.25">
      <c r="A1538" s="381" t="s">
        <v>767</v>
      </c>
      <c r="B1538" s="381" t="s">
        <v>313</v>
      </c>
      <c r="C1538" s="381" t="s">
        <v>314</v>
      </c>
      <c r="D1538" s="381" t="s">
        <v>315</v>
      </c>
      <c r="E1538" s="381" t="s">
        <v>316</v>
      </c>
      <c r="F1538" s="381" t="s">
        <v>624</v>
      </c>
      <c r="G1538" s="381" t="s">
        <v>11</v>
      </c>
      <c r="H1538" s="382">
        <v>78841.709900000002</v>
      </c>
      <c r="I1538" s="382">
        <v>137972.99239999999</v>
      </c>
      <c r="J1538" s="382">
        <v>103110.0638</v>
      </c>
      <c r="K1538" s="382">
        <v>180442.61170000001</v>
      </c>
      <c r="L1538" s="382">
        <v>125045.73820000001</v>
      </c>
      <c r="M1538" s="382">
        <v>218830.04180000001</v>
      </c>
      <c r="N1538" s="382">
        <v>152722.30970000001</v>
      </c>
      <c r="O1538" s="382">
        <v>267264.04180000001</v>
      </c>
      <c r="P1538" s="382">
        <v>179645.20310000001</v>
      </c>
      <c r="Q1538" s="382">
        <v>314379.1053</v>
      </c>
      <c r="R1538" s="382">
        <v>196160.54620000001</v>
      </c>
      <c r="S1538" s="382">
        <v>343280.9559</v>
      </c>
      <c r="T1538" s="382">
        <v>210862.9025</v>
      </c>
      <c r="U1538" s="382">
        <v>369010.07929999998</v>
      </c>
    </row>
    <row r="1539" spans="1:21" ht="15" x14ac:dyDescent="0.25">
      <c r="A1539" s="381" t="s">
        <v>767</v>
      </c>
      <c r="B1539" s="381" t="s">
        <v>313</v>
      </c>
      <c r="C1539" s="381" t="s">
        <v>314</v>
      </c>
      <c r="D1539" s="381" t="s">
        <v>315</v>
      </c>
      <c r="E1539" s="381" t="s">
        <v>316</v>
      </c>
      <c r="F1539" s="381" t="s">
        <v>625</v>
      </c>
      <c r="G1539" s="381" t="s">
        <v>5</v>
      </c>
      <c r="H1539" s="382">
        <v>72440.815100000007</v>
      </c>
      <c r="I1539" s="382">
        <v>126771.4264</v>
      </c>
      <c r="J1539" s="382">
        <v>94794.920199999993</v>
      </c>
      <c r="K1539" s="382">
        <v>165891.11040000001</v>
      </c>
      <c r="L1539" s="382">
        <v>115173.5117</v>
      </c>
      <c r="M1539" s="382">
        <v>201553.64550000001</v>
      </c>
      <c r="N1539" s="382">
        <v>141212.7383</v>
      </c>
      <c r="O1539" s="382">
        <v>247122.29199999999</v>
      </c>
      <c r="P1539" s="382">
        <v>167457.0833</v>
      </c>
      <c r="Q1539" s="382">
        <v>293049.8958</v>
      </c>
      <c r="R1539" s="382">
        <v>184304.9564</v>
      </c>
      <c r="S1539" s="382">
        <v>322533.67379999999</v>
      </c>
      <c r="T1539" s="382">
        <v>200056.73850000001</v>
      </c>
      <c r="U1539" s="382">
        <v>350099.29220000003</v>
      </c>
    </row>
    <row r="1540" spans="1:21" ht="15" x14ac:dyDescent="0.25">
      <c r="A1540" s="381" t="s">
        <v>767</v>
      </c>
      <c r="B1540" s="381" t="s">
        <v>313</v>
      </c>
      <c r="C1540" s="381" t="s">
        <v>314</v>
      </c>
      <c r="D1540" s="381" t="s">
        <v>315</v>
      </c>
      <c r="E1540" s="381" t="s">
        <v>316</v>
      </c>
      <c r="F1540" s="381" t="s">
        <v>626</v>
      </c>
      <c r="G1540" s="381" t="s">
        <v>6</v>
      </c>
      <c r="H1540" s="382">
        <v>62885.507100000003</v>
      </c>
      <c r="I1540" s="382">
        <v>110049.6372</v>
      </c>
      <c r="J1540" s="382">
        <v>86912.920499999993</v>
      </c>
      <c r="K1540" s="382">
        <v>152097.61079999999</v>
      </c>
      <c r="L1540" s="382">
        <v>110296.4543</v>
      </c>
      <c r="M1540" s="382">
        <v>193018.79500000001</v>
      </c>
      <c r="N1540" s="382">
        <v>144161.80530000001</v>
      </c>
      <c r="O1540" s="382">
        <v>252283.1593</v>
      </c>
      <c r="P1540" s="382">
        <v>179662.69529999999</v>
      </c>
      <c r="Q1540" s="382">
        <v>314409.71679999999</v>
      </c>
      <c r="R1540" s="382">
        <v>202281.087</v>
      </c>
      <c r="S1540" s="382">
        <v>353991.90230000002</v>
      </c>
      <c r="T1540" s="382">
        <v>224579.3002</v>
      </c>
      <c r="U1540" s="382">
        <v>393013.77539999998</v>
      </c>
    </row>
    <row r="1541" spans="1:21" ht="15" x14ac:dyDescent="0.25">
      <c r="A1541" s="381" t="s">
        <v>767</v>
      </c>
      <c r="B1541" s="381" t="s">
        <v>313</v>
      </c>
      <c r="C1541" s="381" t="s">
        <v>314</v>
      </c>
      <c r="D1541" s="381" t="s">
        <v>315</v>
      </c>
      <c r="E1541" s="381" t="s">
        <v>316</v>
      </c>
      <c r="F1541" s="381" t="s">
        <v>627</v>
      </c>
      <c r="G1541" s="381" t="s">
        <v>4</v>
      </c>
      <c r="H1541" s="382">
        <v>70289.838600000003</v>
      </c>
      <c r="I1541" s="382">
        <v>112463.74340000001</v>
      </c>
      <c r="J1541" s="382">
        <v>98405.774000000005</v>
      </c>
      <c r="K1541" s="382">
        <v>157449.2408</v>
      </c>
      <c r="L1541" s="382">
        <v>126521.7095</v>
      </c>
      <c r="M1541" s="382">
        <v>202434.73819999999</v>
      </c>
      <c r="N1541" s="382">
        <v>168695.61259999999</v>
      </c>
      <c r="O1541" s="382">
        <v>269912.98420000001</v>
      </c>
      <c r="P1541" s="382">
        <v>210869.51569999999</v>
      </c>
      <c r="Q1541" s="382">
        <v>337391.2303</v>
      </c>
      <c r="R1541" s="382">
        <v>238985.45120000001</v>
      </c>
      <c r="S1541" s="382">
        <v>382376.72769999999</v>
      </c>
      <c r="T1541" s="382">
        <v>267101.38669999997</v>
      </c>
      <c r="U1541" s="382">
        <v>427362.22499999998</v>
      </c>
    </row>
    <row r="1542" spans="1:21" ht="30" x14ac:dyDescent="0.25">
      <c r="A1542" s="381" t="s">
        <v>767</v>
      </c>
      <c r="B1542" s="381" t="s">
        <v>313</v>
      </c>
      <c r="C1542" s="381" t="s">
        <v>314</v>
      </c>
      <c r="D1542" s="381" t="s">
        <v>315</v>
      </c>
      <c r="E1542" s="381" t="s">
        <v>317</v>
      </c>
      <c r="F1542" s="381" t="s">
        <v>624</v>
      </c>
      <c r="G1542" s="381" t="s">
        <v>11</v>
      </c>
      <c r="H1542" s="382">
        <v>77123.465299999996</v>
      </c>
      <c r="I1542" s="382">
        <v>134966.0643</v>
      </c>
      <c r="J1542" s="382">
        <v>100867.8159</v>
      </c>
      <c r="K1542" s="382">
        <v>176518.67790000001</v>
      </c>
      <c r="L1542" s="382">
        <v>122330.9751</v>
      </c>
      <c r="M1542" s="382">
        <v>214079.2066</v>
      </c>
      <c r="N1542" s="382">
        <v>149414.8535</v>
      </c>
      <c r="O1542" s="382">
        <v>261475.99369999999</v>
      </c>
      <c r="P1542" s="382">
        <v>175757.51300000001</v>
      </c>
      <c r="Q1542" s="382">
        <v>307575.64769999997</v>
      </c>
      <c r="R1542" s="382">
        <v>191916.31709999999</v>
      </c>
      <c r="S1542" s="382">
        <v>335853.55499999999</v>
      </c>
      <c r="T1542" s="382">
        <v>206301.59280000001</v>
      </c>
      <c r="U1542" s="382">
        <v>361027.78749999998</v>
      </c>
    </row>
    <row r="1543" spans="1:21" ht="15" x14ac:dyDescent="0.25">
      <c r="A1543" s="381" t="s">
        <v>767</v>
      </c>
      <c r="B1543" s="381" t="s">
        <v>313</v>
      </c>
      <c r="C1543" s="381" t="s">
        <v>314</v>
      </c>
      <c r="D1543" s="381" t="s">
        <v>315</v>
      </c>
      <c r="E1543" s="381" t="s">
        <v>317</v>
      </c>
      <c r="F1543" s="381" t="s">
        <v>625</v>
      </c>
      <c r="G1543" s="381" t="s">
        <v>5</v>
      </c>
      <c r="H1543" s="382">
        <v>70853.201300000001</v>
      </c>
      <c r="I1543" s="382">
        <v>123993.10219999999</v>
      </c>
      <c r="J1543" s="382">
        <v>92722.369399999996</v>
      </c>
      <c r="K1543" s="382">
        <v>162264.14660000001</v>
      </c>
      <c r="L1543" s="382">
        <v>112660.2231</v>
      </c>
      <c r="M1543" s="382">
        <v>197155.39050000001</v>
      </c>
      <c r="N1543" s="382">
        <v>138140.17189999999</v>
      </c>
      <c r="O1543" s="382">
        <v>241745.3008</v>
      </c>
      <c r="P1543" s="382">
        <v>163818.13089999999</v>
      </c>
      <c r="Q1543" s="382">
        <v>286681.7291</v>
      </c>
      <c r="R1543" s="382">
        <v>180302.67869999999</v>
      </c>
      <c r="S1543" s="382">
        <v>315529.6876</v>
      </c>
      <c r="T1543" s="382">
        <v>195715.9632</v>
      </c>
      <c r="U1543" s="382">
        <v>342502.93550000002</v>
      </c>
    </row>
    <row r="1544" spans="1:21" ht="15" x14ac:dyDescent="0.25">
      <c r="A1544" s="381" t="s">
        <v>767</v>
      </c>
      <c r="B1544" s="381" t="s">
        <v>313</v>
      </c>
      <c r="C1544" s="381" t="s">
        <v>314</v>
      </c>
      <c r="D1544" s="381" t="s">
        <v>315</v>
      </c>
      <c r="E1544" s="381" t="s">
        <v>317</v>
      </c>
      <c r="F1544" s="381" t="s">
        <v>626</v>
      </c>
      <c r="G1544" s="381" t="s">
        <v>6</v>
      </c>
      <c r="H1544" s="382">
        <v>61497.576000000001</v>
      </c>
      <c r="I1544" s="382">
        <v>107620.7579</v>
      </c>
      <c r="J1544" s="382">
        <v>84992.8128</v>
      </c>
      <c r="K1544" s="382">
        <v>148737.42240000001</v>
      </c>
      <c r="L1544" s="382">
        <v>107857.3104</v>
      </c>
      <c r="M1544" s="382">
        <v>188750.29319999999</v>
      </c>
      <c r="N1544" s="382">
        <v>140968.79990000001</v>
      </c>
      <c r="O1544" s="382">
        <v>246695.39989999999</v>
      </c>
      <c r="P1544" s="382">
        <v>175682.45009999999</v>
      </c>
      <c r="Q1544" s="382">
        <v>307444.28759999998</v>
      </c>
      <c r="R1544" s="382">
        <v>197797.42069999999</v>
      </c>
      <c r="S1544" s="382">
        <v>346145.48619999998</v>
      </c>
      <c r="T1544" s="382">
        <v>219598.74710000001</v>
      </c>
      <c r="U1544" s="382">
        <v>384297.80739999999</v>
      </c>
    </row>
    <row r="1545" spans="1:21" ht="15" x14ac:dyDescent="0.25">
      <c r="A1545" s="381" t="s">
        <v>767</v>
      </c>
      <c r="B1545" s="381" t="s">
        <v>313</v>
      </c>
      <c r="C1545" s="381" t="s">
        <v>314</v>
      </c>
      <c r="D1545" s="381" t="s">
        <v>315</v>
      </c>
      <c r="E1545" s="381" t="s">
        <v>317</v>
      </c>
      <c r="F1545" s="381" t="s">
        <v>627</v>
      </c>
      <c r="G1545" s="381" t="s">
        <v>4</v>
      </c>
      <c r="H1545" s="382">
        <v>68764.155799999993</v>
      </c>
      <c r="I1545" s="382">
        <v>110022.6511</v>
      </c>
      <c r="J1545" s="382">
        <v>96269.818199999994</v>
      </c>
      <c r="K1545" s="382">
        <v>154031.7115</v>
      </c>
      <c r="L1545" s="382">
        <v>123775.4806</v>
      </c>
      <c r="M1545" s="382">
        <v>198040.77189999999</v>
      </c>
      <c r="N1545" s="382">
        <v>165033.97409999999</v>
      </c>
      <c r="O1545" s="382">
        <v>264054.36249999999</v>
      </c>
      <c r="P1545" s="382">
        <v>206292.4676</v>
      </c>
      <c r="Q1545" s="382">
        <v>330067.95309999998</v>
      </c>
      <c r="R1545" s="382">
        <v>233798.13</v>
      </c>
      <c r="S1545" s="382">
        <v>374077.0135</v>
      </c>
      <c r="T1545" s="382">
        <v>261303.79240000001</v>
      </c>
      <c r="U1545" s="382">
        <v>418086.07400000002</v>
      </c>
    </row>
    <row r="1546" spans="1:21" ht="30" x14ac:dyDescent="0.25">
      <c r="A1546" s="381" t="s">
        <v>767</v>
      </c>
      <c r="B1546" s="381" t="s">
        <v>313</v>
      </c>
      <c r="C1546" s="381" t="s">
        <v>314</v>
      </c>
      <c r="D1546" s="381" t="s">
        <v>315</v>
      </c>
      <c r="E1546" s="381" t="s">
        <v>318</v>
      </c>
      <c r="F1546" s="381" t="s">
        <v>624</v>
      </c>
      <c r="G1546" s="381" t="s">
        <v>11</v>
      </c>
      <c r="H1546" s="382">
        <v>76005.804399999994</v>
      </c>
      <c r="I1546" s="382">
        <v>133010.15760000001</v>
      </c>
      <c r="J1546" s="382">
        <v>99348.094500000007</v>
      </c>
      <c r="K1546" s="382">
        <v>173859.1655</v>
      </c>
      <c r="L1546" s="382">
        <v>120434.54150000001</v>
      </c>
      <c r="M1546" s="382">
        <v>210760.44760000001</v>
      </c>
      <c r="N1546" s="382">
        <v>147001.7542</v>
      </c>
      <c r="O1546" s="382">
        <v>257253.0698</v>
      </c>
      <c r="P1546" s="382">
        <v>172885.48740000001</v>
      </c>
      <c r="Q1546" s="382">
        <v>302549.6029</v>
      </c>
      <c r="R1546" s="382">
        <v>188769.9541</v>
      </c>
      <c r="S1546" s="382">
        <v>330347.41960000002</v>
      </c>
      <c r="T1546" s="382">
        <v>202907.22320000001</v>
      </c>
      <c r="U1546" s="382">
        <v>355087.64049999998</v>
      </c>
    </row>
    <row r="1547" spans="1:21" ht="15" x14ac:dyDescent="0.25">
      <c r="A1547" s="381" t="s">
        <v>767</v>
      </c>
      <c r="B1547" s="381" t="s">
        <v>313</v>
      </c>
      <c r="C1547" s="381" t="s">
        <v>314</v>
      </c>
      <c r="D1547" s="381" t="s">
        <v>315</v>
      </c>
      <c r="E1547" s="381" t="s">
        <v>318</v>
      </c>
      <c r="F1547" s="381" t="s">
        <v>625</v>
      </c>
      <c r="G1547" s="381" t="s">
        <v>5</v>
      </c>
      <c r="H1547" s="382">
        <v>69931.4859</v>
      </c>
      <c r="I1547" s="382">
        <v>122380.10030000001</v>
      </c>
      <c r="J1547" s="382">
        <v>91457.193100000004</v>
      </c>
      <c r="K1547" s="382">
        <v>160050.08790000001</v>
      </c>
      <c r="L1547" s="382">
        <v>111066.0001</v>
      </c>
      <c r="M1547" s="382">
        <v>194365.50020000001</v>
      </c>
      <c r="N1547" s="382">
        <v>136079.40599999999</v>
      </c>
      <c r="O1547" s="382">
        <v>238138.96049999999</v>
      </c>
      <c r="P1547" s="382">
        <v>161319.21059999999</v>
      </c>
      <c r="Q1547" s="382">
        <v>282308.61859999999</v>
      </c>
      <c r="R1547" s="382">
        <v>177519.2415</v>
      </c>
      <c r="S1547" s="382">
        <v>310658.67259999999</v>
      </c>
      <c r="T1547" s="382">
        <v>192652.39420000001</v>
      </c>
      <c r="U1547" s="382">
        <v>337141.68969999999</v>
      </c>
    </row>
    <row r="1548" spans="1:21" ht="15" x14ac:dyDescent="0.25">
      <c r="A1548" s="381" t="s">
        <v>767</v>
      </c>
      <c r="B1548" s="381" t="s">
        <v>313</v>
      </c>
      <c r="C1548" s="381" t="s">
        <v>314</v>
      </c>
      <c r="D1548" s="381" t="s">
        <v>315</v>
      </c>
      <c r="E1548" s="381" t="s">
        <v>318</v>
      </c>
      <c r="F1548" s="381" t="s">
        <v>626</v>
      </c>
      <c r="G1548" s="381" t="s">
        <v>6</v>
      </c>
      <c r="H1548" s="382">
        <v>60812.892599999999</v>
      </c>
      <c r="I1548" s="382">
        <v>106422.56200000001</v>
      </c>
      <c r="J1548" s="382">
        <v>84068.749599999996</v>
      </c>
      <c r="K1548" s="382">
        <v>147120.3118</v>
      </c>
      <c r="L1548" s="382">
        <v>106713.57799999999</v>
      </c>
      <c r="M1548" s="382">
        <v>186748.76139999999</v>
      </c>
      <c r="N1548" s="382">
        <v>139532.6029</v>
      </c>
      <c r="O1548" s="382">
        <v>244182.05499999999</v>
      </c>
      <c r="P1548" s="382">
        <v>173903.72089999999</v>
      </c>
      <c r="Q1548" s="382">
        <v>304331.51150000002</v>
      </c>
      <c r="R1548" s="382">
        <v>195822.44500000001</v>
      </c>
      <c r="S1548" s="382">
        <v>342689.27870000002</v>
      </c>
      <c r="T1548" s="382">
        <v>217437.32620000001</v>
      </c>
      <c r="U1548" s="382">
        <v>380515.32079999999</v>
      </c>
    </row>
    <row r="1549" spans="1:21" ht="15" x14ac:dyDescent="0.25">
      <c r="A1549" s="381" t="s">
        <v>767</v>
      </c>
      <c r="B1549" s="381" t="s">
        <v>313</v>
      </c>
      <c r="C1549" s="381" t="s">
        <v>314</v>
      </c>
      <c r="D1549" s="381" t="s">
        <v>315</v>
      </c>
      <c r="E1549" s="381" t="s">
        <v>318</v>
      </c>
      <c r="F1549" s="381" t="s">
        <v>627</v>
      </c>
      <c r="G1549" s="381" t="s">
        <v>4</v>
      </c>
      <c r="H1549" s="382">
        <v>67694.338099999994</v>
      </c>
      <c r="I1549" s="382">
        <v>108310.94259999999</v>
      </c>
      <c r="J1549" s="382">
        <v>94772.073399999994</v>
      </c>
      <c r="K1549" s="382">
        <v>151635.31959999999</v>
      </c>
      <c r="L1549" s="382">
        <v>121849.80869999999</v>
      </c>
      <c r="M1549" s="382">
        <v>194959.69680000001</v>
      </c>
      <c r="N1549" s="382">
        <v>162466.41149999999</v>
      </c>
      <c r="O1549" s="382">
        <v>259946.2622</v>
      </c>
      <c r="P1549" s="382">
        <v>203083.01439999999</v>
      </c>
      <c r="Q1549" s="382">
        <v>324932.82780000003</v>
      </c>
      <c r="R1549" s="382">
        <v>230160.74960000001</v>
      </c>
      <c r="S1549" s="382">
        <v>368257.20480000001</v>
      </c>
      <c r="T1549" s="382">
        <v>257238.48490000001</v>
      </c>
      <c r="U1549" s="382">
        <v>411581.58189999999</v>
      </c>
    </row>
    <row r="1550" spans="1:21" ht="30" x14ac:dyDescent="0.25">
      <c r="A1550" s="381" t="s">
        <v>767</v>
      </c>
      <c r="B1550" s="381" t="s">
        <v>313</v>
      </c>
      <c r="C1550" s="381" t="s">
        <v>314</v>
      </c>
      <c r="D1550" s="381" t="s">
        <v>315</v>
      </c>
      <c r="E1550" s="381" t="s">
        <v>768</v>
      </c>
      <c r="F1550" s="381" t="s">
        <v>624</v>
      </c>
      <c r="G1550" s="381" t="s">
        <v>11</v>
      </c>
      <c r="H1550" s="382">
        <v>78841.709900000002</v>
      </c>
      <c r="I1550" s="382">
        <v>137972.99239999999</v>
      </c>
      <c r="J1550" s="382">
        <v>103110.0638</v>
      </c>
      <c r="K1550" s="382">
        <v>180442.61170000001</v>
      </c>
      <c r="L1550" s="382">
        <v>125045.73820000001</v>
      </c>
      <c r="M1550" s="382">
        <v>218830.04180000001</v>
      </c>
      <c r="N1550" s="382">
        <v>152722.30970000001</v>
      </c>
      <c r="O1550" s="382">
        <v>267264.04180000001</v>
      </c>
      <c r="P1550" s="382">
        <v>179645.20310000001</v>
      </c>
      <c r="Q1550" s="382">
        <v>314379.1053</v>
      </c>
      <c r="R1550" s="382">
        <v>196160.54620000001</v>
      </c>
      <c r="S1550" s="382">
        <v>343280.9559</v>
      </c>
      <c r="T1550" s="382">
        <v>210862.9025</v>
      </c>
      <c r="U1550" s="382">
        <v>369010.07929999998</v>
      </c>
    </row>
    <row r="1551" spans="1:21" ht="15" x14ac:dyDescent="0.25">
      <c r="A1551" s="381" t="s">
        <v>767</v>
      </c>
      <c r="B1551" s="381" t="s">
        <v>313</v>
      </c>
      <c r="C1551" s="381" t="s">
        <v>314</v>
      </c>
      <c r="D1551" s="381" t="s">
        <v>315</v>
      </c>
      <c r="E1551" s="381" t="s">
        <v>768</v>
      </c>
      <c r="F1551" s="381" t="s">
        <v>625</v>
      </c>
      <c r="G1551" s="381" t="s">
        <v>5</v>
      </c>
      <c r="H1551" s="382">
        <v>72440.815100000007</v>
      </c>
      <c r="I1551" s="382">
        <v>126771.4264</v>
      </c>
      <c r="J1551" s="382">
        <v>94794.920199999993</v>
      </c>
      <c r="K1551" s="382">
        <v>165891.11040000001</v>
      </c>
      <c r="L1551" s="382">
        <v>115173.5117</v>
      </c>
      <c r="M1551" s="382">
        <v>201553.64550000001</v>
      </c>
      <c r="N1551" s="382">
        <v>141212.7383</v>
      </c>
      <c r="O1551" s="382">
        <v>247122.29199999999</v>
      </c>
      <c r="P1551" s="382">
        <v>167457.0833</v>
      </c>
      <c r="Q1551" s="382">
        <v>293049.8958</v>
      </c>
      <c r="R1551" s="382">
        <v>184304.9564</v>
      </c>
      <c r="S1551" s="382">
        <v>322533.67379999999</v>
      </c>
      <c r="T1551" s="382">
        <v>200056.73850000001</v>
      </c>
      <c r="U1551" s="382">
        <v>350099.29220000003</v>
      </c>
    </row>
    <row r="1552" spans="1:21" ht="15" x14ac:dyDescent="0.25">
      <c r="A1552" s="381" t="s">
        <v>767</v>
      </c>
      <c r="B1552" s="381" t="s">
        <v>313</v>
      </c>
      <c r="C1552" s="381" t="s">
        <v>314</v>
      </c>
      <c r="D1552" s="381" t="s">
        <v>315</v>
      </c>
      <c r="E1552" s="381" t="s">
        <v>768</v>
      </c>
      <c r="F1552" s="381" t="s">
        <v>626</v>
      </c>
      <c r="G1552" s="381" t="s">
        <v>6</v>
      </c>
      <c r="H1552" s="382">
        <v>62885.507100000003</v>
      </c>
      <c r="I1552" s="382">
        <v>110049.6372</v>
      </c>
      <c r="J1552" s="382">
        <v>86912.920499999993</v>
      </c>
      <c r="K1552" s="382">
        <v>152097.61079999999</v>
      </c>
      <c r="L1552" s="382">
        <v>110296.4543</v>
      </c>
      <c r="M1552" s="382">
        <v>193018.79500000001</v>
      </c>
      <c r="N1552" s="382">
        <v>144161.80530000001</v>
      </c>
      <c r="O1552" s="382">
        <v>252283.1593</v>
      </c>
      <c r="P1552" s="382">
        <v>179662.69529999999</v>
      </c>
      <c r="Q1552" s="382">
        <v>314409.71679999999</v>
      </c>
      <c r="R1552" s="382">
        <v>202281.087</v>
      </c>
      <c r="S1552" s="382">
        <v>353991.90230000002</v>
      </c>
      <c r="T1552" s="382">
        <v>224579.3002</v>
      </c>
      <c r="U1552" s="382">
        <v>393013.77539999998</v>
      </c>
    </row>
    <row r="1553" spans="1:21" ht="15" x14ac:dyDescent="0.25">
      <c r="A1553" s="381" t="s">
        <v>767</v>
      </c>
      <c r="B1553" s="381" t="s">
        <v>313</v>
      </c>
      <c r="C1553" s="381" t="s">
        <v>314</v>
      </c>
      <c r="D1553" s="381" t="s">
        <v>315</v>
      </c>
      <c r="E1553" s="381" t="s">
        <v>768</v>
      </c>
      <c r="F1553" s="381" t="s">
        <v>627</v>
      </c>
      <c r="G1553" s="381" t="s">
        <v>4</v>
      </c>
      <c r="H1553" s="382">
        <v>70289.838600000003</v>
      </c>
      <c r="I1553" s="382">
        <v>112463.74340000001</v>
      </c>
      <c r="J1553" s="382">
        <v>98405.774000000005</v>
      </c>
      <c r="K1553" s="382">
        <v>157449.2408</v>
      </c>
      <c r="L1553" s="382">
        <v>126521.7095</v>
      </c>
      <c r="M1553" s="382">
        <v>202434.73819999999</v>
      </c>
      <c r="N1553" s="382">
        <v>168695.61259999999</v>
      </c>
      <c r="O1553" s="382">
        <v>269912.98420000001</v>
      </c>
      <c r="P1553" s="382">
        <v>210869.51569999999</v>
      </c>
      <c r="Q1553" s="382">
        <v>337391.2303</v>
      </c>
      <c r="R1553" s="382">
        <v>238985.45120000001</v>
      </c>
      <c r="S1553" s="382">
        <v>382376.72769999999</v>
      </c>
      <c r="T1553" s="382">
        <v>267101.38669999997</v>
      </c>
      <c r="U1553" s="382">
        <v>427362.22499999998</v>
      </c>
    </row>
    <row r="1554" spans="1:21" ht="30" x14ac:dyDescent="0.25">
      <c r="A1554" s="381" t="s">
        <v>767</v>
      </c>
      <c r="B1554" s="381" t="s">
        <v>313</v>
      </c>
      <c r="C1554" s="381" t="s">
        <v>314</v>
      </c>
      <c r="D1554" s="381" t="s">
        <v>315</v>
      </c>
      <c r="E1554" s="381" t="s">
        <v>319</v>
      </c>
      <c r="F1554" s="381" t="s">
        <v>624</v>
      </c>
      <c r="G1554" s="381" t="s">
        <v>11</v>
      </c>
      <c r="H1554" s="382">
        <v>75146.680300000007</v>
      </c>
      <c r="I1554" s="382">
        <v>131506.69039999999</v>
      </c>
      <c r="J1554" s="382">
        <v>98226.968500000003</v>
      </c>
      <c r="K1554" s="382">
        <v>171897.1948</v>
      </c>
      <c r="L1554" s="382">
        <v>119077.1575</v>
      </c>
      <c r="M1554" s="382">
        <v>208385.02559999999</v>
      </c>
      <c r="N1554" s="382">
        <v>145348.02350000001</v>
      </c>
      <c r="O1554" s="382">
        <v>254359.0411</v>
      </c>
      <c r="P1554" s="382">
        <v>170941.63939999999</v>
      </c>
      <c r="Q1554" s="382">
        <v>299147.8689</v>
      </c>
      <c r="R1554" s="382">
        <v>186647.8363</v>
      </c>
      <c r="S1554" s="382">
        <v>326633.71350000001</v>
      </c>
      <c r="T1554" s="382">
        <v>200626.5649</v>
      </c>
      <c r="U1554" s="382">
        <v>351096.48849999998</v>
      </c>
    </row>
    <row r="1555" spans="1:21" ht="15" x14ac:dyDescent="0.25">
      <c r="A1555" s="381" t="s">
        <v>767</v>
      </c>
      <c r="B1555" s="381" t="s">
        <v>313</v>
      </c>
      <c r="C1555" s="381" t="s">
        <v>314</v>
      </c>
      <c r="D1555" s="381" t="s">
        <v>315</v>
      </c>
      <c r="E1555" s="381" t="s">
        <v>319</v>
      </c>
      <c r="F1555" s="381" t="s">
        <v>625</v>
      </c>
      <c r="G1555" s="381" t="s">
        <v>5</v>
      </c>
      <c r="H1555" s="382">
        <v>69137.676999999996</v>
      </c>
      <c r="I1555" s="382">
        <v>120990.9347</v>
      </c>
      <c r="J1555" s="382">
        <v>90420.915299999993</v>
      </c>
      <c r="K1555" s="382">
        <v>158236.6018</v>
      </c>
      <c r="L1555" s="382">
        <v>109809.35309999999</v>
      </c>
      <c r="M1555" s="382">
        <v>192166.36790000001</v>
      </c>
      <c r="N1555" s="382">
        <v>134543.11979999999</v>
      </c>
      <c r="O1555" s="382">
        <v>235450.4596</v>
      </c>
      <c r="P1555" s="382">
        <v>159499.7311</v>
      </c>
      <c r="Q1555" s="382">
        <v>279124.5294</v>
      </c>
      <c r="R1555" s="382">
        <v>175518.09899999999</v>
      </c>
      <c r="S1555" s="382">
        <v>307156.67320000002</v>
      </c>
      <c r="T1555" s="382">
        <v>190482.00270000001</v>
      </c>
      <c r="U1555" s="382">
        <v>333343.50469999999</v>
      </c>
    </row>
    <row r="1556" spans="1:21" ht="15" x14ac:dyDescent="0.25">
      <c r="A1556" s="381" t="s">
        <v>767</v>
      </c>
      <c r="B1556" s="381" t="s">
        <v>313</v>
      </c>
      <c r="C1556" s="381" t="s">
        <v>314</v>
      </c>
      <c r="D1556" s="381" t="s">
        <v>315</v>
      </c>
      <c r="E1556" s="381" t="s">
        <v>319</v>
      </c>
      <c r="F1556" s="381" t="s">
        <v>626</v>
      </c>
      <c r="G1556" s="381" t="s">
        <v>6</v>
      </c>
      <c r="H1556" s="382">
        <v>60118.925000000003</v>
      </c>
      <c r="I1556" s="382">
        <v>105208.11870000001</v>
      </c>
      <c r="J1556" s="382">
        <v>83108.692800000004</v>
      </c>
      <c r="K1556" s="382">
        <v>145440.21230000001</v>
      </c>
      <c r="L1556" s="382">
        <v>105494.0021</v>
      </c>
      <c r="M1556" s="382">
        <v>184614.5037</v>
      </c>
      <c r="N1556" s="382">
        <v>137936.0949</v>
      </c>
      <c r="O1556" s="382">
        <v>241388.1661</v>
      </c>
      <c r="P1556" s="382">
        <v>171913.59169999999</v>
      </c>
      <c r="Q1556" s="382">
        <v>300848.7855</v>
      </c>
      <c r="R1556" s="382">
        <v>193580.60440000001</v>
      </c>
      <c r="S1556" s="382">
        <v>338766.0576</v>
      </c>
      <c r="T1556" s="382">
        <v>214947.04120000001</v>
      </c>
      <c r="U1556" s="382">
        <v>376157.3222</v>
      </c>
    </row>
    <row r="1557" spans="1:21" ht="15" x14ac:dyDescent="0.25">
      <c r="A1557" s="381" t="s">
        <v>767</v>
      </c>
      <c r="B1557" s="381" t="s">
        <v>313</v>
      </c>
      <c r="C1557" s="381" t="s">
        <v>314</v>
      </c>
      <c r="D1557" s="381" t="s">
        <v>315</v>
      </c>
      <c r="E1557" s="381" t="s">
        <v>319</v>
      </c>
      <c r="F1557" s="381" t="s">
        <v>627</v>
      </c>
      <c r="G1557" s="381" t="s">
        <v>4</v>
      </c>
      <c r="H1557" s="382">
        <v>66931.4954</v>
      </c>
      <c r="I1557" s="382">
        <v>107090.3942</v>
      </c>
      <c r="J1557" s="382">
        <v>93704.093599999993</v>
      </c>
      <c r="K1557" s="382">
        <v>149926.55189999999</v>
      </c>
      <c r="L1557" s="382">
        <v>120476.6917</v>
      </c>
      <c r="M1557" s="382">
        <v>192762.70970000001</v>
      </c>
      <c r="N1557" s="382">
        <v>160635.58900000001</v>
      </c>
      <c r="O1557" s="382">
        <v>257016.94620000001</v>
      </c>
      <c r="P1557" s="382">
        <v>200794.48620000001</v>
      </c>
      <c r="Q1557" s="382">
        <v>321271.1827</v>
      </c>
      <c r="R1557" s="382">
        <v>227567.08439999999</v>
      </c>
      <c r="S1557" s="382">
        <v>364107.34049999999</v>
      </c>
      <c r="T1557" s="382">
        <v>254339.6825</v>
      </c>
      <c r="U1557" s="382">
        <v>406943.49810000003</v>
      </c>
    </row>
    <row r="1558" spans="1:21" ht="30" x14ac:dyDescent="0.25">
      <c r="A1558" s="381" t="s">
        <v>767</v>
      </c>
      <c r="B1558" s="381" t="s">
        <v>313</v>
      </c>
      <c r="C1558" s="381" t="s">
        <v>320</v>
      </c>
      <c r="D1558" s="381" t="s">
        <v>769</v>
      </c>
      <c r="E1558" s="381" t="s">
        <v>321</v>
      </c>
      <c r="F1558" s="381" t="s">
        <v>624</v>
      </c>
      <c r="G1558" s="381" t="s">
        <v>11</v>
      </c>
      <c r="H1558" s="382">
        <v>98829.545499999993</v>
      </c>
      <c r="I1558" s="382">
        <v>172951.7047</v>
      </c>
      <c r="J1558" s="382">
        <v>129111.85649999999</v>
      </c>
      <c r="K1558" s="382">
        <v>225945.74900000001</v>
      </c>
      <c r="L1558" s="382">
        <v>156451.68290000001</v>
      </c>
      <c r="M1558" s="382">
        <v>273790.4449</v>
      </c>
      <c r="N1558" s="382">
        <v>190848.02429999999</v>
      </c>
      <c r="O1558" s="382">
        <v>333984.04259999999</v>
      </c>
      <c r="P1558" s="382">
        <v>224411.9362</v>
      </c>
      <c r="Q1558" s="382">
        <v>392720.88829999999</v>
      </c>
      <c r="R1558" s="382">
        <v>245018.23120000001</v>
      </c>
      <c r="S1558" s="382">
        <v>428781.9045</v>
      </c>
      <c r="T1558" s="382">
        <v>263353.41700000002</v>
      </c>
      <c r="U1558" s="382">
        <v>460868.47970000003</v>
      </c>
    </row>
    <row r="1559" spans="1:21" ht="15" x14ac:dyDescent="0.25">
      <c r="A1559" s="381" t="s">
        <v>767</v>
      </c>
      <c r="B1559" s="381" t="s">
        <v>313</v>
      </c>
      <c r="C1559" s="381" t="s">
        <v>320</v>
      </c>
      <c r="D1559" s="381" t="s">
        <v>769</v>
      </c>
      <c r="E1559" s="381" t="s">
        <v>321</v>
      </c>
      <c r="F1559" s="381" t="s">
        <v>625</v>
      </c>
      <c r="G1559" s="381" t="s">
        <v>5</v>
      </c>
      <c r="H1559" s="382">
        <v>91057.030199999994</v>
      </c>
      <c r="I1559" s="382">
        <v>159349.80290000001</v>
      </c>
      <c r="J1559" s="382">
        <v>119014.8962</v>
      </c>
      <c r="K1559" s="382">
        <v>208276.06830000001</v>
      </c>
      <c r="L1559" s="382">
        <v>144463.97889999999</v>
      </c>
      <c r="M1559" s="382">
        <v>252811.96309999999</v>
      </c>
      <c r="N1559" s="382">
        <v>176872.1159</v>
      </c>
      <c r="O1559" s="382">
        <v>309526.20270000002</v>
      </c>
      <c r="P1559" s="382">
        <v>209612.07620000001</v>
      </c>
      <c r="Q1559" s="382">
        <v>366821.13319999998</v>
      </c>
      <c r="R1559" s="382">
        <v>230622.1575</v>
      </c>
      <c r="S1559" s="382">
        <v>403588.77559999999</v>
      </c>
      <c r="T1559" s="382">
        <v>250231.64600000001</v>
      </c>
      <c r="U1559" s="382">
        <v>437905.38040000002</v>
      </c>
    </row>
    <row r="1560" spans="1:21" ht="15" x14ac:dyDescent="0.25">
      <c r="A1560" s="381" t="s">
        <v>767</v>
      </c>
      <c r="B1560" s="381" t="s">
        <v>313</v>
      </c>
      <c r="C1560" s="381" t="s">
        <v>320</v>
      </c>
      <c r="D1560" s="381" t="s">
        <v>769</v>
      </c>
      <c r="E1560" s="381" t="s">
        <v>321</v>
      </c>
      <c r="F1560" s="381" t="s">
        <v>626</v>
      </c>
      <c r="G1560" s="381" t="s">
        <v>6</v>
      </c>
      <c r="H1560" s="382">
        <v>79321.733300000007</v>
      </c>
      <c r="I1560" s="382">
        <v>138813.03330000001</v>
      </c>
      <c r="J1560" s="382">
        <v>109682.18240000001</v>
      </c>
      <c r="K1560" s="382">
        <v>191943.81909999999</v>
      </c>
      <c r="L1560" s="382">
        <v>139260.7776</v>
      </c>
      <c r="M1560" s="382">
        <v>243706.36079999999</v>
      </c>
      <c r="N1560" s="382">
        <v>182159.44570000001</v>
      </c>
      <c r="O1560" s="382">
        <v>318779.03000000003</v>
      </c>
      <c r="P1560" s="382">
        <v>227044.12549999999</v>
      </c>
      <c r="Q1560" s="382">
        <v>397327.21960000001</v>
      </c>
      <c r="R1560" s="382">
        <v>255693.6195</v>
      </c>
      <c r="S1560" s="382">
        <v>447463.83419999998</v>
      </c>
      <c r="T1560" s="382">
        <v>283954.32530000003</v>
      </c>
      <c r="U1560" s="382">
        <v>496920.06929999997</v>
      </c>
    </row>
    <row r="1561" spans="1:21" ht="15" x14ac:dyDescent="0.25">
      <c r="A1561" s="381" t="s">
        <v>767</v>
      </c>
      <c r="B1561" s="381" t="s">
        <v>313</v>
      </c>
      <c r="C1561" s="381" t="s">
        <v>320</v>
      </c>
      <c r="D1561" s="381" t="s">
        <v>769</v>
      </c>
      <c r="E1561" s="381" t="s">
        <v>321</v>
      </c>
      <c r="F1561" s="381" t="s">
        <v>627</v>
      </c>
      <c r="G1561" s="381" t="s">
        <v>4</v>
      </c>
      <c r="H1561" s="382">
        <v>87934.440400000007</v>
      </c>
      <c r="I1561" s="382">
        <v>140695.10690000001</v>
      </c>
      <c r="J1561" s="382">
        <v>123108.2166</v>
      </c>
      <c r="K1561" s="382">
        <v>196973.1496</v>
      </c>
      <c r="L1561" s="382">
        <v>158281.99280000001</v>
      </c>
      <c r="M1561" s="382">
        <v>253251.1923</v>
      </c>
      <c r="N1561" s="382">
        <v>211042.65710000001</v>
      </c>
      <c r="O1561" s="382">
        <v>337668.25630000001</v>
      </c>
      <c r="P1561" s="382">
        <v>263803.32130000001</v>
      </c>
      <c r="Q1561" s="382">
        <v>422085.32040000003</v>
      </c>
      <c r="R1561" s="382">
        <v>298977.09749999997</v>
      </c>
      <c r="S1561" s="382">
        <v>478363.36310000002</v>
      </c>
      <c r="T1561" s="382">
        <v>334150.8737</v>
      </c>
      <c r="U1561" s="382">
        <v>534641.40590000001</v>
      </c>
    </row>
    <row r="1562" spans="1:21" ht="30" x14ac:dyDescent="0.25">
      <c r="A1562" s="381" t="s">
        <v>767</v>
      </c>
      <c r="B1562" s="381" t="s">
        <v>313</v>
      </c>
      <c r="C1562" s="381" t="s">
        <v>320</v>
      </c>
      <c r="D1562" s="381" t="s">
        <v>769</v>
      </c>
      <c r="E1562" s="381" t="s">
        <v>322</v>
      </c>
      <c r="F1562" s="381" t="s">
        <v>624</v>
      </c>
      <c r="G1562" s="381" t="s">
        <v>11</v>
      </c>
      <c r="H1562" s="382">
        <v>106789.6698</v>
      </c>
      <c r="I1562" s="382">
        <v>186881.9222</v>
      </c>
      <c r="J1562" s="382">
        <v>139417.91560000001</v>
      </c>
      <c r="K1562" s="382">
        <v>243981.3523</v>
      </c>
      <c r="L1562" s="382">
        <v>168854.28899999999</v>
      </c>
      <c r="M1562" s="382">
        <v>295495.00589999999</v>
      </c>
      <c r="N1562" s="382">
        <v>205821.55069999999</v>
      </c>
      <c r="O1562" s="382">
        <v>360187.71370000002</v>
      </c>
      <c r="P1562" s="382">
        <v>241964.8443</v>
      </c>
      <c r="Q1562" s="382">
        <v>423438.47769999999</v>
      </c>
      <c r="R1562" s="382">
        <v>264166.3187</v>
      </c>
      <c r="S1562" s="382">
        <v>462291.0577</v>
      </c>
      <c r="T1562" s="382">
        <v>283914.77059999999</v>
      </c>
      <c r="U1562" s="382">
        <v>496850.84840000002</v>
      </c>
    </row>
    <row r="1563" spans="1:21" ht="15" x14ac:dyDescent="0.25">
      <c r="A1563" s="381" t="s">
        <v>767</v>
      </c>
      <c r="B1563" s="381" t="s">
        <v>313</v>
      </c>
      <c r="C1563" s="381" t="s">
        <v>320</v>
      </c>
      <c r="D1563" s="381" t="s">
        <v>769</v>
      </c>
      <c r="E1563" s="381" t="s">
        <v>322</v>
      </c>
      <c r="F1563" s="381" t="s">
        <v>625</v>
      </c>
      <c r="G1563" s="381" t="s">
        <v>5</v>
      </c>
      <c r="H1563" s="382">
        <v>98559.948099999994</v>
      </c>
      <c r="I1563" s="382">
        <v>172479.90919999999</v>
      </c>
      <c r="J1563" s="382">
        <v>128727.01700000001</v>
      </c>
      <c r="K1563" s="382">
        <v>225272.27970000001</v>
      </c>
      <c r="L1563" s="382">
        <v>156161.42679999999</v>
      </c>
      <c r="M1563" s="382">
        <v>273282.49680000002</v>
      </c>
      <c r="N1563" s="382">
        <v>191023.53080000001</v>
      </c>
      <c r="O1563" s="382">
        <v>334291.1789</v>
      </c>
      <c r="P1563" s="382">
        <v>226294.40520000001</v>
      </c>
      <c r="Q1563" s="382">
        <v>396015.20909999998</v>
      </c>
      <c r="R1563" s="382">
        <v>248923.41800000001</v>
      </c>
      <c r="S1563" s="382">
        <v>435615.98139999999</v>
      </c>
      <c r="T1563" s="382">
        <v>270021.13140000001</v>
      </c>
      <c r="U1563" s="382">
        <v>472536.97989999998</v>
      </c>
    </row>
    <row r="1564" spans="1:21" ht="15" x14ac:dyDescent="0.25">
      <c r="A1564" s="381" t="s">
        <v>767</v>
      </c>
      <c r="B1564" s="381" t="s">
        <v>313</v>
      </c>
      <c r="C1564" s="381" t="s">
        <v>320</v>
      </c>
      <c r="D1564" s="381" t="s">
        <v>769</v>
      </c>
      <c r="E1564" s="381" t="s">
        <v>322</v>
      </c>
      <c r="F1564" s="381" t="s">
        <v>626</v>
      </c>
      <c r="G1564" s="381" t="s">
        <v>6</v>
      </c>
      <c r="H1564" s="382">
        <v>86042.440900000001</v>
      </c>
      <c r="I1564" s="382">
        <v>150574.2715</v>
      </c>
      <c r="J1564" s="382">
        <v>119010.6881</v>
      </c>
      <c r="K1564" s="382">
        <v>208268.70420000001</v>
      </c>
      <c r="L1564" s="382">
        <v>151151.09020000001</v>
      </c>
      <c r="M1564" s="382">
        <v>264514.40779999999</v>
      </c>
      <c r="N1564" s="382">
        <v>197806.0436</v>
      </c>
      <c r="O1564" s="382">
        <v>346160.57620000001</v>
      </c>
      <c r="P1564" s="382">
        <v>246563.8328</v>
      </c>
      <c r="Q1564" s="382">
        <v>431486.70730000001</v>
      </c>
      <c r="R1564" s="382">
        <v>277720.48060000001</v>
      </c>
      <c r="S1564" s="382">
        <v>486010.84110000002</v>
      </c>
      <c r="T1564" s="382">
        <v>308465.4705</v>
      </c>
      <c r="U1564" s="382">
        <v>539814.57330000005</v>
      </c>
    </row>
    <row r="1565" spans="1:21" ht="15" x14ac:dyDescent="0.25">
      <c r="A1565" s="381" t="s">
        <v>767</v>
      </c>
      <c r="B1565" s="381" t="s">
        <v>313</v>
      </c>
      <c r="C1565" s="381" t="s">
        <v>320</v>
      </c>
      <c r="D1565" s="381" t="s">
        <v>769</v>
      </c>
      <c r="E1565" s="381" t="s">
        <v>322</v>
      </c>
      <c r="F1565" s="381" t="s">
        <v>627</v>
      </c>
      <c r="G1565" s="381" t="s">
        <v>4</v>
      </c>
      <c r="H1565" s="382">
        <v>94899.264899999995</v>
      </c>
      <c r="I1565" s="382">
        <v>151838.826</v>
      </c>
      <c r="J1565" s="382">
        <v>132858.97080000001</v>
      </c>
      <c r="K1565" s="382">
        <v>212574.35639999999</v>
      </c>
      <c r="L1565" s="382">
        <v>170818.67670000001</v>
      </c>
      <c r="M1565" s="382">
        <v>273309.88689999998</v>
      </c>
      <c r="N1565" s="382">
        <v>227758.23560000001</v>
      </c>
      <c r="O1565" s="382">
        <v>364413.18239999999</v>
      </c>
      <c r="P1565" s="382">
        <v>284697.79450000002</v>
      </c>
      <c r="Q1565" s="382">
        <v>455516.478</v>
      </c>
      <c r="R1565" s="382">
        <v>322657.50040000002</v>
      </c>
      <c r="S1565" s="382">
        <v>516252.00839999999</v>
      </c>
      <c r="T1565" s="382">
        <v>360617.20640000002</v>
      </c>
      <c r="U1565" s="382">
        <v>576987.53890000004</v>
      </c>
    </row>
    <row r="1566" spans="1:21" ht="30" x14ac:dyDescent="0.25">
      <c r="A1566" s="381" t="s">
        <v>767</v>
      </c>
      <c r="B1566" s="381" t="s">
        <v>313</v>
      </c>
      <c r="C1566" s="381" t="s">
        <v>320</v>
      </c>
      <c r="D1566" s="381" t="s">
        <v>769</v>
      </c>
      <c r="E1566" s="381" t="s">
        <v>323</v>
      </c>
      <c r="F1566" s="381" t="s">
        <v>624</v>
      </c>
      <c r="G1566" s="381" t="s">
        <v>11</v>
      </c>
      <c r="H1566" s="382">
        <v>103497.70510000001</v>
      </c>
      <c r="I1566" s="382">
        <v>181120.984</v>
      </c>
      <c r="J1566" s="382">
        <v>135224.04250000001</v>
      </c>
      <c r="K1566" s="382">
        <v>236642.07440000001</v>
      </c>
      <c r="L1566" s="382">
        <v>163870.7255</v>
      </c>
      <c r="M1566" s="382">
        <v>286773.7696</v>
      </c>
      <c r="N1566" s="382">
        <v>199921.019</v>
      </c>
      <c r="O1566" s="382">
        <v>349861.78320000001</v>
      </c>
      <c r="P1566" s="382">
        <v>235088.4889</v>
      </c>
      <c r="Q1566" s="382">
        <v>411404.85560000001</v>
      </c>
      <c r="R1566" s="382">
        <v>256677.5759</v>
      </c>
      <c r="S1566" s="382">
        <v>449185.75780000002</v>
      </c>
      <c r="T1566" s="382">
        <v>275888.13089999999</v>
      </c>
      <c r="U1566" s="382">
        <v>482804.22899999999</v>
      </c>
    </row>
    <row r="1567" spans="1:21" ht="15" x14ac:dyDescent="0.25">
      <c r="A1567" s="381" t="s">
        <v>767</v>
      </c>
      <c r="B1567" s="381" t="s">
        <v>313</v>
      </c>
      <c r="C1567" s="381" t="s">
        <v>320</v>
      </c>
      <c r="D1567" s="381" t="s">
        <v>769</v>
      </c>
      <c r="E1567" s="381" t="s">
        <v>323</v>
      </c>
      <c r="F1567" s="381" t="s">
        <v>625</v>
      </c>
      <c r="G1567" s="381" t="s">
        <v>5</v>
      </c>
      <c r="H1567" s="382">
        <v>95333.298599999995</v>
      </c>
      <c r="I1567" s="382">
        <v>166833.2726</v>
      </c>
      <c r="J1567" s="382">
        <v>124617.99219999999</v>
      </c>
      <c r="K1567" s="382">
        <v>218081.48639999999</v>
      </c>
      <c r="L1567" s="382">
        <v>151278.60010000001</v>
      </c>
      <c r="M1567" s="382">
        <v>264737.5502</v>
      </c>
      <c r="N1567" s="382">
        <v>185240.44349999999</v>
      </c>
      <c r="O1567" s="382">
        <v>324170.77630000003</v>
      </c>
      <c r="P1567" s="382">
        <v>219542.41819999999</v>
      </c>
      <c r="Q1567" s="382">
        <v>384199.2317</v>
      </c>
      <c r="R1567" s="382">
        <v>241555.65040000001</v>
      </c>
      <c r="S1567" s="382">
        <v>422722.38829999999</v>
      </c>
      <c r="T1567" s="382">
        <v>262104.7586</v>
      </c>
      <c r="U1567" s="382">
        <v>458683.32750000001</v>
      </c>
    </row>
    <row r="1568" spans="1:21" ht="15" x14ac:dyDescent="0.25">
      <c r="A1568" s="381" t="s">
        <v>767</v>
      </c>
      <c r="B1568" s="381" t="s">
        <v>313</v>
      </c>
      <c r="C1568" s="381" t="s">
        <v>320</v>
      </c>
      <c r="D1568" s="381" t="s">
        <v>769</v>
      </c>
      <c r="E1568" s="381" t="s">
        <v>323</v>
      </c>
      <c r="F1568" s="381" t="s">
        <v>626</v>
      </c>
      <c r="G1568" s="381" t="s">
        <v>6</v>
      </c>
      <c r="H1568" s="382">
        <v>83019.785300000003</v>
      </c>
      <c r="I1568" s="382">
        <v>145284.62419999999</v>
      </c>
      <c r="J1568" s="382">
        <v>114790.4681</v>
      </c>
      <c r="K1568" s="382">
        <v>200883.31909999999</v>
      </c>
      <c r="L1568" s="382">
        <v>145739.87590000001</v>
      </c>
      <c r="M1568" s="382">
        <v>255044.78279999999</v>
      </c>
      <c r="N1568" s="382">
        <v>190620.6844</v>
      </c>
      <c r="O1568" s="382">
        <v>333586.19770000002</v>
      </c>
      <c r="P1568" s="382">
        <v>237587.63949999999</v>
      </c>
      <c r="Q1568" s="382">
        <v>415778.36910000001</v>
      </c>
      <c r="R1568" s="382">
        <v>267561.10070000001</v>
      </c>
      <c r="S1568" s="382">
        <v>468231.92629999999</v>
      </c>
      <c r="T1568" s="382">
        <v>297126.17109999998</v>
      </c>
      <c r="U1568" s="382">
        <v>519970.79920000001</v>
      </c>
    </row>
    <row r="1569" spans="1:21" ht="15" x14ac:dyDescent="0.25">
      <c r="A1569" s="381" t="s">
        <v>767</v>
      </c>
      <c r="B1569" s="381" t="s">
        <v>313</v>
      </c>
      <c r="C1569" s="381" t="s">
        <v>320</v>
      </c>
      <c r="D1569" s="381" t="s">
        <v>769</v>
      </c>
      <c r="E1569" s="381" t="s">
        <v>323</v>
      </c>
      <c r="F1569" s="381" t="s">
        <v>627</v>
      </c>
      <c r="G1569" s="381" t="s">
        <v>4</v>
      </c>
      <c r="H1569" s="382">
        <v>92105.247799999997</v>
      </c>
      <c r="I1569" s="382">
        <v>147368.3988</v>
      </c>
      <c r="J1569" s="382">
        <v>128947.34699999999</v>
      </c>
      <c r="K1569" s="382">
        <v>206315.75829999999</v>
      </c>
      <c r="L1569" s="382">
        <v>165789.4461</v>
      </c>
      <c r="M1569" s="382">
        <v>265263.11780000001</v>
      </c>
      <c r="N1569" s="382">
        <v>221052.59479999999</v>
      </c>
      <c r="O1569" s="382">
        <v>353684.1569</v>
      </c>
      <c r="P1569" s="382">
        <v>276315.74349999998</v>
      </c>
      <c r="Q1569" s="382">
        <v>442105.19620000001</v>
      </c>
      <c r="R1569" s="382">
        <v>313157.84259999997</v>
      </c>
      <c r="S1569" s="382">
        <v>501052.55570000003</v>
      </c>
      <c r="T1569" s="382">
        <v>349999.94179999997</v>
      </c>
      <c r="U1569" s="382">
        <v>559999.91520000005</v>
      </c>
    </row>
    <row r="1570" spans="1:21" ht="30" x14ac:dyDescent="0.25">
      <c r="A1570" s="381" t="s">
        <v>767</v>
      </c>
      <c r="B1570" s="381" t="s">
        <v>313</v>
      </c>
      <c r="C1570" s="381" t="s">
        <v>320</v>
      </c>
      <c r="D1570" s="381" t="s">
        <v>769</v>
      </c>
      <c r="E1570" s="381" t="s">
        <v>324</v>
      </c>
      <c r="F1570" s="381" t="s">
        <v>624</v>
      </c>
      <c r="G1570" s="381" t="s">
        <v>11</v>
      </c>
      <c r="H1570" s="382">
        <v>101406.9091</v>
      </c>
      <c r="I1570" s="382">
        <v>177462.09099999999</v>
      </c>
      <c r="J1570" s="382">
        <v>132475.22390000001</v>
      </c>
      <c r="K1570" s="382">
        <v>231831.64180000001</v>
      </c>
      <c r="L1570" s="382">
        <v>160523.8217</v>
      </c>
      <c r="M1570" s="382">
        <v>280916.68790000002</v>
      </c>
      <c r="N1570" s="382">
        <v>195809.20129999999</v>
      </c>
      <c r="O1570" s="382">
        <v>342666.10220000002</v>
      </c>
      <c r="P1570" s="382">
        <v>230243.4627</v>
      </c>
      <c r="Q1570" s="382">
        <v>402926.05979999999</v>
      </c>
      <c r="R1570" s="382">
        <v>251384.56539999999</v>
      </c>
      <c r="S1570" s="382">
        <v>439922.98940000002</v>
      </c>
      <c r="T1570" s="382">
        <v>270195.3713</v>
      </c>
      <c r="U1570" s="382">
        <v>472841.89990000002</v>
      </c>
    </row>
    <row r="1571" spans="1:21" ht="15" x14ac:dyDescent="0.25">
      <c r="A1571" s="381" t="s">
        <v>767</v>
      </c>
      <c r="B1571" s="381" t="s">
        <v>313</v>
      </c>
      <c r="C1571" s="381" t="s">
        <v>320</v>
      </c>
      <c r="D1571" s="381" t="s">
        <v>769</v>
      </c>
      <c r="E1571" s="381" t="s">
        <v>324</v>
      </c>
      <c r="F1571" s="381" t="s">
        <v>625</v>
      </c>
      <c r="G1571" s="381" t="s">
        <v>5</v>
      </c>
      <c r="H1571" s="382">
        <v>93438.448099999994</v>
      </c>
      <c r="I1571" s="382">
        <v>163517.2844</v>
      </c>
      <c r="J1571" s="382">
        <v>122123.7185</v>
      </c>
      <c r="K1571" s="382">
        <v>213716.5074</v>
      </c>
      <c r="L1571" s="382">
        <v>148233.90710000001</v>
      </c>
      <c r="M1571" s="382">
        <v>259409.33730000001</v>
      </c>
      <c r="N1571" s="382">
        <v>181480.95929999999</v>
      </c>
      <c r="O1571" s="382">
        <v>317591.67879999999</v>
      </c>
      <c r="P1571" s="382">
        <v>215070.49729999999</v>
      </c>
      <c r="Q1571" s="382">
        <v>376373.37030000001</v>
      </c>
      <c r="R1571" s="382">
        <v>236625.56580000001</v>
      </c>
      <c r="S1571" s="382">
        <v>414094.7402</v>
      </c>
      <c r="T1571" s="382">
        <v>256742.7997</v>
      </c>
      <c r="U1571" s="382">
        <v>449299.8995</v>
      </c>
    </row>
    <row r="1572" spans="1:21" ht="15" x14ac:dyDescent="0.25">
      <c r="A1572" s="381" t="s">
        <v>767</v>
      </c>
      <c r="B1572" s="381" t="s">
        <v>313</v>
      </c>
      <c r="C1572" s="381" t="s">
        <v>320</v>
      </c>
      <c r="D1572" s="381" t="s">
        <v>769</v>
      </c>
      <c r="E1572" s="381" t="s">
        <v>324</v>
      </c>
      <c r="F1572" s="381" t="s">
        <v>626</v>
      </c>
      <c r="G1572" s="381" t="s">
        <v>6</v>
      </c>
      <c r="H1572" s="382">
        <v>81403.627800000002</v>
      </c>
      <c r="I1572" s="382">
        <v>142456.3486</v>
      </c>
      <c r="J1572" s="382">
        <v>112562.34110000001</v>
      </c>
      <c r="K1572" s="382">
        <v>196984.09700000001</v>
      </c>
      <c r="L1572" s="382">
        <v>142919.4901</v>
      </c>
      <c r="M1572" s="382">
        <v>250109.10759999999</v>
      </c>
      <c r="N1572" s="382">
        <v>186948.94949999999</v>
      </c>
      <c r="O1572" s="382">
        <v>327160.6617</v>
      </c>
      <c r="P1572" s="382">
        <v>233014.48809999999</v>
      </c>
      <c r="Q1572" s="382">
        <v>407775.3542</v>
      </c>
      <c r="R1572" s="382">
        <v>262419.11310000002</v>
      </c>
      <c r="S1572" s="382">
        <v>459233.44790000003</v>
      </c>
      <c r="T1572" s="382">
        <v>291425.14850000001</v>
      </c>
      <c r="U1572" s="382">
        <v>509994.01</v>
      </c>
    </row>
    <row r="1573" spans="1:21" ht="15" x14ac:dyDescent="0.25">
      <c r="A1573" s="381" t="s">
        <v>767</v>
      </c>
      <c r="B1573" s="381" t="s">
        <v>313</v>
      </c>
      <c r="C1573" s="381" t="s">
        <v>320</v>
      </c>
      <c r="D1573" s="381" t="s">
        <v>769</v>
      </c>
      <c r="E1573" s="381" t="s">
        <v>324</v>
      </c>
      <c r="F1573" s="381" t="s">
        <v>627</v>
      </c>
      <c r="G1573" s="381" t="s">
        <v>4</v>
      </c>
      <c r="H1573" s="382">
        <v>90222.961299999995</v>
      </c>
      <c r="I1573" s="382">
        <v>144356.7403</v>
      </c>
      <c r="J1573" s="382">
        <v>126312.1459</v>
      </c>
      <c r="K1573" s="382">
        <v>202099.43640000001</v>
      </c>
      <c r="L1573" s="382">
        <v>162401.33040000001</v>
      </c>
      <c r="M1573" s="382">
        <v>259842.13260000001</v>
      </c>
      <c r="N1573" s="382">
        <v>216535.10709999999</v>
      </c>
      <c r="O1573" s="382">
        <v>346456.17660000001</v>
      </c>
      <c r="P1573" s="382">
        <v>270668.88390000002</v>
      </c>
      <c r="Q1573" s="382">
        <v>433070.22080000001</v>
      </c>
      <c r="R1573" s="382">
        <v>306758.06849999999</v>
      </c>
      <c r="S1573" s="382">
        <v>490812.91690000001</v>
      </c>
      <c r="T1573" s="382">
        <v>342847.25300000003</v>
      </c>
      <c r="U1573" s="382">
        <v>548555.61300000001</v>
      </c>
    </row>
    <row r="1574" spans="1:21" ht="30" x14ac:dyDescent="0.25">
      <c r="A1574" s="381" t="s">
        <v>767</v>
      </c>
      <c r="B1574" s="381" t="s">
        <v>313</v>
      </c>
      <c r="C1574" s="381" t="s">
        <v>320</v>
      </c>
      <c r="D1574" s="381" t="s">
        <v>769</v>
      </c>
      <c r="E1574" s="381" t="s">
        <v>770</v>
      </c>
      <c r="F1574" s="381" t="s">
        <v>624</v>
      </c>
      <c r="G1574" s="381" t="s">
        <v>11</v>
      </c>
      <c r="H1574" s="382">
        <v>100859.3189</v>
      </c>
      <c r="I1574" s="382">
        <v>176503.80809999999</v>
      </c>
      <c r="J1574" s="382">
        <v>131495.37820000001</v>
      </c>
      <c r="K1574" s="382">
        <v>230116.91190000001</v>
      </c>
      <c r="L1574" s="382">
        <v>159092.84160000001</v>
      </c>
      <c r="M1574" s="382">
        <v>278412.47279999999</v>
      </c>
      <c r="N1574" s="382">
        <v>193621.0661</v>
      </c>
      <c r="O1574" s="382">
        <v>338836.86560000002</v>
      </c>
      <c r="P1574" s="382">
        <v>227517.2297</v>
      </c>
      <c r="Q1574" s="382">
        <v>398155.152</v>
      </c>
      <c r="R1574" s="382">
        <v>248360.88279999999</v>
      </c>
      <c r="S1574" s="382">
        <v>434631.54499999998</v>
      </c>
      <c r="T1574" s="382">
        <v>266889.6937</v>
      </c>
      <c r="U1574" s="382">
        <v>467056.96389999997</v>
      </c>
    </row>
    <row r="1575" spans="1:21" ht="15" x14ac:dyDescent="0.25">
      <c r="A1575" s="381" t="s">
        <v>767</v>
      </c>
      <c r="B1575" s="381" t="s">
        <v>313</v>
      </c>
      <c r="C1575" s="381" t="s">
        <v>320</v>
      </c>
      <c r="D1575" s="381" t="s">
        <v>769</v>
      </c>
      <c r="E1575" s="381" t="s">
        <v>770</v>
      </c>
      <c r="F1575" s="381" t="s">
        <v>625</v>
      </c>
      <c r="G1575" s="381" t="s">
        <v>5</v>
      </c>
      <c r="H1575" s="382">
        <v>93413.380300000004</v>
      </c>
      <c r="I1575" s="382">
        <v>163473.4155</v>
      </c>
      <c r="J1575" s="382">
        <v>121822.66039999999</v>
      </c>
      <c r="K1575" s="382">
        <v>213189.65580000001</v>
      </c>
      <c r="L1575" s="382">
        <v>147608.82339999999</v>
      </c>
      <c r="M1575" s="382">
        <v>258315.44089999999</v>
      </c>
      <c r="N1575" s="382">
        <v>180232.38140000001</v>
      </c>
      <c r="O1575" s="382">
        <v>315406.66759999999</v>
      </c>
      <c r="P1575" s="382">
        <v>213339.2133</v>
      </c>
      <c r="Q1575" s="382">
        <v>373343.62329999998</v>
      </c>
      <c r="R1575" s="382">
        <v>234569.68700000001</v>
      </c>
      <c r="S1575" s="382">
        <v>410496.9523</v>
      </c>
      <c r="T1575" s="382">
        <v>254319.25829999999</v>
      </c>
      <c r="U1575" s="382">
        <v>445058.70209999999</v>
      </c>
    </row>
    <row r="1576" spans="1:21" ht="15" x14ac:dyDescent="0.25">
      <c r="A1576" s="381" t="s">
        <v>767</v>
      </c>
      <c r="B1576" s="381" t="s">
        <v>313</v>
      </c>
      <c r="C1576" s="381" t="s">
        <v>320</v>
      </c>
      <c r="D1576" s="381" t="s">
        <v>769</v>
      </c>
      <c r="E1576" s="381" t="s">
        <v>770</v>
      </c>
      <c r="F1576" s="381" t="s">
        <v>626</v>
      </c>
      <c r="G1576" s="381" t="s">
        <v>6</v>
      </c>
      <c r="H1576" s="382">
        <v>81906.493499999997</v>
      </c>
      <c r="I1576" s="382">
        <v>143336.36369999999</v>
      </c>
      <c r="J1576" s="382">
        <v>113358.336</v>
      </c>
      <c r="K1576" s="382">
        <v>198377.08809999999</v>
      </c>
      <c r="L1576" s="382">
        <v>144061.1758</v>
      </c>
      <c r="M1576" s="382">
        <v>252107.0577</v>
      </c>
      <c r="N1576" s="382">
        <v>188707.94279999999</v>
      </c>
      <c r="O1576" s="382">
        <v>330238.90000000002</v>
      </c>
      <c r="P1576" s="382">
        <v>235257.27549999999</v>
      </c>
      <c r="Q1576" s="382">
        <v>411700.23229999997</v>
      </c>
      <c r="R1576" s="382">
        <v>265070.05200000003</v>
      </c>
      <c r="S1576" s="382">
        <v>463872.59100000001</v>
      </c>
      <c r="T1576" s="382">
        <v>294510.37589999998</v>
      </c>
      <c r="U1576" s="382">
        <v>515393.15789999999</v>
      </c>
    </row>
    <row r="1577" spans="1:21" ht="15" x14ac:dyDescent="0.25">
      <c r="A1577" s="381" t="s">
        <v>767</v>
      </c>
      <c r="B1577" s="381" t="s">
        <v>313</v>
      </c>
      <c r="C1577" s="381" t="s">
        <v>320</v>
      </c>
      <c r="D1577" s="381" t="s">
        <v>769</v>
      </c>
      <c r="E1577" s="381" t="s">
        <v>770</v>
      </c>
      <c r="F1577" s="381" t="s">
        <v>627</v>
      </c>
      <c r="G1577" s="381" t="s">
        <v>4</v>
      </c>
      <c r="H1577" s="382">
        <v>89401.286399999997</v>
      </c>
      <c r="I1577" s="382">
        <v>143042.06039999999</v>
      </c>
      <c r="J1577" s="382">
        <v>125161.80100000001</v>
      </c>
      <c r="K1577" s="382">
        <v>200258.88459999999</v>
      </c>
      <c r="L1577" s="382">
        <v>160922.3156</v>
      </c>
      <c r="M1577" s="382">
        <v>257475.70869999999</v>
      </c>
      <c r="N1577" s="382">
        <v>214563.08739999999</v>
      </c>
      <c r="O1577" s="382">
        <v>343300.9449</v>
      </c>
      <c r="P1577" s="382">
        <v>268203.85920000001</v>
      </c>
      <c r="Q1577" s="382">
        <v>429126.1813</v>
      </c>
      <c r="R1577" s="382">
        <v>303964.3738</v>
      </c>
      <c r="S1577" s="382">
        <v>486343.00540000002</v>
      </c>
      <c r="T1577" s="382">
        <v>339724.8884</v>
      </c>
      <c r="U1577" s="382">
        <v>543559.82960000006</v>
      </c>
    </row>
    <row r="1578" spans="1:21" ht="30" x14ac:dyDescent="0.25">
      <c r="A1578" s="381" t="s">
        <v>767</v>
      </c>
      <c r="B1578" s="381" t="s">
        <v>313</v>
      </c>
      <c r="C1578" s="381" t="s">
        <v>320</v>
      </c>
      <c r="D1578" s="381" t="s">
        <v>769</v>
      </c>
      <c r="E1578" s="381" t="s">
        <v>325</v>
      </c>
      <c r="F1578" s="381" t="s">
        <v>624</v>
      </c>
      <c r="G1578" s="381" t="s">
        <v>11</v>
      </c>
      <c r="H1578" s="382">
        <v>103239.1654</v>
      </c>
      <c r="I1578" s="382">
        <v>180668.53940000001</v>
      </c>
      <c r="J1578" s="382">
        <v>134825.4436</v>
      </c>
      <c r="K1578" s="382">
        <v>235944.5264</v>
      </c>
      <c r="L1578" s="382">
        <v>163331.67139999999</v>
      </c>
      <c r="M1578" s="382">
        <v>285830.42499999999</v>
      </c>
      <c r="N1578" s="382">
        <v>199161.6453</v>
      </c>
      <c r="O1578" s="382">
        <v>348532.87920000002</v>
      </c>
      <c r="P1578" s="382">
        <v>234160.30549999999</v>
      </c>
      <c r="Q1578" s="382">
        <v>409780.53460000001</v>
      </c>
      <c r="R1578" s="382">
        <v>255653.32430000001</v>
      </c>
      <c r="S1578" s="382">
        <v>447393.3174</v>
      </c>
      <c r="T1578" s="382">
        <v>274774.41269999999</v>
      </c>
      <c r="U1578" s="382">
        <v>480855.22210000001</v>
      </c>
    </row>
    <row r="1579" spans="1:21" ht="15" x14ac:dyDescent="0.25">
      <c r="A1579" s="381" t="s">
        <v>767</v>
      </c>
      <c r="B1579" s="381" t="s">
        <v>313</v>
      </c>
      <c r="C1579" s="381" t="s">
        <v>320</v>
      </c>
      <c r="D1579" s="381" t="s">
        <v>769</v>
      </c>
      <c r="E1579" s="381" t="s">
        <v>325</v>
      </c>
      <c r="F1579" s="381" t="s">
        <v>625</v>
      </c>
      <c r="G1579" s="381" t="s">
        <v>5</v>
      </c>
      <c r="H1579" s="382">
        <v>95205.389299999995</v>
      </c>
      <c r="I1579" s="382">
        <v>166609.43119999999</v>
      </c>
      <c r="J1579" s="382">
        <v>124389.08990000001</v>
      </c>
      <c r="K1579" s="382">
        <v>217680.9074</v>
      </c>
      <c r="L1579" s="382">
        <v>150941.01990000001</v>
      </c>
      <c r="M1579" s="382">
        <v>264146.78470000002</v>
      </c>
      <c r="N1579" s="382">
        <v>184715.95879999999</v>
      </c>
      <c r="O1579" s="382">
        <v>323252.92800000001</v>
      </c>
      <c r="P1579" s="382">
        <v>218862.97159999999</v>
      </c>
      <c r="Q1579" s="382">
        <v>383010.20030000003</v>
      </c>
      <c r="R1579" s="382">
        <v>240773.34940000001</v>
      </c>
      <c r="S1579" s="382">
        <v>421353.36139999999</v>
      </c>
      <c r="T1579" s="382">
        <v>261211.5742</v>
      </c>
      <c r="U1579" s="382">
        <v>457120.25469999999</v>
      </c>
    </row>
    <row r="1580" spans="1:21" ht="15" x14ac:dyDescent="0.25">
      <c r="A1580" s="381" t="s">
        <v>767</v>
      </c>
      <c r="B1580" s="381" t="s">
        <v>313</v>
      </c>
      <c r="C1580" s="381" t="s">
        <v>320</v>
      </c>
      <c r="D1580" s="381" t="s">
        <v>769</v>
      </c>
      <c r="E1580" s="381" t="s">
        <v>325</v>
      </c>
      <c r="F1580" s="381" t="s">
        <v>626</v>
      </c>
      <c r="G1580" s="381" t="s">
        <v>6</v>
      </c>
      <c r="H1580" s="382">
        <v>83029.066699999996</v>
      </c>
      <c r="I1580" s="382">
        <v>145300.86679999999</v>
      </c>
      <c r="J1580" s="382">
        <v>114826.45789999999</v>
      </c>
      <c r="K1580" s="382">
        <v>200946.30119999999</v>
      </c>
      <c r="L1580" s="382">
        <v>145815.71429999999</v>
      </c>
      <c r="M1580" s="382">
        <v>255177.5</v>
      </c>
      <c r="N1580" s="382">
        <v>190780.98860000001</v>
      </c>
      <c r="O1580" s="382">
        <v>333866.73009999999</v>
      </c>
      <c r="P1580" s="382">
        <v>237799.0312</v>
      </c>
      <c r="Q1580" s="382">
        <v>416148.30459999997</v>
      </c>
      <c r="R1580" s="382">
        <v>267827.95620000002</v>
      </c>
      <c r="S1580" s="382">
        <v>468698.92340000003</v>
      </c>
      <c r="T1580" s="382">
        <v>297455.0245</v>
      </c>
      <c r="U1580" s="382">
        <v>520546.2929</v>
      </c>
    </row>
    <row r="1581" spans="1:21" ht="15" x14ac:dyDescent="0.25">
      <c r="A1581" s="381" t="s">
        <v>767</v>
      </c>
      <c r="B1581" s="381" t="s">
        <v>313</v>
      </c>
      <c r="C1581" s="381" t="s">
        <v>320</v>
      </c>
      <c r="D1581" s="381" t="s">
        <v>769</v>
      </c>
      <c r="E1581" s="381" t="s">
        <v>325</v>
      </c>
      <c r="F1581" s="381" t="s">
        <v>627</v>
      </c>
      <c r="G1581" s="381" t="s">
        <v>4</v>
      </c>
      <c r="H1581" s="382">
        <v>91798.270399999994</v>
      </c>
      <c r="I1581" s="382">
        <v>146877.23480000001</v>
      </c>
      <c r="J1581" s="382">
        <v>128517.5785</v>
      </c>
      <c r="K1581" s="382">
        <v>205628.1287</v>
      </c>
      <c r="L1581" s="382">
        <v>165236.8867</v>
      </c>
      <c r="M1581" s="382">
        <v>264379.02260000003</v>
      </c>
      <c r="N1581" s="382">
        <v>220315.84890000001</v>
      </c>
      <c r="O1581" s="382">
        <v>352505.36349999998</v>
      </c>
      <c r="P1581" s="382">
        <v>275394.81109999999</v>
      </c>
      <c r="Q1581" s="382">
        <v>440631.70429999998</v>
      </c>
      <c r="R1581" s="382">
        <v>312114.11920000002</v>
      </c>
      <c r="S1581" s="382">
        <v>499382.59820000001</v>
      </c>
      <c r="T1581" s="382">
        <v>348833.42739999999</v>
      </c>
      <c r="U1581" s="382">
        <v>558133.49210000003</v>
      </c>
    </row>
    <row r="1582" spans="1:21" ht="30" x14ac:dyDescent="0.25">
      <c r="A1582" s="381" t="s">
        <v>767</v>
      </c>
      <c r="B1582" s="381" t="s">
        <v>313</v>
      </c>
      <c r="C1582" s="381" t="s">
        <v>320</v>
      </c>
      <c r="D1582" s="381" t="s">
        <v>769</v>
      </c>
      <c r="E1582" s="381" t="s">
        <v>771</v>
      </c>
      <c r="F1582" s="381" t="s">
        <v>624</v>
      </c>
      <c r="G1582" s="381" t="s">
        <v>11</v>
      </c>
      <c r="H1582" s="382">
        <v>100319.7602</v>
      </c>
      <c r="I1582" s="382">
        <v>175559.5803</v>
      </c>
      <c r="J1582" s="382">
        <v>131138.15169999999</v>
      </c>
      <c r="K1582" s="382">
        <v>229491.7654</v>
      </c>
      <c r="L1582" s="382">
        <v>158980.2611</v>
      </c>
      <c r="M1582" s="382">
        <v>278215.45689999999</v>
      </c>
      <c r="N1582" s="382">
        <v>194065.4902</v>
      </c>
      <c r="O1582" s="382">
        <v>339614.6078</v>
      </c>
      <c r="P1582" s="382">
        <v>228241.30360000001</v>
      </c>
      <c r="Q1582" s="382">
        <v>399422.28139999998</v>
      </c>
      <c r="R1582" s="382">
        <v>249213.38190000001</v>
      </c>
      <c r="S1582" s="382">
        <v>436123.41830000002</v>
      </c>
      <c r="T1582" s="382">
        <v>267879.24320000003</v>
      </c>
      <c r="U1582" s="382">
        <v>468788.67560000002</v>
      </c>
    </row>
    <row r="1583" spans="1:21" ht="15" x14ac:dyDescent="0.25">
      <c r="A1583" s="381" t="s">
        <v>767</v>
      </c>
      <c r="B1583" s="381" t="s">
        <v>313</v>
      </c>
      <c r="C1583" s="381" t="s">
        <v>320</v>
      </c>
      <c r="D1583" s="381" t="s">
        <v>769</v>
      </c>
      <c r="E1583" s="381" t="s">
        <v>771</v>
      </c>
      <c r="F1583" s="381" t="s">
        <v>625</v>
      </c>
      <c r="G1583" s="381" t="s">
        <v>5</v>
      </c>
      <c r="H1583" s="382">
        <v>92285.983999999997</v>
      </c>
      <c r="I1583" s="382">
        <v>161500.47210000001</v>
      </c>
      <c r="J1583" s="382">
        <v>120701.798</v>
      </c>
      <c r="K1583" s="382">
        <v>211228.1465</v>
      </c>
      <c r="L1583" s="382">
        <v>146589.60949999999</v>
      </c>
      <c r="M1583" s="382">
        <v>256531.8167</v>
      </c>
      <c r="N1583" s="382">
        <v>179619.80369999999</v>
      </c>
      <c r="O1583" s="382">
        <v>314334.65649999998</v>
      </c>
      <c r="P1583" s="382">
        <v>212943.96979999999</v>
      </c>
      <c r="Q1583" s="382">
        <v>372651.94709999999</v>
      </c>
      <c r="R1583" s="382">
        <v>234333.40710000001</v>
      </c>
      <c r="S1583" s="382">
        <v>410083.46230000001</v>
      </c>
      <c r="T1583" s="382">
        <v>254316.40470000001</v>
      </c>
      <c r="U1583" s="382">
        <v>445053.70819999999</v>
      </c>
    </row>
    <row r="1584" spans="1:21" ht="15" x14ac:dyDescent="0.25">
      <c r="A1584" s="381" t="s">
        <v>767</v>
      </c>
      <c r="B1584" s="381" t="s">
        <v>313</v>
      </c>
      <c r="C1584" s="381" t="s">
        <v>320</v>
      </c>
      <c r="D1584" s="381" t="s">
        <v>769</v>
      </c>
      <c r="E1584" s="381" t="s">
        <v>771</v>
      </c>
      <c r="F1584" s="381" t="s">
        <v>626</v>
      </c>
      <c r="G1584" s="381" t="s">
        <v>6</v>
      </c>
      <c r="H1584" s="382">
        <v>80234.644499999995</v>
      </c>
      <c r="I1584" s="382">
        <v>140410.62779999999</v>
      </c>
      <c r="J1584" s="382">
        <v>110914.26669999999</v>
      </c>
      <c r="K1584" s="382">
        <v>194099.96660000001</v>
      </c>
      <c r="L1584" s="382">
        <v>140785.7542</v>
      </c>
      <c r="M1584" s="382">
        <v>246375.0698</v>
      </c>
      <c r="N1584" s="382">
        <v>184074.3751</v>
      </c>
      <c r="O1584" s="382">
        <v>322130.15649999998</v>
      </c>
      <c r="P1584" s="382">
        <v>229415.76439999999</v>
      </c>
      <c r="Q1584" s="382">
        <v>401477.58769999997</v>
      </c>
      <c r="R1584" s="382">
        <v>258326.92050000001</v>
      </c>
      <c r="S1584" s="382">
        <v>452072.11080000002</v>
      </c>
      <c r="T1584" s="382">
        <v>286836.21990000003</v>
      </c>
      <c r="U1584" s="382">
        <v>501963.3848</v>
      </c>
    </row>
    <row r="1585" spans="1:21" ht="15" x14ac:dyDescent="0.25">
      <c r="A1585" s="381" t="s">
        <v>767</v>
      </c>
      <c r="B1585" s="381" t="s">
        <v>313</v>
      </c>
      <c r="C1585" s="381" t="s">
        <v>320</v>
      </c>
      <c r="D1585" s="381" t="s">
        <v>769</v>
      </c>
      <c r="E1585" s="381" t="s">
        <v>771</v>
      </c>
      <c r="F1585" s="381" t="s">
        <v>627</v>
      </c>
      <c r="G1585" s="381" t="s">
        <v>4</v>
      </c>
      <c r="H1585" s="382">
        <v>89360.864100000006</v>
      </c>
      <c r="I1585" s="382">
        <v>142977.3847</v>
      </c>
      <c r="J1585" s="382">
        <v>125105.20970000001</v>
      </c>
      <c r="K1585" s="382">
        <v>200168.33859999999</v>
      </c>
      <c r="L1585" s="382">
        <v>160849.55549999999</v>
      </c>
      <c r="M1585" s="382">
        <v>257359.29259999999</v>
      </c>
      <c r="N1585" s="382">
        <v>214466.07389999999</v>
      </c>
      <c r="O1585" s="382">
        <v>343145.72330000001</v>
      </c>
      <c r="P1585" s="382">
        <v>268082.59240000002</v>
      </c>
      <c r="Q1585" s="382">
        <v>428932.15419999999</v>
      </c>
      <c r="R1585" s="382">
        <v>303826.93800000002</v>
      </c>
      <c r="S1585" s="382">
        <v>486123.10810000001</v>
      </c>
      <c r="T1585" s="382">
        <v>339571.28370000003</v>
      </c>
      <c r="U1585" s="382">
        <v>543314.06200000003</v>
      </c>
    </row>
    <row r="1586" spans="1:21" ht="30" x14ac:dyDescent="0.25">
      <c r="A1586" s="381" t="s">
        <v>767</v>
      </c>
      <c r="B1586" s="381" t="s">
        <v>313</v>
      </c>
      <c r="C1586" s="381" t="s">
        <v>320</v>
      </c>
      <c r="D1586" s="381" t="s">
        <v>769</v>
      </c>
      <c r="E1586" s="381" t="s">
        <v>326</v>
      </c>
      <c r="F1586" s="381" t="s">
        <v>624</v>
      </c>
      <c r="G1586" s="381" t="s">
        <v>11</v>
      </c>
      <c r="H1586" s="382">
        <v>106531.13009999999</v>
      </c>
      <c r="I1586" s="382">
        <v>186429.47760000001</v>
      </c>
      <c r="J1586" s="382">
        <v>139019.3167</v>
      </c>
      <c r="K1586" s="382">
        <v>243283.80420000001</v>
      </c>
      <c r="L1586" s="382">
        <v>168315.23499999999</v>
      </c>
      <c r="M1586" s="382">
        <v>294551.66119999997</v>
      </c>
      <c r="N1586" s="382">
        <v>205062.177</v>
      </c>
      <c r="O1586" s="382">
        <v>358858.80979999999</v>
      </c>
      <c r="P1586" s="382">
        <v>241036.66099999999</v>
      </c>
      <c r="Q1586" s="382">
        <v>421814.15669999999</v>
      </c>
      <c r="R1586" s="382">
        <v>263142.06709999999</v>
      </c>
      <c r="S1586" s="382">
        <v>460498.61739999999</v>
      </c>
      <c r="T1586" s="382">
        <v>282801.05229999998</v>
      </c>
      <c r="U1586" s="382">
        <v>494901.84149999998</v>
      </c>
    </row>
    <row r="1587" spans="1:21" ht="15" x14ac:dyDescent="0.25">
      <c r="A1587" s="381" t="s">
        <v>767</v>
      </c>
      <c r="B1587" s="381" t="s">
        <v>313</v>
      </c>
      <c r="C1587" s="381" t="s">
        <v>320</v>
      </c>
      <c r="D1587" s="381" t="s">
        <v>769</v>
      </c>
      <c r="E1587" s="381" t="s">
        <v>326</v>
      </c>
      <c r="F1587" s="381" t="s">
        <v>625</v>
      </c>
      <c r="G1587" s="381" t="s">
        <v>5</v>
      </c>
      <c r="H1587" s="382">
        <v>98432.038799999995</v>
      </c>
      <c r="I1587" s="382">
        <v>172256.06779999999</v>
      </c>
      <c r="J1587" s="382">
        <v>128498.11470000001</v>
      </c>
      <c r="K1587" s="382">
        <v>224871.70069999999</v>
      </c>
      <c r="L1587" s="382">
        <v>155823.84650000001</v>
      </c>
      <c r="M1587" s="382">
        <v>272691.73139999999</v>
      </c>
      <c r="N1587" s="382">
        <v>190499.04610000001</v>
      </c>
      <c r="O1587" s="382">
        <v>333373.33069999999</v>
      </c>
      <c r="P1587" s="382">
        <v>225614.95860000001</v>
      </c>
      <c r="Q1587" s="382">
        <v>394826.1777</v>
      </c>
      <c r="R1587" s="382">
        <v>248141.11689999999</v>
      </c>
      <c r="S1587" s="382">
        <v>434246.9546</v>
      </c>
      <c r="T1587" s="382">
        <v>269127.94689999998</v>
      </c>
      <c r="U1587" s="382">
        <v>470973.90700000001</v>
      </c>
    </row>
    <row r="1588" spans="1:21" ht="15" x14ac:dyDescent="0.25">
      <c r="A1588" s="381" t="s">
        <v>767</v>
      </c>
      <c r="B1588" s="381" t="s">
        <v>313</v>
      </c>
      <c r="C1588" s="381" t="s">
        <v>320</v>
      </c>
      <c r="D1588" s="381" t="s">
        <v>769</v>
      </c>
      <c r="E1588" s="381" t="s">
        <v>326</v>
      </c>
      <c r="F1588" s="381" t="s">
        <v>626</v>
      </c>
      <c r="G1588" s="381" t="s">
        <v>6</v>
      </c>
      <c r="H1588" s="382">
        <v>86051.722399999999</v>
      </c>
      <c r="I1588" s="382">
        <v>150590.5141</v>
      </c>
      <c r="J1588" s="382">
        <v>119046.6778</v>
      </c>
      <c r="K1588" s="382">
        <v>208331.6862</v>
      </c>
      <c r="L1588" s="382">
        <v>151226.92860000001</v>
      </c>
      <c r="M1588" s="382">
        <v>264647.125</v>
      </c>
      <c r="N1588" s="382">
        <v>197966.34770000001</v>
      </c>
      <c r="O1588" s="382">
        <v>346441.10859999998</v>
      </c>
      <c r="P1588" s="382">
        <v>246775.22450000001</v>
      </c>
      <c r="Q1588" s="382">
        <v>431856.64279999997</v>
      </c>
      <c r="R1588" s="382">
        <v>277987.33610000001</v>
      </c>
      <c r="S1588" s="382">
        <v>486477.8382</v>
      </c>
      <c r="T1588" s="382">
        <v>308794.32390000002</v>
      </c>
      <c r="U1588" s="382">
        <v>540390.06689999998</v>
      </c>
    </row>
    <row r="1589" spans="1:21" ht="15" x14ac:dyDescent="0.25">
      <c r="A1589" s="381" t="s">
        <v>767</v>
      </c>
      <c r="B1589" s="381" t="s">
        <v>313</v>
      </c>
      <c r="C1589" s="381" t="s">
        <v>320</v>
      </c>
      <c r="D1589" s="381" t="s">
        <v>769</v>
      </c>
      <c r="E1589" s="381" t="s">
        <v>326</v>
      </c>
      <c r="F1589" s="381" t="s">
        <v>627</v>
      </c>
      <c r="G1589" s="381" t="s">
        <v>4</v>
      </c>
      <c r="H1589" s="382">
        <v>94592.287299999996</v>
      </c>
      <c r="I1589" s="382">
        <v>151347.66209999999</v>
      </c>
      <c r="J1589" s="382">
        <v>132429.2023</v>
      </c>
      <c r="K1589" s="382">
        <v>211886.72690000001</v>
      </c>
      <c r="L1589" s="382">
        <v>170266.11730000001</v>
      </c>
      <c r="M1589" s="382">
        <v>272425.7917</v>
      </c>
      <c r="N1589" s="382">
        <v>227021.48970000001</v>
      </c>
      <c r="O1589" s="382">
        <v>363234.38890000002</v>
      </c>
      <c r="P1589" s="382">
        <v>283776.86210000003</v>
      </c>
      <c r="Q1589" s="382">
        <v>454042.98619999998</v>
      </c>
      <c r="R1589" s="382">
        <v>321613.777</v>
      </c>
      <c r="S1589" s="382">
        <v>514582.05099999998</v>
      </c>
      <c r="T1589" s="382">
        <v>359450.69209999999</v>
      </c>
      <c r="U1589" s="382">
        <v>575121.11569999997</v>
      </c>
    </row>
    <row r="1590" spans="1:21" ht="30" x14ac:dyDescent="0.25">
      <c r="A1590" s="381" t="s">
        <v>767</v>
      </c>
      <c r="B1590" s="381" t="s">
        <v>313</v>
      </c>
      <c r="C1590" s="381" t="s">
        <v>320</v>
      </c>
      <c r="D1590" s="381" t="s">
        <v>769</v>
      </c>
      <c r="E1590" s="381" t="s">
        <v>772</v>
      </c>
      <c r="F1590" s="381" t="s">
        <v>624</v>
      </c>
      <c r="G1590" s="381" t="s">
        <v>11</v>
      </c>
      <c r="H1590" s="382">
        <v>100175.23420000001</v>
      </c>
      <c r="I1590" s="382">
        <v>175306.66</v>
      </c>
      <c r="J1590" s="382">
        <v>130847.5276</v>
      </c>
      <c r="K1590" s="382">
        <v>228983.17329999999</v>
      </c>
      <c r="L1590" s="382">
        <v>158534.29749999999</v>
      </c>
      <c r="M1590" s="382">
        <v>277435.02059999999</v>
      </c>
      <c r="N1590" s="382">
        <v>193351.10920000001</v>
      </c>
      <c r="O1590" s="382">
        <v>338364.4411</v>
      </c>
      <c r="P1590" s="382">
        <v>227342.2787</v>
      </c>
      <c r="Q1590" s="382">
        <v>397848.9877</v>
      </c>
      <c r="R1590" s="382">
        <v>248213.66639999999</v>
      </c>
      <c r="S1590" s="382">
        <v>434373.91600000003</v>
      </c>
      <c r="T1590" s="382">
        <v>266783.2634</v>
      </c>
      <c r="U1590" s="382">
        <v>466870.71090000001</v>
      </c>
    </row>
    <row r="1591" spans="1:21" ht="15" x14ac:dyDescent="0.25">
      <c r="A1591" s="381" t="s">
        <v>767</v>
      </c>
      <c r="B1591" s="381" t="s">
        <v>313</v>
      </c>
      <c r="C1591" s="381" t="s">
        <v>320</v>
      </c>
      <c r="D1591" s="381" t="s">
        <v>769</v>
      </c>
      <c r="E1591" s="381" t="s">
        <v>772</v>
      </c>
      <c r="F1591" s="381" t="s">
        <v>625</v>
      </c>
      <c r="G1591" s="381" t="s">
        <v>5</v>
      </c>
      <c r="H1591" s="382">
        <v>92337.403699999995</v>
      </c>
      <c r="I1591" s="382">
        <v>161590.4565</v>
      </c>
      <c r="J1591" s="382">
        <v>120665.71890000001</v>
      </c>
      <c r="K1591" s="382">
        <v>211165.00810000001</v>
      </c>
      <c r="L1591" s="382">
        <v>146445.8567</v>
      </c>
      <c r="M1591" s="382">
        <v>256280.24909999999</v>
      </c>
      <c r="N1591" s="382">
        <v>179257.7562</v>
      </c>
      <c r="O1591" s="382">
        <v>313701.07339999999</v>
      </c>
      <c r="P1591" s="382">
        <v>212418.05009999999</v>
      </c>
      <c r="Q1591" s="382">
        <v>371731.58779999998</v>
      </c>
      <c r="R1591" s="382">
        <v>233696.61730000001</v>
      </c>
      <c r="S1591" s="382">
        <v>408969.08029999997</v>
      </c>
      <c r="T1591" s="382">
        <v>253551.2254</v>
      </c>
      <c r="U1591" s="382">
        <v>443714.6446</v>
      </c>
    </row>
    <row r="1592" spans="1:21" ht="15" x14ac:dyDescent="0.25">
      <c r="A1592" s="381" t="s">
        <v>767</v>
      </c>
      <c r="B1592" s="381" t="s">
        <v>313</v>
      </c>
      <c r="C1592" s="381" t="s">
        <v>320</v>
      </c>
      <c r="D1592" s="381" t="s">
        <v>769</v>
      </c>
      <c r="E1592" s="381" t="s">
        <v>772</v>
      </c>
      <c r="F1592" s="381" t="s">
        <v>626</v>
      </c>
      <c r="G1592" s="381" t="s">
        <v>6</v>
      </c>
      <c r="H1592" s="382">
        <v>80481.435200000007</v>
      </c>
      <c r="I1592" s="382">
        <v>140842.51149999999</v>
      </c>
      <c r="J1592" s="382">
        <v>111294.2672</v>
      </c>
      <c r="K1592" s="382">
        <v>194764.9676</v>
      </c>
      <c r="L1592" s="382">
        <v>141318.67509999999</v>
      </c>
      <c r="M1592" s="382">
        <v>247307.68150000001</v>
      </c>
      <c r="N1592" s="382">
        <v>184873.71590000001</v>
      </c>
      <c r="O1592" s="382">
        <v>323529.00280000002</v>
      </c>
      <c r="P1592" s="382">
        <v>230431.45749999999</v>
      </c>
      <c r="Q1592" s="382">
        <v>403255.05060000002</v>
      </c>
      <c r="R1592" s="382">
        <v>259518.95670000001</v>
      </c>
      <c r="S1592" s="382">
        <v>454158.17420000001</v>
      </c>
      <c r="T1592" s="382">
        <v>288214.40059999999</v>
      </c>
      <c r="U1592" s="382">
        <v>504375.2009</v>
      </c>
    </row>
    <row r="1593" spans="1:21" ht="15" x14ac:dyDescent="0.25">
      <c r="A1593" s="381" t="s">
        <v>767</v>
      </c>
      <c r="B1593" s="381" t="s">
        <v>313</v>
      </c>
      <c r="C1593" s="381" t="s">
        <v>320</v>
      </c>
      <c r="D1593" s="381" t="s">
        <v>769</v>
      </c>
      <c r="E1593" s="381" t="s">
        <v>772</v>
      </c>
      <c r="F1593" s="381" t="s">
        <v>627</v>
      </c>
      <c r="G1593" s="381" t="s">
        <v>4</v>
      </c>
      <c r="H1593" s="382">
        <v>89103.515100000004</v>
      </c>
      <c r="I1593" s="382">
        <v>142565.62640000001</v>
      </c>
      <c r="J1593" s="382">
        <v>124744.92110000001</v>
      </c>
      <c r="K1593" s="382">
        <v>199591.8769</v>
      </c>
      <c r="L1593" s="382">
        <v>160386.3273</v>
      </c>
      <c r="M1593" s="382">
        <v>256618.1274</v>
      </c>
      <c r="N1593" s="382">
        <v>213848.4363</v>
      </c>
      <c r="O1593" s="382">
        <v>342157.50309999997</v>
      </c>
      <c r="P1593" s="382">
        <v>267310.5453</v>
      </c>
      <c r="Q1593" s="382">
        <v>427696.87890000001</v>
      </c>
      <c r="R1593" s="382">
        <v>302951.95130000002</v>
      </c>
      <c r="S1593" s="382">
        <v>484723.12949999998</v>
      </c>
      <c r="T1593" s="382">
        <v>338593.35749999998</v>
      </c>
      <c r="U1593" s="382">
        <v>541749.37990000006</v>
      </c>
    </row>
    <row r="1594" spans="1:21" ht="30" x14ac:dyDescent="0.25">
      <c r="A1594" s="381" t="s">
        <v>767</v>
      </c>
      <c r="B1594" s="381" t="s">
        <v>313</v>
      </c>
      <c r="C1594" s="381" t="s">
        <v>320</v>
      </c>
      <c r="D1594" s="381" t="s">
        <v>769</v>
      </c>
      <c r="E1594" s="381" t="s">
        <v>327</v>
      </c>
      <c r="F1594" s="381" t="s">
        <v>624</v>
      </c>
      <c r="G1594" s="381" t="s">
        <v>11</v>
      </c>
      <c r="H1594" s="382">
        <v>103239.1654</v>
      </c>
      <c r="I1594" s="382">
        <v>180668.53940000001</v>
      </c>
      <c r="J1594" s="382">
        <v>134825.4436</v>
      </c>
      <c r="K1594" s="382">
        <v>235944.5264</v>
      </c>
      <c r="L1594" s="382">
        <v>163331.67139999999</v>
      </c>
      <c r="M1594" s="382">
        <v>285830.42499999999</v>
      </c>
      <c r="N1594" s="382">
        <v>199161.6453</v>
      </c>
      <c r="O1594" s="382">
        <v>348532.87920000002</v>
      </c>
      <c r="P1594" s="382">
        <v>234160.30549999999</v>
      </c>
      <c r="Q1594" s="382">
        <v>409780.53460000001</v>
      </c>
      <c r="R1594" s="382">
        <v>255653.32430000001</v>
      </c>
      <c r="S1594" s="382">
        <v>447393.3174</v>
      </c>
      <c r="T1594" s="382">
        <v>274774.41269999999</v>
      </c>
      <c r="U1594" s="382">
        <v>480855.22210000001</v>
      </c>
    </row>
    <row r="1595" spans="1:21" ht="15" x14ac:dyDescent="0.25">
      <c r="A1595" s="381" t="s">
        <v>767</v>
      </c>
      <c r="B1595" s="381" t="s">
        <v>313</v>
      </c>
      <c r="C1595" s="381" t="s">
        <v>320</v>
      </c>
      <c r="D1595" s="381" t="s">
        <v>769</v>
      </c>
      <c r="E1595" s="381" t="s">
        <v>327</v>
      </c>
      <c r="F1595" s="381" t="s">
        <v>625</v>
      </c>
      <c r="G1595" s="381" t="s">
        <v>5</v>
      </c>
      <c r="H1595" s="382">
        <v>95205.389299999995</v>
      </c>
      <c r="I1595" s="382">
        <v>166609.43119999999</v>
      </c>
      <c r="J1595" s="382">
        <v>124389.08990000001</v>
      </c>
      <c r="K1595" s="382">
        <v>217680.9074</v>
      </c>
      <c r="L1595" s="382">
        <v>150941.01990000001</v>
      </c>
      <c r="M1595" s="382">
        <v>264146.78470000002</v>
      </c>
      <c r="N1595" s="382">
        <v>184715.95879999999</v>
      </c>
      <c r="O1595" s="382">
        <v>323252.92800000001</v>
      </c>
      <c r="P1595" s="382">
        <v>218862.97159999999</v>
      </c>
      <c r="Q1595" s="382">
        <v>383010.20030000003</v>
      </c>
      <c r="R1595" s="382">
        <v>240773.34940000001</v>
      </c>
      <c r="S1595" s="382">
        <v>421353.36139999999</v>
      </c>
      <c r="T1595" s="382">
        <v>261211.5742</v>
      </c>
      <c r="U1595" s="382">
        <v>457120.25469999999</v>
      </c>
    </row>
    <row r="1596" spans="1:21" ht="15" x14ac:dyDescent="0.25">
      <c r="A1596" s="381" t="s">
        <v>767</v>
      </c>
      <c r="B1596" s="381" t="s">
        <v>313</v>
      </c>
      <c r="C1596" s="381" t="s">
        <v>320</v>
      </c>
      <c r="D1596" s="381" t="s">
        <v>769</v>
      </c>
      <c r="E1596" s="381" t="s">
        <v>327</v>
      </c>
      <c r="F1596" s="381" t="s">
        <v>626</v>
      </c>
      <c r="G1596" s="381" t="s">
        <v>6</v>
      </c>
      <c r="H1596" s="382">
        <v>83029.066699999996</v>
      </c>
      <c r="I1596" s="382">
        <v>145300.86679999999</v>
      </c>
      <c r="J1596" s="382">
        <v>114826.45789999999</v>
      </c>
      <c r="K1596" s="382">
        <v>200946.30119999999</v>
      </c>
      <c r="L1596" s="382">
        <v>145815.71429999999</v>
      </c>
      <c r="M1596" s="382">
        <v>255177.5</v>
      </c>
      <c r="N1596" s="382">
        <v>190780.98860000001</v>
      </c>
      <c r="O1596" s="382">
        <v>333866.73009999999</v>
      </c>
      <c r="P1596" s="382">
        <v>237799.0312</v>
      </c>
      <c r="Q1596" s="382">
        <v>416148.30459999997</v>
      </c>
      <c r="R1596" s="382">
        <v>267827.95620000002</v>
      </c>
      <c r="S1596" s="382">
        <v>468698.92340000003</v>
      </c>
      <c r="T1596" s="382">
        <v>297455.0245</v>
      </c>
      <c r="U1596" s="382">
        <v>520546.2929</v>
      </c>
    </row>
    <row r="1597" spans="1:21" ht="15" x14ac:dyDescent="0.25">
      <c r="A1597" s="381" t="s">
        <v>767</v>
      </c>
      <c r="B1597" s="381" t="s">
        <v>313</v>
      </c>
      <c r="C1597" s="381" t="s">
        <v>320</v>
      </c>
      <c r="D1597" s="381" t="s">
        <v>769</v>
      </c>
      <c r="E1597" s="381" t="s">
        <v>327</v>
      </c>
      <c r="F1597" s="381" t="s">
        <v>627</v>
      </c>
      <c r="G1597" s="381" t="s">
        <v>4</v>
      </c>
      <c r="H1597" s="382">
        <v>91798.270399999994</v>
      </c>
      <c r="I1597" s="382">
        <v>146877.23480000001</v>
      </c>
      <c r="J1597" s="382">
        <v>128517.5785</v>
      </c>
      <c r="K1597" s="382">
        <v>205628.1287</v>
      </c>
      <c r="L1597" s="382">
        <v>165236.8867</v>
      </c>
      <c r="M1597" s="382">
        <v>264379.02260000003</v>
      </c>
      <c r="N1597" s="382">
        <v>220315.84890000001</v>
      </c>
      <c r="O1597" s="382">
        <v>352505.36349999998</v>
      </c>
      <c r="P1597" s="382">
        <v>275394.81109999999</v>
      </c>
      <c r="Q1597" s="382">
        <v>440631.70429999998</v>
      </c>
      <c r="R1597" s="382">
        <v>312114.11920000002</v>
      </c>
      <c r="S1597" s="382">
        <v>499382.59820000001</v>
      </c>
      <c r="T1597" s="382">
        <v>348833.42739999999</v>
      </c>
      <c r="U1597" s="382">
        <v>558133.49210000003</v>
      </c>
    </row>
    <row r="1598" spans="1:21" ht="30" x14ac:dyDescent="0.25">
      <c r="A1598" s="381" t="s">
        <v>767</v>
      </c>
      <c r="B1598" s="381" t="s">
        <v>313</v>
      </c>
      <c r="C1598" s="381" t="s">
        <v>320</v>
      </c>
      <c r="D1598" s="381" t="s">
        <v>769</v>
      </c>
      <c r="E1598" s="381" t="s">
        <v>773</v>
      </c>
      <c r="F1598" s="381" t="s">
        <v>624</v>
      </c>
      <c r="G1598" s="381" t="s">
        <v>11</v>
      </c>
      <c r="H1598" s="382">
        <v>102836.101</v>
      </c>
      <c r="I1598" s="382">
        <v>179963.17679999999</v>
      </c>
      <c r="J1598" s="382">
        <v>134136.22200000001</v>
      </c>
      <c r="K1598" s="382">
        <v>234738.3885</v>
      </c>
      <c r="L1598" s="382">
        <v>162346.65489999999</v>
      </c>
      <c r="M1598" s="382">
        <v>284106.64600000001</v>
      </c>
      <c r="N1598" s="382">
        <v>197687.89110000001</v>
      </c>
      <c r="O1598" s="382">
        <v>345953.80949999997</v>
      </c>
      <c r="P1598" s="382">
        <v>232333.0975</v>
      </c>
      <c r="Q1598" s="382">
        <v>406582.92050000001</v>
      </c>
      <c r="R1598" s="382">
        <v>253629.3573</v>
      </c>
      <c r="S1598" s="382">
        <v>443851.37530000001</v>
      </c>
      <c r="T1598" s="382">
        <v>272564.71480000002</v>
      </c>
      <c r="U1598" s="382">
        <v>476988.25089999998</v>
      </c>
    </row>
    <row r="1599" spans="1:21" ht="15" x14ac:dyDescent="0.25">
      <c r="A1599" s="381" t="s">
        <v>767</v>
      </c>
      <c r="B1599" s="381" t="s">
        <v>313</v>
      </c>
      <c r="C1599" s="381" t="s">
        <v>320</v>
      </c>
      <c r="D1599" s="381" t="s">
        <v>769</v>
      </c>
      <c r="E1599" s="381" t="s">
        <v>773</v>
      </c>
      <c r="F1599" s="381" t="s">
        <v>625</v>
      </c>
      <c r="G1599" s="381" t="s">
        <v>5</v>
      </c>
      <c r="H1599" s="382">
        <v>95128.901700000002</v>
      </c>
      <c r="I1599" s="382">
        <v>166475.57800000001</v>
      </c>
      <c r="J1599" s="382">
        <v>124124.1109</v>
      </c>
      <c r="K1599" s="382">
        <v>217217.19409999999</v>
      </c>
      <c r="L1599" s="382">
        <v>150459.68900000001</v>
      </c>
      <c r="M1599" s="382">
        <v>263304.4559</v>
      </c>
      <c r="N1599" s="382">
        <v>183829.42860000001</v>
      </c>
      <c r="O1599" s="382">
        <v>321701.5</v>
      </c>
      <c r="P1599" s="382">
        <v>217657.6073</v>
      </c>
      <c r="Q1599" s="382">
        <v>380900.81280000001</v>
      </c>
      <c r="R1599" s="382">
        <v>239354.26029999999</v>
      </c>
      <c r="S1599" s="382">
        <v>418869.95559999999</v>
      </c>
      <c r="T1599" s="382">
        <v>259553.21189999999</v>
      </c>
      <c r="U1599" s="382">
        <v>454218.12089999998</v>
      </c>
    </row>
    <row r="1600" spans="1:21" ht="15" x14ac:dyDescent="0.25">
      <c r="A1600" s="381" t="s">
        <v>767</v>
      </c>
      <c r="B1600" s="381" t="s">
        <v>313</v>
      </c>
      <c r="C1600" s="381" t="s">
        <v>320</v>
      </c>
      <c r="D1600" s="381" t="s">
        <v>769</v>
      </c>
      <c r="E1600" s="381" t="s">
        <v>773</v>
      </c>
      <c r="F1600" s="381" t="s">
        <v>626</v>
      </c>
      <c r="G1600" s="381" t="s">
        <v>6</v>
      </c>
      <c r="H1600" s="382">
        <v>83285.141799999998</v>
      </c>
      <c r="I1600" s="382">
        <v>145748.99799999999</v>
      </c>
      <c r="J1600" s="382">
        <v>115242.4522</v>
      </c>
      <c r="K1600" s="382">
        <v>201674.29139999999</v>
      </c>
      <c r="L1600" s="382">
        <v>146424.47899999999</v>
      </c>
      <c r="M1600" s="382">
        <v>256242.83840000001</v>
      </c>
      <c r="N1600" s="382">
        <v>191740.64120000001</v>
      </c>
      <c r="O1600" s="382">
        <v>335546.12209999998</v>
      </c>
      <c r="P1600" s="382">
        <v>239026.1256</v>
      </c>
      <c r="Q1600" s="382">
        <v>418295.71980000002</v>
      </c>
      <c r="R1600" s="382">
        <v>269286.859</v>
      </c>
      <c r="S1600" s="382">
        <v>471252.00309999997</v>
      </c>
      <c r="T1600" s="382">
        <v>299162.07120000001</v>
      </c>
      <c r="U1600" s="382">
        <v>523533.62459999998</v>
      </c>
    </row>
    <row r="1601" spans="1:21" ht="15" x14ac:dyDescent="0.25">
      <c r="A1601" s="381" t="s">
        <v>767</v>
      </c>
      <c r="B1601" s="381" t="s">
        <v>313</v>
      </c>
      <c r="C1601" s="381" t="s">
        <v>320</v>
      </c>
      <c r="D1601" s="381" t="s">
        <v>769</v>
      </c>
      <c r="E1601" s="381" t="s">
        <v>773</v>
      </c>
      <c r="F1601" s="381" t="s">
        <v>627</v>
      </c>
      <c r="G1601" s="381" t="s">
        <v>4</v>
      </c>
      <c r="H1601" s="382">
        <v>91233.944499999998</v>
      </c>
      <c r="I1601" s="382">
        <v>145974.31340000001</v>
      </c>
      <c r="J1601" s="382">
        <v>127727.5223</v>
      </c>
      <c r="K1601" s="382">
        <v>204364.0387</v>
      </c>
      <c r="L1601" s="382">
        <v>164221.10010000001</v>
      </c>
      <c r="M1601" s="382">
        <v>262753.76409999997</v>
      </c>
      <c r="N1601" s="382">
        <v>218961.46669999999</v>
      </c>
      <c r="O1601" s="382">
        <v>350338.35200000001</v>
      </c>
      <c r="P1601" s="382">
        <v>273701.8334</v>
      </c>
      <c r="Q1601" s="382">
        <v>437922.94</v>
      </c>
      <c r="R1601" s="382">
        <v>310195.41119999997</v>
      </c>
      <c r="S1601" s="382">
        <v>496312.6654</v>
      </c>
      <c r="T1601" s="382">
        <v>346688.989</v>
      </c>
      <c r="U1601" s="382">
        <v>554702.39069999999</v>
      </c>
    </row>
    <row r="1602" spans="1:21" ht="30" x14ac:dyDescent="0.25">
      <c r="A1602" s="381" t="s">
        <v>767</v>
      </c>
      <c r="B1602" s="381" t="s">
        <v>313</v>
      </c>
      <c r="C1602" s="381" t="s">
        <v>320</v>
      </c>
      <c r="D1602" s="381" t="s">
        <v>769</v>
      </c>
      <c r="E1602" s="381" t="s">
        <v>328</v>
      </c>
      <c r="F1602" s="381" t="s">
        <v>624</v>
      </c>
      <c r="G1602" s="381" t="s">
        <v>11</v>
      </c>
      <c r="H1602" s="382">
        <v>98571.001300000004</v>
      </c>
      <c r="I1602" s="382">
        <v>172499.25229999999</v>
      </c>
      <c r="J1602" s="382">
        <v>128713.2516</v>
      </c>
      <c r="K1602" s="382">
        <v>225248.19029999999</v>
      </c>
      <c r="L1602" s="382">
        <v>155912.62119999999</v>
      </c>
      <c r="M1602" s="382">
        <v>272847.0871</v>
      </c>
      <c r="N1602" s="382">
        <v>190088.641</v>
      </c>
      <c r="O1602" s="382">
        <v>332655.12180000002</v>
      </c>
      <c r="P1602" s="382">
        <v>223483.74129999999</v>
      </c>
      <c r="Q1602" s="382">
        <v>391096.54739999998</v>
      </c>
      <c r="R1602" s="382">
        <v>243993.96710000001</v>
      </c>
      <c r="S1602" s="382">
        <v>426989.4423</v>
      </c>
      <c r="T1602" s="382">
        <v>262239.68530000001</v>
      </c>
      <c r="U1602" s="382">
        <v>458919.44939999998</v>
      </c>
    </row>
    <row r="1603" spans="1:21" ht="30" x14ac:dyDescent="0.25">
      <c r="A1603" s="381" t="s">
        <v>767</v>
      </c>
      <c r="B1603" s="381" t="s">
        <v>313</v>
      </c>
      <c r="C1603" s="381" t="s">
        <v>320</v>
      </c>
      <c r="D1603" s="381" t="s">
        <v>769</v>
      </c>
      <c r="E1603" s="381" t="s">
        <v>328</v>
      </c>
      <c r="F1603" s="381" t="s">
        <v>625</v>
      </c>
      <c r="G1603" s="381" t="s">
        <v>5</v>
      </c>
      <c r="H1603" s="382">
        <v>90929.117100000003</v>
      </c>
      <c r="I1603" s="382">
        <v>159125.95499999999</v>
      </c>
      <c r="J1603" s="382">
        <v>118785.98880000001</v>
      </c>
      <c r="K1603" s="382">
        <v>207875.48050000001</v>
      </c>
      <c r="L1603" s="382">
        <v>144126.39230000001</v>
      </c>
      <c r="M1603" s="382">
        <v>252221.18650000001</v>
      </c>
      <c r="N1603" s="382">
        <v>176347.62289999999</v>
      </c>
      <c r="O1603" s="382">
        <v>308608.34019999998</v>
      </c>
      <c r="P1603" s="382">
        <v>208932.61970000001</v>
      </c>
      <c r="Q1603" s="382">
        <v>365632.08439999999</v>
      </c>
      <c r="R1603" s="382">
        <v>229839.84529999999</v>
      </c>
      <c r="S1603" s="382">
        <v>402219.72930000001</v>
      </c>
      <c r="T1603" s="382">
        <v>249338.44940000001</v>
      </c>
      <c r="U1603" s="382">
        <v>436342.28639999998</v>
      </c>
    </row>
    <row r="1604" spans="1:21" ht="30" x14ac:dyDescent="0.25">
      <c r="A1604" s="381" t="s">
        <v>767</v>
      </c>
      <c r="B1604" s="381" t="s">
        <v>313</v>
      </c>
      <c r="C1604" s="381" t="s">
        <v>320</v>
      </c>
      <c r="D1604" s="381" t="s">
        <v>769</v>
      </c>
      <c r="E1604" s="381" t="s">
        <v>328</v>
      </c>
      <c r="F1604" s="381" t="s">
        <v>626</v>
      </c>
      <c r="G1604" s="381" t="s">
        <v>6</v>
      </c>
      <c r="H1604" s="382">
        <v>79331.012100000007</v>
      </c>
      <c r="I1604" s="382">
        <v>138829.27110000001</v>
      </c>
      <c r="J1604" s="382">
        <v>109718.1684</v>
      </c>
      <c r="K1604" s="382">
        <v>192006.7948</v>
      </c>
      <c r="L1604" s="382">
        <v>139336.61139999999</v>
      </c>
      <c r="M1604" s="382">
        <v>243839.07</v>
      </c>
      <c r="N1604" s="382">
        <v>182319.74419999999</v>
      </c>
      <c r="O1604" s="382">
        <v>319059.55239999999</v>
      </c>
      <c r="P1604" s="382">
        <v>227255.51010000001</v>
      </c>
      <c r="Q1604" s="382">
        <v>397697.14270000003</v>
      </c>
      <c r="R1604" s="382">
        <v>255960.46720000001</v>
      </c>
      <c r="S1604" s="382">
        <v>447930.8175</v>
      </c>
      <c r="T1604" s="382">
        <v>284283.1703</v>
      </c>
      <c r="U1604" s="382">
        <v>497495.54790000001</v>
      </c>
    </row>
    <row r="1605" spans="1:21" ht="30" x14ac:dyDescent="0.25">
      <c r="A1605" s="381" t="s">
        <v>767</v>
      </c>
      <c r="B1605" s="381" t="s">
        <v>313</v>
      </c>
      <c r="C1605" s="381" t="s">
        <v>320</v>
      </c>
      <c r="D1605" s="381" t="s">
        <v>769</v>
      </c>
      <c r="E1605" s="381" t="s">
        <v>328</v>
      </c>
      <c r="F1605" s="381" t="s">
        <v>627</v>
      </c>
      <c r="G1605" s="381" t="s">
        <v>4</v>
      </c>
      <c r="H1605" s="382">
        <v>87627.458700000003</v>
      </c>
      <c r="I1605" s="382">
        <v>140203.93609999999</v>
      </c>
      <c r="J1605" s="382">
        <v>122678.4422</v>
      </c>
      <c r="K1605" s="382">
        <v>196285.5105</v>
      </c>
      <c r="L1605" s="382">
        <v>157729.42569999999</v>
      </c>
      <c r="M1605" s="382">
        <v>252367.08489999999</v>
      </c>
      <c r="N1605" s="382">
        <v>210305.90100000001</v>
      </c>
      <c r="O1605" s="382">
        <v>336489.44650000002</v>
      </c>
      <c r="P1605" s="382">
        <v>262882.3762</v>
      </c>
      <c r="Q1605" s="382">
        <v>420611.80810000002</v>
      </c>
      <c r="R1605" s="382">
        <v>297933.35969999997</v>
      </c>
      <c r="S1605" s="382">
        <v>476693.38260000001</v>
      </c>
      <c r="T1605" s="382">
        <v>332984.3431</v>
      </c>
      <c r="U1605" s="382">
        <v>532774.95700000005</v>
      </c>
    </row>
    <row r="1606" spans="1:21" ht="30" x14ac:dyDescent="0.25">
      <c r="A1606" s="381" t="s">
        <v>767</v>
      </c>
      <c r="B1606" s="381" t="s">
        <v>313</v>
      </c>
      <c r="C1606" s="381" t="s">
        <v>320</v>
      </c>
      <c r="D1606" s="381" t="s">
        <v>769</v>
      </c>
      <c r="E1606" s="381" t="s">
        <v>329</v>
      </c>
      <c r="F1606" s="381" t="s">
        <v>624</v>
      </c>
      <c r="G1606" s="381" t="s">
        <v>11</v>
      </c>
      <c r="H1606" s="382">
        <v>96738.744999999995</v>
      </c>
      <c r="I1606" s="382">
        <v>169292.80379999999</v>
      </c>
      <c r="J1606" s="382">
        <v>126363.0318</v>
      </c>
      <c r="K1606" s="382">
        <v>221135.30559999999</v>
      </c>
      <c r="L1606" s="382">
        <v>153104.7715</v>
      </c>
      <c r="M1606" s="382">
        <v>267933.35009999998</v>
      </c>
      <c r="N1606" s="382">
        <v>186736.19699999999</v>
      </c>
      <c r="O1606" s="382">
        <v>326788.34470000002</v>
      </c>
      <c r="P1606" s="382">
        <v>219566.89859999999</v>
      </c>
      <c r="Q1606" s="382">
        <v>384242.07250000001</v>
      </c>
      <c r="R1606" s="382">
        <v>239725.20819999999</v>
      </c>
      <c r="S1606" s="382">
        <v>419519.11430000002</v>
      </c>
      <c r="T1606" s="382">
        <v>257660.6441</v>
      </c>
      <c r="U1606" s="382">
        <v>450906.12709999998</v>
      </c>
    </row>
    <row r="1607" spans="1:21" ht="15" x14ac:dyDescent="0.25">
      <c r="A1607" s="381" t="s">
        <v>767</v>
      </c>
      <c r="B1607" s="381" t="s">
        <v>313</v>
      </c>
      <c r="C1607" s="381" t="s">
        <v>320</v>
      </c>
      <c r="D1607" s="381" t="s">
        <v>769</v>
      </c>
      <c r="E1607" s="381" t="s">
        <v>329</v>
      </c>
      <c r="F1607" s="381" t="s">
        <v>625</v>
      </c>
      <c r="G1607" s="381" t="s">
        <v>5</v>
      </c>
      <c r="H1607" s="382">
        <v>89162.176000000007</v>
      </c>
      <c r="I1607" s="382">
        <v>156033.80809999999</v>
      </c>
      <c r="J1607" s="382">
        <v>116520.6174</v>
      </c>
      <c r="K1607" s="382">
        <v>203911.08050000001</v>
      </c>
      <c r="L1607" s="382">
        <v>141419.2795</v>
      </c>
      <c r="M1607" s="382">
        <v>247483.73910000001</v>
      </c>
      <c r="N1607" s="382">
        <v>173112.62340000001</v>
      </c>
      <c r="O1607" s="382">
        <v>302947.09090000001</v>
      </c>
      <c r="P1607" s="382">
        <v>205140.14540000001</v>
      </c>
      <c r="Q1607" s="382">
        <v>358995.25429999997</v>
      </c>
      <c r="R1607" s="382">
        <v>225692.0618</v>
      </c>
      <c r="S1607" s="382">
        <v>394961.10810000001</v>
      </c>
      <c r="T1607" s="382">
        <v>244869.67490000001</v>
      </c>
      <c r="U1607" s="382">
        <v>428521.93119999999</v>
      </c>
    </row>
    <row r="1608" spans="1:21" ht="15" x14ac:dyDescent="0.25">
      <c r="A1608" s="381" t="s">
        <v>767</v>
      </c>
      <c r="B1608" s="381" t="s">
        <v>313</v>
      </c>
      <c r="C1608" s="381" t="s">
        <v>320</v>
      </c>
      <c r="D1608" s="381" t="s">
        <v>769</v>
      </c>
      <c r="E1608" s="381" t="s">
        <v>329</v>
      </c>
      <c r="F1608" s="381" t="s">
        <v>626</v>
      </c>
      <c r="G1608" s="381" t="s">
        <v>6</v>
      </c>
      <c r="H1608" s="382">
        <v>77705.573099999994</v>
      </c>
      <c r="I1608" s="382">
        <v>135984.75289999999</v>
      </c>
      <c r="J1608" s="382">
        <v>107454.0518</v>
      </c>
      <c r="K1608" s="382">
        <v>188044.5906</v>
      </c>
      <c r="L1608" s="382">
        <v>136440.3872</v>
      </c>
      <c r="M1608" s="382">
        <v>238770.6776</v>
      </c>
      <c r="N1608" s="382">
        <v>178487.70509999999</v>
      </c>
      <c r="O1608" s="382">
        <v>312353.484</v>
      </c>
      <c r="P1608" s="382">
        <v>222470.967</v>
      </c>
      <c r="Q1608" s="382">
        <v>389324.19219999999</v>
      </c>
      <c r="R1608" s="382">
        <v>250551.62400000001</v>
      </c>
      <c r="S1608" s="382">
        <v>438465.342</v>
      </c>
      <c r="T1608" s="382">
        <v>278253.29430000001</v>
      </c>
      <c r="U1608" s="382">
        <v>486943.26500000001</v>
      </c>
    </row>
    <row r="1609" spans="1:21" ht="15" x14ac:dyDescent="0.25">
      <c r="A1609" s="381" t="s">
        <v>767</v>
      </c>
      <c r="B1609" s="381" t="s">
        <v>313</v>
      </c>
      <c r="C1609" s="381" t="s">
        <v>320</v>
      </c>
      <c r="D1609" s="381" t="s">
        <v>769</v>
      </c>
      <c r="E1609" s="381" t="s">
        <v>329</v>
      </c>
      <c r="F1609" s="381" t="s">
        <v>627</v>
      </c>
      <c r="G1609" s="381" t="s">
        <v>4</v>
      </c>
      <c r="H1609" s="382">
        <v>86052.149699999994</v>
      </c>
      <c r="I1609" s="382">
        <v>137683.44149999999</v>
      </c>
      <c r="J1609" s="382">
        <v>120473.0096</v>
      </c>
      <c r="K1609" s="382">
        <v>192756.81820000001</v>
      </c>
      <c r="L1609" s="382">
        <v>154893.8694</v>
      </c>
      <c r="M1609" s="382">
        <v>247830.1948</v>
      </c>
      <c r="N1609" s="382">
        <v>206525.15919999999</v>
      </c>
      <c r="O1609" s="382">
        <v>330440.2597</v>
      </c>
      <c r="P1609" s="382">
        <v>258156.44899999999</v>
      </c>
      <c r="Q1609" s="382">
        <v>413050.32459999999</v>
      </c>
      <c r="R1609" s="382">
        <v>292577.3089</v>
      </c>
      <c r="S1609" s="382">
        <v>468123.70130000002</v>
      </c>
      <c r="T1609" s="382">
        <v>326998.16879999998</v>
      </c>
      <c r="U1609" s="382">
        <v>523197.07789999997</v>
      </c>
    </row>
    <row r="1610" spans="1:21" ht="30" x14ac:dyDescent="0.25">
      <c r="A1610" s="381" t="s">
        <v>767</v>
      </c>
      <c r="B1610" s="381" t="s">
        <v>313</v>
      </c>
      <c r="C1610" s="381" t="s">
        <v>320</v>
      </c>
      <c r="D1610" s="381" t="s">
        <v>769</v>
      </c>
      <c r="E1610" s="381" t="s">
        <v>330</v>
      </c>
      <c r="F1610" s="381" t="s">
        <v>624</v>
      </c>
      <c r="G1610" s="381" t="s">
        <v>11</v>
      </c>
      <c r="H1610" s="382">
        <v>117388.1848</v>
      </c>
      <c r="I1610" s="382">
        <v>205429.32339999999</v>
      </c>
      <c r="J1610" s="382">
        <v>153452.64499999999</v>
      </c>
      <c r="K1610" s="382">
        <v>268542.12880000001</v>
      </c>
      <c r="L1610" s="382">
        <v>186034.7867</v>
      </c>
      <c r="M1610" s="382">
        <v>325560.87680000003</v>
      </c>
      <c r="N1610" s="382">
        <v>227095.03959999999</v>
      </c>
      <c r="O1610" s="382">
        <v>397416.31939999998</v>
      </c>
      <c r="P1610" s="382">
        <v>267089.0233</v>
      </c>
      <c r="Q1610" s="382">
        <v>467405.79060000001</v>
      </c>
      <c r="R1610" s="382">
        <v>291631.11170000001</v>
      </c>
      <c r="S1610" s="382">
        <v>510354.44549999997</v>
      </c>
      <c r="T1610" s="382">
        <v>313474.5747</v>
      </c>
      <c r="U1610" s="382">
        <v>548580.50560000003</v>
      </c>
    </row>
    <row r="1611" spans="1:21" ht="15" x14ac:dyDescent="0.25">
      <c r="A1611" s="381" t="s">
        <v>767</v>
      </c>
      <c r="B1611" s="381" t="s">
        <v>313</v>
      </c>
      <c r="C1611" s="381" t="s">
        <v>320</v>
      </c>
      <c r="D1611" s="381" t="s">
        <v>769</v>
      </c>
      <c r="E1611" s="381" t="s">
        <v>330</v>
      </c>
      <c r="F1611" s="381" t="s">
        <v>625</v>
      </c>
      <c r="G1611" s="381" t="s">
        <v>5</v>
      </c>
      <c r="H1611" s="382">
        <v>107982.78810000001</v>
      </c>
      <c r="I1611" s="382">
        <v>188969.8792</v>
      </c>
      <c r="J1611" s="382">
        <v>141234.47459999999</v>
      </c>
      <c r="K1611" s="382">
        <v>247160.33059999999</v>
      </c>
      <c r="L1611" s="382">
        <v>171528.65779999999</v>
      </c>
      <c r="M1611" s="382">
        <v>300175.15110000002</v>
      </c>
      <c r="N1611" s="382">
        <v>210183.01610000001</v>
      </c>
      <c r="O1611" s="382">
        <v>367820.2781</v>
      </c>
      <c r="P1611" s="382">
        <v>249179.94899999999</v>
      </c>
      <c r="Q1611" s="382">
        <v>436064.91070000001</v>
      </c>
      <c r="R1611" s="382">
        <v>274210.65299999999</v>
      </c>
      <c r="S1611" s="382">
        <v>479868.64260000002</v>
      </c>
      <c r="T1611" s="382">
        <v>297596.12920000002</v>
      </c>
      <c r="U1611" s="382">
        <v>520793.22600000002</v>
      </c>
    </row>
    <row r="1612" spans="1:21" ht="15" x14ac:dyDescent="0.25">
      <c r="A1612" s="381" t="s">
        <v>767</v>
      </c>
      <c r="B1612" s="381" t="s">
        <v>313</v>
      </c>
      <c r="C1612" s="381" t="s">
        <v>320</v>
      </c>
      <c r="D1612" s="381" t="s">
        <v>769</v>
      </c>
      <c r="E1612" s="381" t="s">
        <v>330</v>
      </c>
      <c r="F1612" s="381" t="s">
        <v>626</v>
      </c>
      <c r="G1612" s="381" t="s">
        <v>6</v>
      </c>
      <c r="H1612" s="382">
        <v>93876.442899999995</v>
      </c>
      <c r="I1612" s="382">
        <v>164283.77499999999</v>
      </c>
      <c r="J1612" s="382">
        <v>129771.3296</v>
      </c>
      <c r="K1612" s="382">
        <v>227099.82670000001</v>
      </c>
      <c r="L1612" s="382">
        <v>164720.10740000001</v>
      </c>
      <c r="M1612" s="382">
        <v>288260.18790000002</v>
      </c>
      <c r="N1612" s="382">
        <v>215365.38879999999</v>
      </c>
      <c r="O1612" s="382">
        <v>376889.4302</v>
      </c>
      <c r="P1612" s="382">
        <v>268413.91100000002</v>
      </c>
      <c r="Q1612" s="382">
        <v>469724.3443</v>
      </c>
      <c r="R1612" s="382">
        <v>302238.3983</v>
      </c>
      <c r="S1612" s="382">
        <v>528917.19700000004</v>
      </c>
      <c r="T1612" s="382">
        <v>335592.4192</v>
      </c>
      <c r="U1612" s="382">
        <v>587286.73360000004</v>
      </c>
    </row>
    <row r="1613" spans="1:21" ht="15" x14ac:dyDescent="0.25">
      <c r="A1613" s="381" t="s">
        <v>767</v>
      </c>
      <c r="B1613" s="381" t="s">
        <v>313</v>
      </c>
      <c r="C1613" s="381" t="s">
        <v>320</v>
      </c>
      <c r="D1613" s="381" t="s">
        <v>769</v>
      </c>
      <c r="E1613" s="381" t="s">
        <v>330</v>
      </c>
      <c r="F1613" s="381" t="s">
        <v>627</v>
      </c>
      <c r="G1613" s="381" t="s">
        <v>4</v>
      </c>
      <c r="H1613" s="382">
        <v>104568.0549</v>
      </c>
      <c r="I1613" s="382">
        <v>167308.8904</v>
      </c>
      <c r="J1613" s="382">
        <v>146395.2769</v>
      </c>
      <c r="K1613" s="382">
        <v>234232.44649999999</v>
      </c>
      <c r="L1613" s="382">
        <v>188222.49890000001</v>
      </c>
      <c r="M1613" s="382">
        <v>301156.00260000001</v>
      </c>
      <c r="N1613" s="382">
        <v>250963.33180000001</v>
      </c>
      <c r="O1613" s="382">
        <v>401541.33679999999</v>
      </c>
      <c r="P1613" s="382">
        <v>313704.16460000002</v>
      </c>
      <c r="Q1613" s="382">
        <v>501926.67090000003</v>
      </c>
      <c r="R1613" s="382">
        <v>355531.38660000003</v>
      </c>
      <c r="S1613" s="382">
        <v>568850.22719999996</v>
      </c>
      <c r="T1613" s="382">
        <v>397358.60859999998</v>
      </c>
      <c r="U1613" s="382">
        <v>635773.78319999995</v>
      </c>
    </row>
    <row r="1614" spans="1:21" ht="30" x14ac:dyDescent="0.25">
      <c r="A1614" s="381" t="s">
        <v>767</v>
      </c>
      <c r="B1614" s="381" t="s">
        <v>313</v>
      </c>
      <c r="C1614" s="381" t="s">
        <v>320</v>
      </c>
      <c r="D1614" s="381" t="s">
        <v>769</v>
      </c>
      <c r="E1614" s="381" t="s">
        <v>331</v>
      </c>
      <c r="F1614" s="381" t="s">
        <v>624</v>
      </c>
      <c r="G1614" s="381" t="s">
        <v>11</v>
      </c>
      <c r="H1614" s="382">
        <v>115411.39810000001</v>
      </c>
      <c r="I1614" s="382">
        <v>201969.94690000001</v>
      </c>
      <c r="J1614" s="382">
        <v>150811.79519999999</v>
      </c>
      <c r="K1614" s="382">
        <v>263920.64159999997</v>
      </c>
      <c r="L1614" s="382">
        <v>182780.96590000001</v>
      </c>
      <c r="M1614" s="382">
        <v>319866.69030000002</v>
      </c>
      <c r="N1614" s="382">
        <v>223028.20499999999</v>
      </c>
      <c r="O1614" s="382">
        <v>390299.35879999999</v>
      </c>
      <c r="P1614" s="382">
        <v>262273.14409999998</v>
      </c>
      <c r="Q1614" s="382">
        <v>458978.00209999998</v>
      </c>
      <c r="R1614" s="382">
        <v>286362.62479999999</v>
      </c>
      <c r="S1614" s="382">
        <v>501134.59340000001</v>
      </c>
      <c r="T1614" s="382">
        <v>307799.54009999998</v>
      </c>
      <c r="U1614" s="382">
        <v>538649.19510000001</v>
      </c>
    </row>
    <row r="1615" spans="1:21" ht="15" x14ac:dyDescent="0.25">
      <c r="A1615" s="381" t="s">
        <v>767</v>
      </c>
      <c r="B1615" s="381" t="s">
        <v>313</v>
      </c>
      <c r="C1615" s="381" t="s">
        <v>320</v>
      </c>
      <c r="D1615" s="381" t="s">
        <v>769</v>
      </c>
      <c r="E1615" s="381" t="s">
        <v>331</v>
      </c>
      <c r="F1615" s="381" t="s">
        <v>625</v>
      </c>
      <c r="G1615" s="381" t="s">
        <v>5</v>
      </c>
      <c r="H1615" s="382">
        <v>106267.26300000001</v>
      </c>
      <c r="I1615" s="382">
        <v>185967.71040000001</v>
      </c>
      <c r="J1615" s="382">
        <v>138933.0191</v>
      </c>
      <c r="K1615" s="382">
        <v>243132.78339999999</v>
      </c>
      <c r="L1615" s="382">
        <v>168677.78580000001</v>
      </c>
      <c r="M1615" s="382">
        <v>295186.125</v>
      </c>
      <c r="N1615" s="382">
        <v>206585.96090000001</v>
      </c>
      <c r="O1615" s="382">
        <v>361525.4314</v>
      </c>
      <c r="P1615" s="382">
        <v>244861.54500000001</v>
      </c>
      <c r="Q1615" s="382">
        <v>428507.70390000002</v>
      </c>
      <c r="R1615" s="382">
        <v>269426.0686</v>
      </c>
      <c r="S1615" s="382">
        <v>471495.6201</v>
      </c>
      <c r="T1615" s="382">
        <v>292362.16340000002</v>
      </c>
      <c r="U1615" s="382">
        <v>511633.78590000002</v>
      </c>
    </row>
    <row r="1616" spans="1:21" ht="15" x14ac:dyDescent="0.25">
      <c r="A1616" s="381" t="s">
        <v>767</v>
      </c>
      <c r="B1616" s="381" t="s">
        <v>313</v>
      </c>
      <c r="C1616" s="381" t="s">
        <v>320</v>
      </c>
      <c r="D1616" s="381" t="s">
        <v>769</v>
      </c>
      <c r="E1616" s="381" t="s">
        <v>331</v>
      </c>
      <c r="F1616" s="381" t="s">
        <v>626</v>
      </c>
      <c r="G1616" s="381" t="s">
        <v>6</v>
      </c>
      <c r="H1616" s="382">
        <v>92497.792000000001</v>
      </c>
      <c r="I1616" s="382">
        <v>161871.13589999999</v>
      </c>
      <c r="J1616" s="382">
        <v>127887.20970000001</v>
      </c>
      <c r="K1616" s="382">
        <v>223802.6171</v>
      </c>
      <c r="L1616" s="382">
        <v>162356.79949999999</v>
      </c>
      <c r="M1616" s="382">
        <v>284124.39919999999</v>
      </c>
      <c r="N1616" s="382">
        <v>212332.68470000001</v>
      </c>
      <c r="O1616" s="382">
        <v>371582.19819999998</v>
      </c>
      <c r="P1616" s="382">
        <v>264645.054</v>
      </c>
      <c r="Q1616" s="382">
        <v>463128.8444</v>
      </c>
      <c r="R1616" s="382">
        <v>298021.58360000001</v>
      </c>
      <c r="S1616" s="382">
        <v>521537.77120000002</v>
      </c>
      <c r="T1616" s="382">
        <v>330940.71539999999</v>
      </c>
      <c r="U1616" s="382">
        <v>579146.25190000003</v>
      </c>
    </row>
    <row r="1617" spans="1:21" ht="15" x14ac:dyDescent="0.25">
      <c r="A1617" s="381" t="s">
        <v>767</v>
      </c>
      <c r="B1617" s="381" t="s">
        <v>313</v>
      </c>
      <c r="C1617" s="381" t="s">
        <v>320</v>
      </c>
      <c r="D1617" s="381" t="s">
        <v>769</v>
      </c>
      <c r="E1617" s="381" t="s">
        <v>331</v>
      </c>
      <c r="F1617" s="381" t="s">
        <v>627</v>
      </c>
      <c r="G1617" s="381" t="s">
        <v>4</v>
      </c>
      <c r="H1617" s="382">
        <v>102735.39260000001</v>
      </c>
      <c r="I1617" s="382">
        <v>164376.63070000001</v>
      </c>
      <c r="J1617" s="382">
        <v>143829.5496</v>
      </c>
      <c r="K1617" s="382">
        <v>230127.28279999999</v>
      </c>
      <c r="L1617" s="382">
        <v>184923.70670000001</v>
      </c>
      <c r="M1617" s="382">
        <v>295877.9351</v>
      </c>
      <c r="N1617" s="382">
        <v>246564.94219999999</v>
      </c>
      <c r="O1617" s="382">
        <v>394503.91340000002</v>
      </c>
      <c r="P1617" s="382">
        <v>308206.1777</v>
      </c>
      <c r="Q1617" s="382">
        <v>493129.89179999998</v>
      </c>
      <c r="R1617" s="382">
        <v>349300.33480000001</v>
      </c>
      <c r="S1617" s="382">
        <v>558880.54410000006</v>
      </c>
      <c r="T1617" s="382">
        <v>390394.49180000002</v>
      </c>
      <c r="U1617" s="382">
        <v>624631.19629999995</v>
      </c>
    </row>
    <row r="1618" spans="1:21" ht="30" x14ac:dyDescent="0.25">
      <c r="A1618" s="381" t="s">
        <v>767</v>
      </c>
      <c r="B1618" s="381" t="s">
        <v>313</v>
      </c>
      <c r="C1618" s="381" t="s">
        <v>320</v>
      </c>
      <c r="D1618" s="381" t="s">
        <v>769</v>
      </c>
      <c r="E1618" s="381" t="s">
        <v>774</v>
      </c>
      <c r="F1618" s="381" t="s">
        <v>624</v>
      </c>
      <c r="G1618" s="381" t="s">
        <v>11</v>
      </c>
      <c r="H1618" s="382">
        <v>99916.69</v>
      </c>
      <c r="I1618" s="382">
        <v>174854.20759999999</v>
      </c>
      <c r="J1618" s="382">
        <v>130448.92260000001</v>
      </c>
      <c r="K1618" s="382">
        <v>228285.61470000001</v>
      </c>
      <c r="L1618" s="382">
        <v>157995.2359</v>
      </c>
      <c r="M1618" s="382">
        <v>276491.66279999999</v>
      </c>
      <c r="N1618" s="382">
        <v>192591.72579999999</v>
      </c>
      <c r="O1618" s="382">
        <v>337035.52029999997</v>
      </c>
      <c r="P1618" s="382">
        <v>226414.08379999999</v>
      </c>
      <c r="Q1618" s="382">
        <v>396224.64679999999</v>
      </c>
      <c r="R1618" s="382">
        <v>247189.40220000001</v>
      </c>
      <c r="S1618" s="382">
        <v>432581.45380000002</v>
      </c>
      <c r="T1618" s="382">
        <v>265669.53169999999</v>
      </c>
      <c r="U1618" s="382">
        <v>464921.68040000001</v>
      </c>
    </row>
    <row r="1619" spans="1:21" ht="30" x14ac:dyDescent="0.25">
      <c r="A1619" s="381" t="s">
        <v>767</v>
      </c>
      <c r="B1619" s="381" t="s">
        <v>313</v>
      </c>
      <c r="C1619" s="381" t="s">
        <v>320</v>
      </c>
      <c r="D1619" s="381" t="s">
        <v>769</v>
      </c>
      <c r="E1619" s="381" t="s">
        <v>774</v>
      </c>
      <c r="F1619" s="381" t="s">
        <v>625</v>
      </c>
      <c r="G1619" s="381" t="s">
        <v>5</v>
      </c>
      <c r="H1619" s="382">
        <v>92209.490699999995</v>
      </c>
      <c r="I1619" s="382">
        <v>161366.60870000001</v>
      </c>
      <c r="J1619" s="382">
        <v>120436.8116</v>
      </c>
      <c r="K1619" s="382">
        <v>210764.4204</v>
      </c>
      <c r="L1619" s="382">
        <v>146108.26999999999</v>
      </c>
      <c r="M1619" s="382">
        <v>255689.47260000001</v>
      </c>
      <c r="N1619" s="382">
        <v>178733.26329999999</v>
      </c>
      <c r="O1619" s="382">
        <v>312783.2108</v>
      </c>
      <c r="P1619" s="382">
        <v>211738.5937</v>
      </c>
      <c r="Q1619" s="382">
        <v>370542.53899999999</v>
      </c>
      <c r="R1619" s="382">
        <v>232914.3052</v>
      </c>
      <c r="S1619" s="382">
        <v>407600.03409999999</v>
      </c>
      <c r="T1619" s="382">
        <v>252658.0288</v>
      </c>
      <c r="U1619" s="382">
        <v>442151.55040000001</v>
      </c>
    </row>
    <row r="1620" spans="1:21" ht="30" x14ac:dyDescent="0.25">
      <c r="A1620" s="381" t="s">
        <v>767</v>
      </c>
      <c r="B1620" s="381" t="s">
        <v>313</v>
      </c>
      <c r="C1620" s="381" t="s">
        <v>320</v>
      </c>
      <c r="D1620" s="381" t="s">
        <v>769</v>
      </c>
      <c r="E1620" s="381" t="s">
        <v>774</v>
      </c>
      <c r="F1620" s="381" t="s">
        <v>626</v>
      </c>
      <c r="G1620" s="381" t="s">
        <v>6</v>
      </c>
      <c r="H1620" s="382">
        <v>80490.714000000007</v>
      </c>
      <c r="I1620" s="382">
        <v>140858.7493</v>
      </c>
      <c r="J1620" s="382">
        <v>111330.25320000001</v>
      </c>
      <c r="K1620" s="382">
        <v>194827.94320000001</v>
      </c>
      <c r="L1620" s="382">
        <v>141394.50889999999</v>
      </c>
      <c r="M1620" s="382">
        <v>247440.39060000001</v>
      </c>
      <c r="N1620" s="382">
        <v>185034.01439999999</v>
      </c>
      <c r="O1620" s="382">
        <v>323809.52519999997</v>
      </c>
      <c r="P1620" s="382">
        <v>230642.84210000001</v>
      </c>
      <c r="Q1620" s="382">
        <v>403624.97369999997</v>
      </c>
      <c r="R1620" s="382">
        <v>259785.80429999999</v>
      </c>
      <c r="S1620" s="382">
        <v>454625.15749999997</v>
      </c>
      <c r="T1620" s="382">
        <v>288543.24540000001</v>
      </c>
      <c r="U1620" s="382">
        <v>504950.67950000003</v>
      </c>
    </row>
    <row r="1621" spans="1:21" ht="30" x14ac:dyDescent="0.25">
      <c r="A1621" s="381" t="s">
        <v>767</v>
      </c>
      <c r="B1621" s="381" t="s">
        <v>313</v>
      </c>
      <c r="C1621" s="381" t="s">
        <v>320</v>
      </c>
      <c r="D1621" s="381" t="s">
        <v>769</v>
      </c>
      <c r="E1621" s="381" t="s">
        <v>774</v>
      </c>
      <c r="F1621" s="381" t="s">
        <v>627</v>
      </c>
      <c r="G1621" s="381" t="s">
        <v>4</v>
      </c>
      <c r="H1621" s="382">
        <v>88796.5334</v>
      </c>
      <c r="I1621" s="382">
        <v>142074.45559999999</v>
      </c>
      <c r="J1621" s="382">
        <v>124315.1468</v>
      </c>
      <c r="K1621" s="382">
        <v>198904.2378</v>
      </c>
      <c r="L1621" s="382">
        <v>159833.76010000001</v>
      </c>
      <c r="M1621" s="382">
        <v>255734.02</v>
      </c>
      <c r="N1621" s="382">
        <v>213111.6801</v>
      </c>
      <c r="O1621" s="382">
        <v>340978.69329999998</v>
      </c>
      <c r="P1621" s="382">
        <v>266389.60019999999</v>
      </c>
      <c r="Q1621" s="382">
        <v>426223.36660000001</v>
      </c>
      <c r="R1621" s="382">
        <v>301908.21350000001</v>
      </c>
      <c r="S1621" s="382">
        <v>483053.14889999997</v>
      </c>
      <c r="T1621" s="382">
        <v>337426.82689999999</v>
      </c>
      <c r="U1621" s="382">
        <v>539882.93110000005</v>
      </c>
    </row>
    <row r="1622" spans="1:21" ht="30" x14ac:dyDescent="0.25">
      <c r="A1622" s="381" t="s">
        <v>767</v>
      </c>
      <c r="B1622" s="381" t="s">
        <v>313</v>
      </c>
      <c r="C1622" s="381" t="s">
        <v>320</v>
      </c>
      <c r="D1622" s="381" t="s">
        <v>769</v>
      </c>
      <c r="E1622" s="381" t="s">
        <v>775</v>
      </c>
      <c r="F1622" s="381" t="s">
        <v>624</v>
      </c>
      <c r="G1622" s="381" t="s">
        <v>11</v>
      </c>
      <c r="H1622" s="382">
        <v>113434.61599999999</v>
      </c>
      <c r="I1622" s="382">
        <v>198510.57810000001</v>
      </c>
      <c r="J1622" s="382">
        <v>148170.95139999999</v>
      </c>
      <c r="K1622" s="382">
        <v>259299.16500000001</v>
      </c>
      <c r="L1622" s="382">
        <v>179527.1526</v>
      </c>
      <c r="M1622" s="382">
        <v>314172.51699999999</v>
      </c>
      <c r="N1622" s="382">
        <v>218961.38</v>
      </c>
      <c r="O1622" s="382">
        <v>383182.41509999998</v>
      </c>
      <c r="P1622" s="382">
        <v>257457.27619999999</v>
      </c>
      <c r="Q1622" s="382">
        <v>450550.23340000003</v>
      </c>
      <c r="R1622" s="382">
        <v>281094.15039999998</v>
      </c>
      <c r="S1622" s="382">
        <v>491914.76309999998</v>
      </c>
      <c r="T1622" s="382">
        <v>302124.51890000002</v>
      </c>
      <c r="U1622" s="382">
        <v>528717.90819999995</v>
      </c>
    </row>
    <row r="1623" spans="1:21" ht="15" x14ac:dyDescent="0.25">
      <c r="A1623" s="381" t="s">
        <v>767</v>
      </c>
      <c r="B1623" s="381" t="s">
        <v>313</v>
      </c>
      <c r="C1623" s="381" t="s">
        <v>320</v>
      </c>
      <c r="D1623" s="381" t="s">
        <v>769</v>
      </c>
      <c r="E1623" s="381" t="s">
        <v>775</v>
      </c>
      <c r="F1623" s="381" t="s">
        <v>625</v>
      </c>
      <c r="G1623" s="381" t="s">
        <v>5</v>
      </c>
      <c r="H1623" s="382">
        <v>104551.74159999999</v>
      </c>
      <c r="I1623" s="382">
        <v>182965.54800000001</v>
      </c>
      <c r="J1623" s="382">
        <v>136631.56849999999</v>
      </c>
      <c r="K1623" s="382">
        <v>239105.245</v>
      </c>
      <c r="L1623" s="382">
        <v>165826.92000000001</v>
      </c>
      <c r="M1623" s="382">
        <v>290197.11009999999</v>
      </c>
      <c r="N1623" s="382">
        <v>202988.91380000001</v>
      </c>
      <c r="O1623" s="382">
        <v>355230.5992</v>
      </c>
      <c r="P1623" s="382">
        <v>240543.15109999999</v>
      </c>
      <c r="Q1623" s="382">
        <v>420950.51439999999</v>
      </c>
      <c r="R1623" s="382">
        <v>264641.49530000001</v>
      </c>
      <c r="S1623" s="382">
        <v>463122.61670000001</v>
      </c>
      <c r="T1623" s="382">
        <v>287128.20970000001</v>
      </c>
      <c r="U1623" s="382">
        <v>502474.36709999997</v>
      </c>
    </row>
    <row r="1624" spans="1:21" ht="15" x14ac:dyDescent="0.25">
      <c r="A1624" s="381" t="s">
        <v>767</v>
      </c>
      <c r="B1624" s="381" t="s">
        <v>313</v>
      </c>
      <c r="C1624" s="381" t="s">
        <v>320</v>
      </c>
      <c r="D1624" s="381" t="s">
        <v>769</v>
      </c>
      <c r="E1624" s="381" t="s">
        <v>775</v>
      </c>
      <c r="F1624" s="381" t="s">
        <v>626</v>
      </c>
      <c r="G1624" s="381" t="s">
        <v>6</v>
      </c>
      <c r="H1624" s="382">
        <v>91119.143800000005</v>
      </c>
      <c r="I1624" s="382">
        <v>159458.50159999999</v>
      </c>
      <c r="J1624" s="382">
        <v>126003.09359999999</v>
      </c>
      <c r="K1624" s="382">
        <v>220505.41390000001</v>
      </c>
      <c r="L1624" s="382">
        <v>159993.4963</v>
      </c>
      <c r="M1624" s="382">
        <v>279988.61849999998</v>
      </c>
      <c r="N1624" s="382">
        <v>209299.98629999999</v>
      </c>
      <c r="O1624" s="382">
        <v>366274.97610000003</v>
      </c>
      <c r="P1624" s="382">
        <v>260876.20389999999</v>
      </c>
      <c r="Q1624" s="382">
        <v>456533.35680000001</v>
      </c>
      <c r="R1624" s="382">
        <v>293804.77659999998</v>
      </c>
      <c r="S1624" s="382">
        <v>514158.3591</v>
      </c>
      <c r="T1624" s="382">
        <v>326289.02</v>
      </c>
      <c r="U1624" s="382">
        <v>571005.78500000003</v>
      </c>
    </row>
    <row r="1625" spans="1:21" ht="15" x14ac:dyDescent="0.25">
      <c r="A1625" s="381" t="s">
        <v>767</v>
      </c>
      <c r="B1625" s="381" t="s">
        <v>313</v>
      </c>
      <c r="C1625" s="381" t="s">
        <v>320</v>
      </c>
      <c r="D1625" s="381" t="s">
        <v>769</v>
      </c>
      <c r="E1625" s="381" t="s">
        <v>775</v>
      </c>
      <c r="F1625" s="381" t="s">
        <v>627</v>
      </c>
      <c r="G1625" s="381" t="s">
        <v>4</v>
      </c>
      <c r="H1625" s="382">
        <v>100902.73450000001</v>
      </c>
      <c r="I1625" s="382">
        <v>161444.37770000001</v>
      </c>
      <c r="J1625" s="382">
        <v>141263.82829999999</v>
      </c>
      <c r="K1625" s="382">
        <v>226022.12880000001</v>
      </c>
      <c r="L1625" s="382">
        <v>181624.9222</v>
      </c>
      <c r="M1625" s="382">
        <v>290599.8799</v>
      </c>
      <c r="N1625" s="382">
        <v>242166.56289999999</v>
      </c>
      <c r="O1625" s="382">
        <v>387466.50630000001</v>
      </c>
      <c r="P1625" s="382">
        <v>302708.2035</v>
      </c>
      <c r="Q1625" s="382">
        <v>484333.13290000003</v>
      </c>
      <c r="R1625" s="382">
        <v>343069.29739999998</v>
      </c>
      <c r="S1625" s="382">
        <v>548910.88410000002</v>
      </c>
      <c r="T1625" s="382">
        <v>383430.39120000001</v>
      </c>
      <c r="U1625" s="382">
        <v>613488.63509999996</v>
      </c>
    </row>
    <row r="1626" spans="1:21" ht="30" x14ac:dyDescent="0.25">
      <c r="A1626" s="381" t="s">
        <v>767</v>
      </c>
      <c r="B1626" s="381" t="s">
        <v>313</v>
      </c>
      <c r="C1626" s="381" t="s">
        <v>320</v>
      </c>
      <c r="D1626" s="381" t="s">
        <v>769</v>
      </c>
      <c r="E1626" s="381" t="s">
        <v>332</v>
      </c>
      <c r="F1626" s="381" t="s">
        <v>624</v>
      </c>
      <c r="G1626" s="381" t="s">
        <v>11</v>
      </c>
      <c r="H1626" s="382">
        <v>100806.32769999999</v>
      </c>
      <c r="I1626" s="382">
        <v>176411.07339999999</v>
      </c>
      <c r="J1626" s="382">
        <v>131752.7003</v>
      </c>
      <c r="K1626" s="382">
        <v>230567.22560000001</v>
      </c>
      <c r="L1626" s="382">
        <v>159705.49609999999</v>
      </c>
      <c r="M1626" s="382">
        <v>279484.61820000003</v>
      </c>
      <c r="N1626" s="382">
        <v>194914.84940000001</v>
      </c>
      <c r="O1626" s="382">
        <v>341100.98639999999</v>
      </c>
      <c r="P1626" s="382">
        <v>229227.804</v>
      </c>
      <c r="Q1626" s="382">
        <v>401148.6569</v>
      </c>
      <c r="R1626" s="382">
        <v>250286.70559999999</v>
      </c>
      <c r="S1626" s="382">
        <v>438001.73479999998</v>
      </c>
      <c r="T1626" s="382">
        <v>269028.43810000003</v>
      </c>
      <c r="U1626" s="382">
        <v>470799.76679999998</v>
      </c>
    </row>
    <row r="1627" spans="1:21" ht="30" x14ac:dyDescent="0.25">
      <c r="A1627" s="381" t="s">
        <v>767</v>
      </c>
      <c r="B1627" s="381" t="s">
        <v>313</v>
      </c>
      <c r="C1627" s="381" t="s">
        <v>320</v>
      </c>
      <c r="D1627" s="381" t="s">
        <v>769</v>
      </c>
      <c r="E1627" s="381" t="s">
        <v>332</v>
      </c>
      <c r="F1627" s="381" t="s">
        <v>625</v>
      </c>
      <c r="G1627" s="381" t="s">
        <v>5</v>
      </c>
      <c r="H1627" s="382">
        <v>92772.551600000006</v>
      </c>
      <c r="I1627" s="382">
        <v>162351.96530000001</v>
      </c>
      <c r="J1627" s="382">
        <v>121316.34669999999</v>
      </c>
      <c r="K1627" s="382">
        <v>212303.6067</v>
      </c>
      <c r="L1627" s="382">
        <v>147314.84460000001</v>
      </c>
      <c r="M1627" s="382">
        <v>257800.978</v>
      </c>
      <c r="N1627" s="382">
        <v>180469.1629</v>
      </c>
      <c r="O1627" s="382">
        <v>315821.03509999998</v>
      </c>
      <c r="P1627" s="382">
        <v>213930.47010000001</v>
      </c>
      <c r="Q1627" s="382">
        <v>374378.32260000001</v>
      </c>
      <c r="R1627" s="382">
        <v>235406.73069999999</v>
      </c>
      <c r="S1627" s="382">
        <v>411961.77879999997</v>
      </c>
      <c r="T1627" s="382">
        <v>255465.59959999999</v>
      </c>
      <c r="U1627" s="382">
        <v>447064.79930000001</v>
      </c>
    </row>
    <row r="1628" spans="1:21" ht="30" x14ac:dyDescent="0.25">
      <c r="A1628" s="381" t="s">
        <v>767</v>
      </c>
      <c r="B1628" s="381" t="s">
        <v>313</v>
      </c>
      <c r="C1628" s="381" t="s">
        <v>320</v>
      </c>
      <c r="D1628" s="381" t="s">
        <v>769</v>
      </c>
      <c r="E1628" s="381" t="s">
        <v>332</v>
      </c>
      <c r="F1628" s="381" t="s">
        <v>626</v>
      </c>
      <c r="G1628" s="381" t="s">
        <v>6</v>
      </c>
      <c r="H1628" s="382">
        <v>80700.381500000003</v>
      </c>
      <c r="I1628" s="382">
        <v>141225.66759999999</v>
      </c>
      <c r="J1628" s="382">
        <v>111566.29859999999</v>
      </c>
      <c r="K1628" s="382">
        <v>195241.02239999999</v>
      </c>
      <c r="L1628" s="382">
        <v>141624.0809</v>
      </c>
      <c r="M1628" s="382">
        <v>247842.1415</v>
      </c>
      <c r="N1628" s="382">
        <v>185192.1441</v>
      </c>
      <c r="O1628" s="382">
        <v>324086.25209999998</v>
      </c>
      <c r="P1628" s="382">
        <v>230812.97560000001</v>
      </c>
      <c r="Q1628" s="382">
        <v>403922.7071</v>
      </c>
      <c r="R1628" s="382">
        <v>259910.4264</v>
      </c>
      <c r="S1628" s="382">
        <v>454843.2463</v>
      </c>
      <c r="T1628" s="382">
        <v>288606.02069999999</v>
      </c>
      <c r="U1628" s="382">
        <v>505060.53610000003</v>
      </c>
    </row>
    <row r="1629" spans="1:21" ht="30" x14ac:dyDescent="0.25">
      <c r="A1629" s="381" t="s">
        <v>767</v>
      </c>
      <c r="B1629" s="381" t="s">
        <v>313</v>
      </c>
      <c r="C1629" s="381" t="s">
        <v>320</v>
      </c>
      <c r="D1629" s="381" t="s">
        <v>769</v>
      </c>
      <c r="E1629" s="381" t="s">
        <v>332</v>
      </c>
      <c r="F1629" s="381" t="s">
        <v>627</v>
      </c>
      <c r="G1629" s="381" t="s">
        <v>4</v>
      </c>
      <c r="H1629" s="382">
        <v>89767.098499999993</v>
      </c>
      <c r="I1629" s="382">
        <v>143627.35980000001</v>
      </c>
      <c r="J1629" s="382">
        <v>125673.9379</v>
      </c>
      <c r="K1629" s="382">
        <v>201078.30360000001</v>
      </c>
      <c r="L1629" s="382">
        <v>161580.77729999999</v>
      </c>
      <c r="M1629" s="382">
        <v>258529.2476</v>
      </c>
      <c r="N1629" s="382">
        <v>215441.03640000001</v>
      </c>
      <c r="O1629" s="382">
        <v>344705.66340000002</v>
      </c>
      <c r="P1629" s="382">
        <v>269301.29550000001</v>
      </c>
      <c r="Q1629" s="382">
        <v>430882.07919999998</v>
      </c>
      <c r="R1629" s="382">
        <v>305208.1349</v>
      </c>
      <c r="S1629" s="382">
        <v>488333.0232</v>
      </c>
      <c r="T1629" s="382">
        <v>341114.9743</v>
      </c>
      <c r="U1629" s="382">
        <v>545783.96699999995</v>
      </c>
    </row>
    <row r="1630" spans="1:21" ht="30" x14ac:dyDescent="0.25">
      <c r="A1630" s="381" t="s">
        <v>767</v>
      </c>
      <c r="B1630" s="381" t="s">
        <v>313</v>
      </c>
      <c r="C1630" s="381" t="s">
        <v>320</v>
      </c>
      <c r="D1630" s="381" t="s">
        <v>769</v>
      </c>
      <c r="E1630" s="381" t="s">
        <v>333</v>
      </c>
      <c r="F1630" s="381" t="s">
        <v>624</v>
      </c>
      <c r="G1630" s="381" t="s">
        <v>11</v>
      </c>
      <c r="H1630" s="382">
        <v>107390.2513</v>
      </c>
      <c r="I1630" s="382">
        <v>187932.93960000001</v>
      </c>
      <c r="J1630" s="382">
        <v>140140.43909999999</v>
      </c>
      <c r="K1630" s="382">
        <v>245245.76850000001</v>
      </c>
      <c r="L1630" s="382">
        <v>169672.6146</v>
      </c>
      <c r="M1630" s="382">
        <v>296927.07559999998</v>
      </c>
      <c r="N1630" s="382">
        <v>206715.90270000001</v>
      </c>
      <c r="O1630" s="382">
        <v>361752.8296</v>
      </c>
      <c r="P1630" s="382">
        <v>242980.50320000001</v>
      </c>
      <c r="Q1630" s="382">
        <v>425215.88050000003</v>
      </c>
      <c r="R1630" s="382">
        <v>265264.17849999998</v>
      </c>
      <c r="S1630" s="382">
        <v>464212.31229999999</v>
      </c>
      <c r="T1630" s="382">
        <v>285081.70380000002</v>
      </c>
      <c r="U1630" s="382">
        <v>498892.9816</v>
      </c>
    </row>
    <row r="1631" spans="1:21" ht="15" x14ac:dyDescent="0.25">
      <c r="A1631" s="381" t="s">
        <v>767</v>
      </c>
      <c r="B1631" s="381" t="s">
        <v>313</v>
      </c>
      <c r="C1631" s="381" t="s">
        <v>320</v>
      </c>
      <c r="D1631" s="381" t="s">
        <v>769</v>
      </c>
      <c r="E1631" s="381" t="s">
        <v>333</v>
      </c>
      <c r="F1631" s="381" t="s">
        <v>625</v>
      </c>
      <c r="G1631" s="381" t="s">
        <v>5</v>
      </c>
      <c r="H1631" s="382">
        <v>99225.844800000006</v>
      </c>
      <c r="I1631" s="382">
        <v>173645.22829999999</v>
      </c>
      <c r="J1631" s="382">
        <v>129534.3888</v>
      </c>
      <c r="K1631" s="382">
        <v>226685.18049999999</v>
      </c>
      <c r="L1631" s="382">
        <v>157080.48920000001</v>
      </c>
      <c r="M1631" s="382">
        <v>274890.85619999998</v>
      </c>
      <c r="N1631" s="382">
        <v>192035.3272</v>
      </c>
      <c r="O1631" s="382">
        <v>336061.82260000001</v>
      </c>
      <c r="P1631" s="382">
        <v>227434.43239999999</v>
      </c>
      <c r="Q1631" s="382">
        <v>398010.25660000002</v>
      </c>
      <c r="R1631" s="382">
        <v>250142.253</v>
      </c>
      <c r="S1631" s="382">
        <v>437748.94280000002</v>
      </c>
      <c r="T1631" s="382">
        <v>271298.33149999997</v>
      </c>
      <c r="U1631" s="382">
        <v>474772.08010000002</v>
      </c>
    </row>
    <row r="1632" spans="1:21" ht="15" x14ac:dyDescent="0.25">
      <c r="A1632" s="381" t="s">
        <v>767</v>
      </c>
      <c r="B1632" s="381" t="s">
        <v>313</v>
      </c>
      <c r="C1632" s="381" t="s">
        <v>320</v>
      </c>
      <c r="D1632" s="381" t="s">
        <v>769</v>
      </c>
      <c r="E1632" s="381" t="s">
        <v>333</v>
      </c>
      <c r="F1632" s="381" t="s">
        <v>626</v>
      </c>
      <c r="G1632" s="381" t="s">
        <v>6</v>
      </c>
      <c r="H1632" s="382">
        <v>86745.6872</v>
      </c>
      <c r="I1632" s="382">
        <v>151804.95250000001</v>
      </c>
      <c r="J1632" s="382">
        <v>120006.7308</v>
      </c>
      <c r="K1632" s="382">
        <v>210011.7789</v>
      </c>
      <c r="L1632" s="382">
        <v>152446.4993</v>
      </c>
      <c r="M1632" s="382">
        <v>266781.37390000001</v>
      </c>
      <c r="N1632" s="382">
        <v>199562.84899999999</v>
      </c>
      <c r="O1632" s="382">
        <v>349234.98580000002</v>
      </c>
      <c r="P1632" s="382">
        <v>248765.34529999999</v>
      </c>
      <c r="Q1632" s="382">
        <v>435339.35430000001</v>
      </c>
      <c r="R1632" s="382">
        <v>280229.16729999997</v>
      </c>
      <c r="S1632" s="382">
        <v>490401.0428</v>
      </c>
      <c r="T1632" s="382">
        <v>311284.59830000001</v>
      </c>
      <c r="U1632" s="382">
        <v>544748.04709999997</v>
      </c>
    </row>
    <row r="1633" spans="1:21" ht="15" x14ac:dyDescent="0.25">
      <c r="A1633" s="381" t="s">
        <v>767</v>
      </c>
      <c r="B1633" s="381" t="s">
        <v>313</v>
      </c>
      <c r="C1633" s="381" t="s">
        <v>320</v>
      </c>
      <c r="D1633" s="381" t="s">
        <v>769</v>
      </c>
      <c r="E1633" s="381" t="s">
        <v>333</v>
      </c>
      <c r="F1633" s="381" t="s">
        <v>627</v>
      </c>
      <c r="G1633" s="381" t="s">
        <v>4</v>
      </c>
      <c r="H1633" s="382">
        <v>95355.127600000007</v>
      </c>
      <c r="I1633" s="382">
        <v>152568.2066</v>
      </c>
      <c r="J1633" s="382">
        <v>133497.17869999999</v>
      </c>
      <c r="K1633" s="382">
        <v>213595.48920000001</v>
      </c>
      <c r="L1633" s="382">
        <v>171639.2298</v>
      </c>
      <c r="M1633" s="382">
        <v>274622.77189999999</v>
      </c>
      <c r="N1633" s="382">
        <v>228852.3064</v>
      </c>
      <c r="O1633" s="382">
        <v>366163.69569999998</v>
      </c>
      <c r="P1633" s="382">
        <v>286065.38299999997</v>
      </c>
      <c r="Q1633" s="382">
        <v>457704.61959999998</v>
      </c>
      <c r="R1633" s="382">
        <v>324207.43400000001</v>
      </c>
      <c r="S1633" s="382">
        <v>518731.90220000001</v>
      </c>
      <c r="T1633" s="382">
        <v>362349.4852</v>
      </c>
      <c r="U1633" s="382">
        <v>579759.18480000005</v>
      </c>
    </row>
    <row r="1634" spans="1:21" ht="30" x14ac:dyDescent="0.25">
      <c r="A1634" s="381" t="s">
        <v>767</v>
      </c>
      <c r="B1634" s="381" t="s">
        <v>313</v>
      </c>
      <c r="C1634" s="381" t="s">
        <v>320</v>
      </c>
      <c r="D1634" s="381" t="s">
        <v>769</v>
      </c>
      <c r="E1634" s="381" t="s">
        <v>334</v>
      </c>
      <c r="F1634" s="381" t="s">
        <v>624</v>
      </c>
      <c r="G1634" s="381" t="s">
        <v>11</v>
      </c>
      <c r="H1634" s="382">
        <v>107990.83259999999</v>
      </c>
      <c r="I1634" s="382">
        <v>188983.9572</v>
      </c>
      <c r="J1634" s="382">
        <v>140862.9627</v>
      </c>
      <c r="K1634" s="382">
        <v>246510.18470000001</v>
      </c>
      <c r="L1634" s="382">
        <v>170490.94020000001</v>
      </c>
      <c r="M1634" s="382">
        <v>298359.14529999997</v>
      </c>
      <c r="N1634" s="382">
        <v>207610.25459999999</v>
      </c>
      <c r="O1634" s="382">
        <v>363317.94540000003</v>
      </c>
      <c r="P1634" s="382">
        <v>243996.16190000001</v>
      </c>
      <c r="Q1634" s="382">
        <v>426993.28330000001</v>
      </c>
      <c r="R1634" s="382">
        <v>266362.03820000001</v>
      </c>
      <c r="S1634" s="382">
        <v>466133.56689999998</v>
      </c>
      <c r="T1634" s="382">
        <v>286248.63699999999</v>
      </c>
      <c r="U1634" s="382">
        <v>500935.11479999998</v>
      </c>
    </row>
    <row r="1635" spans="1:21" ht="15" x14ac:dyDescent="0.25">
      <c r="A1635" s="381" t="s">
        <v>767</v>
      </c>
      <c r="B1635" s="381" t="s">
        <v>313</v>
      </c>
      <c r="C1635" s="381" t="s">
        <v>320</v>
      </c>
      <c r="D1635" s="381" t="s">
        <v>769</v>
      </c>
      <c r="E1635" s="381" t="s">
        <v>334</v>
      </c>
      <c r="F1635" s="381" t="s">
        <v>625</v>
      </c>
      <c r="G1635" s="381" t="s">
        <v>5</v>
      </c>
      <c r="H1635" s="382">
        <v>99891.741299999994</v>
      </c>
      <c r="I1635" s="382">
        <v>174810.54740000001</v>
      </c>
      <c r="J1635" s="382">
        <v>130341.7607</v>
      </c>
      <c r="K1635" s="382">
        <v>228098.08119999999</v>
      </c>
      <c r="L1635" s="382">
        <v>157999.55170000001</v>
      </c>
      <c r="M1635" s="382">
        <v>276499.21549999999</v>
      </c>
      <c r="N1635" s="382">
        <v>193047.12359999999</v>
      </c>
      <c r="O1635" s="382">
        <v>337832.46639999998</v>
      </c>
      <c r="P1635" s="382">
        <v>228574.4595</v>
      </c>
      <c r="Q1635" s="382">
        <v>400005.30420000001</v>
      </c>
      <c r="R1635" s="382">
        <v>251361.08809999999</v>
      </c>
      <c r="S1635" s="382">
        <v>439881.90419999999</v>
      </c>
      <c r="T1635" s="382">
        <v>272575.53159999999</v>
      </c>
      <c r="U1635" s="382">
        <v>477007.18030000001</v>
      </c>
    </row>
    <row r="1636" spans="1:21" ht="15" x14ac:dyDescent="0.25">
      <c r="A1636" s="381" t="s">
        <v>767</v>
      </c>
      <c r="B1636" s="381" t="s">
        <v>313</v>
      </c>
      <c r="C1636" s="381" t="s">
        <v>320</v>
      </c>
      <c r="D1636" s="381" t="s">
        <v>769</v>
      </c>
      <c r="E1636" s="381" t="s">
        <v>334</v>
      </c>
      <c r="F1636" s="381" t="s">
        <v>626</v>
      </c>
      <c r="G1636" s="381" t="s">
        <v>6</v>
      </c>
      <c r="H1636" s="382">
        <v>87448.933499999999</v>
      </c>
      <c r="I1636" s="382">
        <v>153035.6336</v>
      </c>
      <c r="J1636" s="382">
        <v>121002.77340000001</v>
      </c>
      <c r="K1636" s="382">
        <v>211754.8535</v>
      </c>
      <c r="L1636" s="382">
        <v>153741.9086</v>
      </c>
      <c r="M1636" s="382">
        <v>269048.34000000003</v>
      </c>
      <c r="N1636" s="382">
        <v>201319.6545</v>
      </c>
      <c r="O1636" s="382">
        <v>352309.39539999998</v>
      </c>
      <c r="P1636" s="382">
        <v>250966.8579</v>
      </c>
      <c r="Q1636" s="382">
        <v>439192.0013</v>
      </c>
      <c r="R1636" s="382">
        <v>282737.85399999999</v>
      </c>
      <c r="S1636" s="382">
        <v>494791.24440000003</v>
      </c>
      <c r="T1636" s="382">
        <v>314103.72629999998</v>
      </c>
      <c r="U1636" s="382">
        <v>549681.52099999995</v>
      </c>
    </row>
    <row r="1637" spans="1:21" ht="15" x14ac:dyDescent="0.25">
      <c r="A1637" s="381" t="s">
        <v>767</v>
      </c>
      <c r="B1637" s="381" t="s">
        <v>313</v>
      </c>
      <c r="C1637" s="381" t="s">
        <v>320</v>
      </c>
      <c r="D1637" s="381" t="s">
        <v>769</v>
      </c>
      <c r="E1637" s="381" t="s">
        <v>334</v>
      </c>
      <c r="F1637" s="381" t="s">
        <v>627</v>
      </c>
      <c r="G1637" s="381" t="s">
        <v>4</v>
      </c>
      <c r="H1637" s="382">
        <v>95810.990399999995</v>
      </c>
      <c r="I1637" s="382">
        <v>153297.5871</v>
      </c>
      <c r="J1637" s="382">
        <v>134135.3867</v>
      </c>
      <c r="K1637" s="382">
        <v>214616.622</v>
      </c>
      <c r="L1637" s="382">
        <v>172459.78289999999</v>
      </c>
      <c r="M1637" s="382">
        <v>275935.6568</v>
      </c>
      <c r="N1637" s="382">
        <v>229946.37710000001</v>
      </c>
      <c r="O1637" s="382">
        <v>367914.20899999997</v>
      </c>
      <c r="P1637" s="382">
        <v>287432.97149999999</v>
      </c>
      <c r="Q1637" s="382">
        <v>459892.76120000001</v>
      </c>
      <c r="R1637" s="382">
        <v>325757.3677</v>
      </c>
      <c r="S1637" s="382">
        <v>521211.79609999998</v>
      </c>
      <c r="T1637" s="382">
        <v>364081.76390000002</v>
      </c>
      <c r="U1637" s="382">
        <v>582530.83089999994</v>
      </c>
    </row>
    <row r="1638" spans="1:21" ht="30" x14ac:dyDescent="0.25">
      <c r="A1638" s="381" t="s">
        <v>767</v>
      </c>
      <c r="B1638" s="381" t="s">
        <v>313</v>
      </c>
      <c r="C1638" s="381" t="s">
        <v>320</v>
      </c>
      <c r="D1638" s="381" t="s">
        <v>769</v>
      </c>
      <c r="E1638" s="381" t="s">
        <v>776</v>
      </c>
      <c r="F1638" s="381" t="s">
        <v>624</v>
      </c>
      <c r="G1638" s="381" t="s">
        <v>11</v>
      </c>
      <c r="H1638" s="382">
        <v>102608.07769999999</v>
      </c>
      <c r="I1638" s="382">
        <v>179564.1361</v>
      </c>
      <c r="J1638" s="382">
        <v>133920.27830000001</v>
      </c>
      <c r="K1638" s="382">
        <v>234360.48689999999</v>
      </c>
      <c r="L1638" s="382">
        <v>162160.48139999999</v>
      </c>
      <c r="M1638" s="382">
        <v>283780.84250000003</v>
      </c>
      <c r="N1638" s="382">
        <v>197597.91519999999</v>
      </c>
      <c r="O1638" s="382">
        <v>345796.3517</v>
      </c>
      <c r="P1638" s="382">
        <v>232274.79199999999</v>
      </c>
      <c r="Q1638" s="382">
        <v>406480.886</v>
      </c>
      <c r="R1638" s="382">
        <v>253580.2977</v>
      </c>
      <c r="S1638" s="382">
        <v>443765.52100000001</v>
      </c>
      <c r="T1638" s="382">
        <v>272529.25160000002</v>
      </c>
      <c r="U1638" s="382">
        <v>476926.19020000001</v>
      </c>
    </row>
    <row r="1639" spans="1:21" ht="15" x14ac:dyDescent="0.25">
      <c r="A1639" s="381" t="s">
        <v>767</v>
      </c>
      <c r="B1639" s="381" t="s">
        <v>313</v>
      </c>
      <c r="C1639" s="381" t="s">
        <v>320</v>
      </c>
      <c r="D1639" s="381" t="s">
        <v>769</v>
      </c>
      <c r="E1639" s="381" t="s">
        <v>776</v>
      </c>
      <c r="F1639" s="381" t="s">
        <v>625</v>
      </c>
      <c r="G1639" s="381" t="s">
        <v>5</v>
      </c>
      <c r="H1639" s="382">
        <v>94770.247199999998</v>
      </c>
      <c r="I1639" s="382">
        <v>165847.9326</v>
      </c>
      <c r="J1639" s="382">
        <v>123738.46950000001</v>
      </c>
      <c r="K1639" s="382">
        <v>216542.3217</v>
      </c>
      <c r="L1639" s="382">
        <v>150072.04060000001</v>
      </c>
      <c r="M1639" s="382">
        <v>262626.0711</v>
      </c>
      <c r="N1639" s="382">
        <v>183504.56219999999</v>
      </c>
      <c r="O1639" s="382">
        <v>321132.984</v>
      </c>
      <c r="P1639" s="382">
        <v>217350.56340000001</v>
      </c>
      <c r="Q1639" s="382">
        <v>380363.48599999998</v>
      </c>
      <c r="R1639" s="382">
        <v>239063.2487</v>
      </c>
      <c r="S1639" s="382">
        <v>418360.68520000001</v>
      </c>
      <c r="T1639" s="382">
        <v>259297.21369999999</v>
      </c>
      <c r="U1639" s="382">
        <v>453770.12390000001</v>
      </c>
    </row>
    <row r="1640" spans="1:21" ht="15" x14ac:dyDescent="0.25">
      <c r="A1640" s="381" t="s">
        <v>767</v>
      </c>
      <c r="B1640" s="381" t="s">
        <v>313</v>
      </c>
      <c r="C1640" s="381" t="s">
        <v>320</v>
      </c>
      <c r="D1640" s="381" t="s">
        <v>769</v>
      </c>
      <c r="E1640" s="381" t="s">
        <v>776</v>
      </c>
      <c r="F1640" s="381" t="s">
        <v>626</v>
      </c>
      <c r="G1640" s="381" t="s">
        <v>6</v>
      </c>
      <c r="H1640" s="382">
        <v>82810.126000000004</v>
      </c>
      <c r="I1640" s="382">
        <v>144917.72039999999</v>
      </c>
      <c r="J1640" s="382">
        <v>114554.43429999999</v>
      </c>
      <c r="K1640" s="382">
        <v>200470.26</v>
      </c>
      <c r="L1640" s="382">
        <v>145510.31849999999</v>
      </c>
      <c r="M1640" s="382">
        <v>254643.05739999999</v>
      </c>
      <c r="N1640" s="382">
        <v>190462.57380000001</v>
      </c>
      <c r="O1640" s="382">
        <v>333309.50410000002</v>
      </c>
      <c r="P1640" s="382">
        <v>237417.52989999999</v>
      </c>
      <c r="Q1640" s="382">
        <v>415480.67719999998</v>
      </c>
      <c r="R1640" s="382">
        <v>267436.50530000002</v>
      </c>
      <c r="S1640" s="382">
        <v>468013.88439999998</v>
      </c>
      <c r="T1640" s="382">
        <v>297063.42550000001</v>
      </c>
      <c r="U1640" s="382">
        <v>519860.99459999998</v>
      </c>
    </row>
    <row r="1641" spans="1:21" ht="15" x14ac:dyDescent="0.25">
      <c r="A1641" s="381" t="s">
        <v>767</v>
      </c>
      <c r="B1641" s="381" t="s">
        <v>313</v>
      </c>
      <c r="C1641" s="381" t="s">
        <v>320</v>
      </c>
      <c r="D1641" s="381" t="s">
        <v>769</v>
      </c>
      <c r="E1641" s="381" t="s">
        <v>776</v>
      </c>
      <c r="F1641" s="381" t="s">
        <v>627</v>
      </c>
      <c r="G1641" s="381" t="s">
        <v>4</v>
      </c>
      <c r="H1641" s="382">
        <v>91134.691900000005</v>
      </c>
      <c r="I1641" s="382">
        <v>145815.5091</v>
      </c>
      <c r="J1641" s="382">
        <v>127588.56849999999</v>
      </c>
      <c r="K1641" s="382">
        <v>204141.71280000001</v>
      </c>
      <c r="L1641" s="382">
        <v>164042.44529999999</v>
      </c>
      <c r="M1641" s="382">
        <v>262467.91639999999</v>
      </c>
      <c r="N1641" s="382">
        <v>218723.2604</v>
      </c>
      <c r="O1641" s="382">
        <v>349957.2218</v>
      </c>
      <c r="P1641" s="382">
        <v>273404.07549999998</v>
      </c>
      <c r="Q1641" s="382">
        <v>437446.52720000001</v>
      </c>
      <c r="R1641" s="382">
        <v>309857.9522</v>
      </c>
      <c r="S1641" s="382">
        <v>495772.73090000002</v>
      </c>
      <c r="T1641" s="382">
        <v>346311.82890000002</v>
      </c>
      <c r="U1641" s="382">
        <v>554098.93460000004</v>
      </c>
    </row>
    <row r="1642" spans="1:21" ht="30" x14ac:dyDescent="0.25">
      <c r="A1642" s="381" t="s">
        <v>767</v>
      </c>
      <c r="B1642" s="381" t="s">
        <v>313</v>
      </c>
      <c r="C1642" s="381" t="s">
        <v>320</v>
      </c>
      <c r="D1642" s="381" t="s">
        <v>769</v>
      </c>
      <c r="E1642" s="381" t="s">
        <v>777</v>
      </c>
      <c r="F1642" s="381" t="s">
        <v>624</v>
      </c>
      <c r="G1642" s="381" t="s">
        <v>11</v>
      </c>
      <c r="H1642" s="382">
        <v>102691.57520000001</v>
      </c>
      <c r="I1642" s="382">
        <v>179710.25649999999</v>
      </c>
      <c r="J1642" s="382">
        <v>133845.59789999999</v>
      </c>
      <c r="K1642" s="382">
        <v>234229.79639999999</v>
      </c>
      <c r="L1642" s="382">
        <v>161900.69130000001</v>
      </c>
      <c r="M1642" s="382">
        <v>283326.20970000001</v>
      </c>
      <c r="N1642" s="382">
        <v>196973.51010000001</v>
      </c>
      <c r="O1642" s="382">
        <v>344703.64270000003</v>
      </c>
      <c r="P1642" s="382">
        <v>231434.07250000001</v>
      </c>
      <c r="Q1642" s="382">
        <v>405009.62680000003</v>
      </c>
      <c r="R1642" s="382">
        <v>252629.64180000001</v>
      </c>
      <c r="S1642" s="382">
        <v>442101.87290000002</v>
      </c>
      <c r="T1642" s="382">
        <v>271468.73499999999</v>
      </c>
      <c r="U1642" s="382">
        <v>475070.28610000003</v>
      </c>
    </row>
    <row r="1643" spans="1:21" ht="15" x14ac:dyDescent="0.25">
      <c r="A1643" s="381" t="s">
        <v>767</v>
      </c>
      <c r="B1643" s="381" t="s">
        <v>313</v>
      </c>
      <c r="C1643" s="381" t="s">
        <v>320</v>
      </c>
      <c r="D1643" s="381" t="s">
        <v>769</v>
      </c>
      <c r="E1643" s="381" t="s">
        <v>777</v>
      </c>
      <c r="F1643" s="381" t="s">
        <v>625</v>
      </c>
      <c r="G1643" s="381" t="s">
        <v>5</v>
      </c>
      <c r="H1643" s="382">
        <v>95180.321299999996</v>
      </c>
      <c r="I1643" s="382">
        <v>166565.5624</v>
      </c>
      <c r="J1643" s="382">
        <v>124088.0319</v>
      </c>
      <c r="K1643" s="382">
        <v>217154.0558</v>
      </c>
      <c r="L1643" s="382">
        <v>150315.9362</v>
      </c>
      <c r="M1643" s="382">
        <v>263052.8884</v>
      </c>
      <c r="N1643" s="382">
        <v>183467.38099999999</v>
      </c>
      <c r="O1643" s="382">
        <v>321067.9167</v>
      </c>
      <c r="P1643" s="382">
        <v>217131.68770000001</v>
      </c>
      <c r="Q1643" s="382">
        <v>379980.4534</v>
      </c>
      <c r="R1643" s="382">
        <v>238717.4706</v>
      </c>
      <c r="S1643" s="382">
        <v>417755.5735</v>
      </c>
      <c r="T1643" s="382">
        <v>258788.03270000001</v>
      </c>
      <c r="U1643" s="382">
        <v>452879.05729999999</v>
      </c>
    </row>
    <row r="1644" spans="1:21" ht="15" x14ac:dyDescent="0.25">
      <c r="A1644" s="381" t="s">
        <v>767</v>
      </c>
      <c r="B1644" s="381" t="s">
        <v>313</v>
      </c>
      <c r="C1644" s="381" t="s">
        <v>320</v>
      </c>
      <c r="D1644" s="381" t="s">
        <v>769</v>
      </c>
      <c r="E1644" s="381" t="s">
        <v>777</v>
      </c>
      <c r="F1644" s="381" t="s">
        <v>626</v>
      </c>
      <c r="G1644" s="381" t="s">
        <v>6</v>
      </c>
      <c r="H1644" s="382">
        <v>83531.932499999995</v>
      </c>
      <c r="I1644" s="382">
        <v>146180.8818</v>
      </c>
      <c r="J1644" s="382">
        <v>115622.45269999999</v>
      </c>
      <c r="K1644" s="382">
        <v>202339.2923</v>
      </c>
      <c r="L1644" s="382">
        <v>146957.4</v>
      </c>
      <c r="M1644" s="382">
        <v>257175.45</v>
      </c>
      <c r="N1644" s="382">
        <v>192539.98190000001</v>
      </c>
      <c r="O1644" s="382">
        <v>336944.96840000001</v>
      </c>
      <c r="P1644" s="382">
        <v>240041.81880000001</v>
      </c>
      <c r="Q1644" s="382">
        <v>420073.1827</v>
      </c>
      <c r="R1644" s="382">
        <v>270478.89510000002</v>
      </c>
      <c r="S1644" s="382">
        <v>473338.06650000002</v>
      </c>
      <c r="T1644" s="382">
        <v>300540.25189999997</v>
      </c>
      <c r="U1644" s="382">
        <v>525945.44070000004</v>
      </c>
    </row>
    <row r="1645" spans="1:21" ht="15" x14ac:dyDescent="0.25">
      <c r="A1645" s="381" t="s">
        <v>767</v>
      </c>
      <c r="B1645" s="381" t="s">
        <v>313</v>
      </c>
      <c r="C1645" s="381" t="s">
        <v>320</v>
      </c>
      <c r="D1645" s="381" t="s">
        <v>769</v>
      </c>
      <c r="E1645" s="381" t="s">
        <v>777</v>
      </c>
      <c r="F1645" s="381" t="s">
        <v>627</v>
      </c>
      <c r="G1645" s="381" t="s">
        <v>4</v>
      </c>
      <c r="H1645" s="382">
        <v>90976.595499999996</v>
      </c>
      <c r="I1645" s="382">
        <v>145562.55489999999</v>
      </c>
      <c r="J1645" s="382">
        <v>127367.23360000001</v>
      </c>
      <c r="K1645" s="382">
        <v>203787.57689999999</v>
      </c>
      <c r="L1645" s="382">
        <v>163757.87179999999</v>
      </c>
      <c r="M1645" s="382">
        <v>262012.59890000001</v>
      </c>
      <c r="N1645" s="382">
        <v>218343.8291</v>
      </c>
      <c r="O1645" s="382">
        <v>349350.13179999997</v>
      </c>
      <c r="P1645" s="382">
        <v>272929.78639999998</v>
      </c>
      <c r="Q1645" s="382">
        <v>436687.66470000002</v>
      </c>
      <c r="R1645" s="382">
        <v>309320.42460000003</v>
      </c>
      <c r="S1645" s="382">
        <v>494912.68670000002</v>
      </c>
      <c r="T1645" s="382">
        <v>345711.06270000001</v>
      </c>
      <c r="U1645" s="382">
        <v>553137.70869999996</v>
      </c>
    </row>
    <row r="1646" spans="1:21" ht="30" x14ac:dyDescent="0.25">
      <c r="A1646" s="381" t="s">
        <v>767</v>
      </c>
      <c r="B1646" s="381" t="s">
        <v>313</v>
      </c>
      <c r="C1646" s="381" t="s">
        <v>335</v>
      </c>
      <c r="D1646" s="381" t="s">
        <v>336</v>
      </c>
      <c r="E1646" s="381" t="s">
        <v>338</v>
      </c>
      <c r="F1646" s="381" t="s">
        <v>624</v>
      </c>
      <c r="G1646" s="381" t="s">
        <v>11</v>
      </c>
      <c r="H1646" s="382">
        <v>122239.41959999999</v>
      </c>
      <c r="I1646" s="382">
        <v>213918.98430000001</v>
      </c>
      <c r="J1646" s="382">
        <v>160660.73060000001</v>
      </c>
      <c r="K1646" s="382">
        <v>281156.27860000002</v>
      </c>
      <c r="L1646" s="382">
        <v>195571.07440000001</v>
      </c>
      <c r="M1646" s="382">
        <v>342249.38020000001</v>
      </c>
      <c r="N1646" s="382">
        <v>240184.37289999999</v>
      </c>
      <c r="O1646" s="382">
        <v>420322.65259999997</v>
      </c>
      <c r="P1646" s="382">
        <v>282984.78629999998</v>
      </c>
      <c r="Q1646" s="382">
        <v>495223.37589999998</v>
      </c>
      <c r="R1646" s="382">
        <v>309141.54590000003</v>
      </c>
      <c r="S1646" s="382">
        <v>540997.70539999998</v>
      </c>
      <c r="T1646" s="382">
        <v>332478.75089999998</v>
      </c>
      <c r="U1646" s="382">
        <v>581837.81389999995</v>
      </c>
    </row>
    <row r="1647" spans="1:21" ht="15" x14ac:dyDescent="0.25">
      <c r="A1647" s="381" t="s">
        <v>767</v>
      </c>
      <c r="B1647" s="381" t="s">
        <v>313</v>
      </c>
      <c r="C1647" s="381" t="s">
        <v>335</v>
      </c>
      <c r="D1647" s="381" t="s">
        <v>336</v>
      </c>
      <c r="E1647" s="381" t="s">
        <v>338</v>
      </c>
      <c r="F1647" s="381" t="s">
        <v>625</v>
      </c>
      <c r="G1647" s="381" t="s">
        <v>5</v>
      </c>
      <c r="H1647" s="382">
        <v>110874.56570000001</v>
      </c>
      <c r="I1647" s="382">
        <v>194030.48989999999</v>
      </c>
      <c r="J1647" s="382">
        <v>145897.1085</v>
      </c>
      <c r="K1647" s="382">
        <v>255319.9399</v>
      </c>
      <c r="L1647" s="382">
        <v>178042.8357</v>
      </c>
      <c r="M1647" s="382">
        <v>311574.96269999997</v>
      </c>
      <c r="N1647" s="382">
        <v>219749.01180000001</v>
      </c>
      <c r="O1647" s="382">
        <v>384560.77069999999</v>
      </c>
      <c r="P1647" s="382">
        <v>261344.6557</v>
      </c>
      <c r="Q1647" s="382">
        <v>457353.14730000001</v>
      </c>
      <c r="R1647" s="382">
        <v>288091.82569999999</v>
      </c>
      <c r="S1647" s="382">
        <v>504160.6948</v>
      </c>
      <c r="T1647" s="382">
        <v>313292.2966</v>
      </c>
      <c r="U1647" s="382">
        <v>548261.51890000002</v>
      </c>
    </row>
    <row r="1648" spans="1:21" ht="15" x14ac:dyDescent="0.25">
      <c r="A1648" s="381" t="s">
        <v>767</v>
      </c>
      <c r="B1648" s="381" t="s">
        <v>313</v>
      </c>
      <c r="C1648" s="381" t="s">
        <v>335</v>
      </c>
      <c r="D1648" s="381" t="s">
        <v>336</v>
      </c>
      <c r="E1648" s="381" t="s">
        <v>338</v>
      </c>
      <c r="F1648" s="381" t="s">
        <v>626</v>
      </c>
      <c r="G1648" s="381" t="s">
        <v>6</v>
      </c>
      <c r="H1648" s="382">
        <v>94668.694799999997</v>
      </c>
      <c r="I1648" s="382">
        <v>165670.21599999999</v>
      </c>
      <c r="J1648" s="382">
        <v>130535.5468</v>
      </c>
      <c r="K1648" s="382">
        <v>228437.20689999999</v>
      </c>
      <c r="L1648" s="382">
        <v>165259.18400000001</v>
      </c>
      <c r="M1648" s="382">
        <v>289203.57199999999</v>
      </c>
      <c r="N1648" s="382">
        <v>215196.36170000001</v>
      </c>
      <c r="O1648" s="382">
        <v>376593.63290000003</v>
      </c>
      <c r="P1648" s="382">
        <v>268037.45549999998</v>
      </c>
      <c r="Q1648" s="382">
        <v>469065.54690000002</v>
      </c>
      <c r="R1648" s="382">
        <v>301402.57490000001</v>
      </c>
      <c r="S1648" s="382">
        <v>527454.5061</v>
      </c>
      <c r="T1648" s="382">
        <v>334199.21419999999</v>
      </c>
      <c r="U1648" s="382">
        <v>584848.62490000005</v>
      </c>
    </row>
    <row r="1649" spans="1:21" ht="15" x14ac:dyDescent="0.25">
      <c r="A1649" s="381" t="s">
        <v>767</v>
      </c>
      <c r="B1649" s="381" t="s">
        <v>313</v>
      </c>
      <c r="C1649" s="381" t="s">
        <v>335</v>
      </c>
      <c r="D1649" s="381" t="s">
        <v>336</v>
      </c>
      <c r="E1649" s="381" t="s">
        <v>338</v>
      </c>
      <c r="F1649" s="381" t="s">
        <v>627</v>
      </c>
      <c r="G1649" s="381" t="s">
        <v>4</v>
      </c>
      <c r="H1649" s="382">
        <v>109985.1893</v>
      </c>
      <c r="I1649" s="382">
        <v>175976.30549999999</v>
      </c>
      <c r="J1649" s="382">
        <v>153979.26500000001</v>
      </c>
      <c r="K1649" s="382">
        <v>246366.82769999999</v>
      </c>
      <c r="L1649" s="382">
        <v>197973.34080000001</v>
      </c>
      <c r="M1649" s="382">
        <v>316757.34999999998</v>
      </c>
      <c r="N1649" s="382">
        <v>263964.45429999998</v>
      </c>
      <c r="O1649" s="382">
        <v>422343.13319999998</v>
      </c>
      <c r="P1649" s="382">
        <v>329955.56790000002</v>
      </c>
      <c r="Q1649" s="382">
        <v>527928.91650000005</v>
      </c>
      <c r="R1649" s="382">
        <v>373949.64360000001</v>
      </c>
      <c r="S1649" s="382">
        <v>598319.43870000006</v>
      </c>
      <c r="T1649" s="382">
        <v>417943.7194</v>
      </c>
      <c r="U1649" s="382">
        <v>668709.96089999995</v>
      </c>
    </row>
    <row r="1650" spans="1:21" ht="30" x14ac:dyDescent="0.25">
      <c r="A1650" s="381" t="s">
        <v>767</v>
      </c>
      <c r="B1650" s="381" t="s">
        <v>313</v>
      </c>
      <c r="C1650" s="381" t="s">
        <v>339</v>
      </c>
      <c r="D1650" s="381" t="s">
        <v>340</v>
      </c>
      <c r="E1650" s="381" t="s">
        <v>778</v>
      </c>
      <c r="F1650" s="381" t="s">
        <v>624</v>
      </c>
      <c r="G1650" s="381" t="s">
        <v>11</v>
      </c>
      <c r="H1650" s="382">
        <v>83281.841799999995</v>
      </c>
      <c r="I1650" s="382">
        <v>145743.2231</v>
      </c>
      <c r="J1650" s="382">
        <v>109006.30009999999</v>
      </c>
      <c r="K1650" s="382">
        <v>190761.0251</v>
      </c>
      <c r="L1650" s="382">
        <v>132278.5998</v>
      </c>
      <c r="M1650" s="382">
        <v>231487.5497</v>
      </c>
      <c r="N1650" s="382">
        <v>161705.31890000001</v>
      </c>
      <c r="O1650" s="382">
        <v>282984.30800000002</v>
      </c>
      <c r="P1650" s="382">
        <v>190263.43890000001</v>
      </c>
      <c r="Q1650" s="382">
        <v>332961.01799999998</v>
      </c>
      <c r="R1650" s="382">
        <v>207770.81880000001</v>
      </c>
      <c r="S1650" s="382">
        <v>363598.93290000001</v>
      </c>
      <c r="T1650" s="382">
        <v>223362.13959999999</v>
      </c>
      <c r="U1650" s="382">
        <v>390883.74430000002</v>
      </c>
    </row>
    <row r="1651" spans="1:21" ht="15" x14ac:dyDescent="0.25">
      <c r="A1651" s="381" t="s">
        <v>767</v>
      </c>
      <c r="B1651" s="381" t="s">
        <v>313</v>
      </c>
      <c r="C1651" s="381" t="s">
        <v>339</v>
      </c>
      <c r="D1651" s="381" t="s">
        <v>340</v>
      </c>
      <c r="E1651" s="381" t="s">
        <v>778</v>
      </c>
      <c r="F1651" s="381" t="s">
        <v>625</v>
      </c>
      <c r="G1651" s="381" t="s">
        <v>5</v>
      </c>
      <c r="H1651" s="382">
        <v>76358.425399999993</v>
      </c>
      <c r="I1651" s="382">
        <v>133627.24460000001</v>
      </c>
      <c r="J1651" s="382">
        <v>100012.36990000001</v>
      </c>
      <c r="K1651" s="382">
        <v>175021.64730000001</v>
      </c>
      <c r="L1651" s="382">
        <v>121600.47809999999</v>
      </c>
      <c r="M1651" s="382">
        <v>212800.83670000001</v>
      </c>
      <c r="N1651" s="382">
        <v>149256.19149999999</v>
      </c>
      <c r="O1651" s="382">
        <v>261198.33530000001</v>
      </c>
      <c r="P1651" s="382">
        <v>177080.37160000001</v>
      </c>
      <c r="Q1651" s="382">
        <v>309890.65029999998</v>
      </c>
      <c r="R1651" s="382">
        <v>194947.42679999999</v>
      </c>
      <c r="S1651" s="382">
        <v>341157.99680000002</v>
      </c>
      <c r="T1651" s="382">
        <v>211673.8406</v>
      </c>
      <c r="U1651" s="382">
        <v>370429.22090000001</v>
      </c>
    </row>
    <row r="1652" spans="1:21" ht="15" x14ac:dyDescent="0.25">
      <c r="A1652" s="381" t="s">
        <v>767</v>
      </c>
      <c r="B1652" s="381" t="s">
        <v>313</v>
      </c>
      <c r="C1652" s="381" t="s">
        <v>339</v>
      </c>
      <c r="D1652" s="381" t="s">
        <v>340</v>
      </c>
      <c r="E1652" s="381" t="s">
        <v>778</v>
      </c>
      <c r="F1652" s="381" t="s">
        <v>626</v>
      </c>
      <c r="G1652" s="381" t="s">
        <v>6</v>
      </c>
      <c r="H1652" s="382">
        <v>66108.540500000003</v>
      </c>
      <c r="I1652" s="382">
        <v>115689.9458</v>
      </c>
      <c r="J1652" s="382">
        <v>91333.184599999993</v>
      </c>
      <c r="K1652" s="382">
        <v>159833.07310000001</v>
      </c>
      <c r="L1652" s="382">
        <v>115861.3875</v>
      </c>
      <c r="M1652" s="382">
        <v>202757.42819999999</v>
      </c>
      <c r="N1652" s="382">
        <v>151344.97089999999</v>
      </c>
      <c r="O1652" s="382">
        <v>264853.69910000003</v>
      </c>
      <c r="P1652" s="382">
        <v>188597.60649999999</v>
      </c>
      <c r="Q1652" s="382">
        <v>330045.81140000001</v>
      </c>
      <c r="R1652" s="382">
        <v>212298.20680000001</v>
      </c>
      <c r="S1652" s="382">
        <v>371521.86190000002</v>
      </c>
      <c r="T1652" s="382">
        <v>235652.49160000001</v>
      </c>
      <c r="U1652" s="382">
        <v>412391.8603</v>
      </c>
    </row>
    <row r="1653" spans="1:21" ht="15" x14ac:dyDescent="0.25">
      <c r="A1653" s="381" t="s">
        <v>767</v>
      </c>
      <c r="B1653" s="381" t="s">
        <v>313</v>
      </c>
      <c r="C1653" s="381" t="s">
        <v>339</v>
      </c>
      <c r="D1653" s="381" t="s">
        <v>340</v>
      </c>
      <c r="E1653" s="381" t="s">
        <v>778</v>
      </c>
      <c r="F1653" s="381" t="s">
        <v>627</v>
      </c>
      <c r="G1653" s="381" t="s">
        <v>4</v>
      </c>
      <c r="H1653" s="382">
        <v>74361.388999999996</v>
      </c>
      <c r="I1653" s="382">
        <v>118978.22440000001</v>
      </c>
      <c r="J1653" s="382">
        <v>104105.94469999999</v>
      </c>
      <c r="K1653" s="382">
        <v>166569.514</v>
      </c>
      <c r="L1653" s="382">
        <v>133850.50030000001</v>
      </c>
      <c r="M1653" s="382">
        <v>214160.80369999999</v>
      </c>
      <c r="N1653" s="382">
        <v>178467.33369999999</v>
      </c>
      <c r="O1653" s="382">
        <v>285547.73830000003</v>
      </c>
      <c r="P1653" s="382">
        <v>223084.1672</v>
      </c>
      <c r="Q1653" s="382">
        <v>356934.67290000001</v>
      </c>
      <c r="R1653" s="382">
        <v>252828.72279999999</v>
      </c>
      <c r="S1653" s="382">
        <v>404525.96260000003</v>
      </c>
      <c r="T1653" s="382">
        <v>282573.27850000001</v>
      </c>
      <c r="U1653" s="382">
        <v>452117.25229999999</v>
      </c>
    </row>
    <row r="1654" spans="1:21" ht="30" x14ac:dyDescent="0.25">
      <c r="A1654" s="381" t="s">
        <v>767</v>
      </c>
      <c r="B1654" s="381" t="s">
        <v>313</v>
      </c>
      <c r="C1654" s="381" t="s">
        <v>339</v>
      </c>
      <c r="D1654" s="381" t="s">
        <v>340</v>
      </c>
      <c r="E1654" s="381" t="s">
        <v>779</v>
      </c>
      <c r="F1654" s="381" t="s">
        <v>624</v>
      </c>
      <c r="G1654" s="381" t="s">
        <v>11</v>
      </c>
      <c r="H1654" s="382">
        <v>85372.645099999994</v>
      </c>
      <c r="I1654" s="382">
        <v>149402.12899999999</v>
      </c>
      <c r="J1654" s="382">
        <v>111755.12850000001</v>
      </c>
      <c r="K1654" s="382">
        <v>195571.47469999999</v>
      </c>
      <c r="L1654" s="382">
        <v>135625.51550000001</v>
      </c>
      <c r="M1654" s="382">
        <v>237344.65220000001</v>
      </c>
      <c r="N1654" s="382">
        <v>165817.15119999999</v>
      </c>
      <c r="O1654" s="382">
        <v>290180.0147</v>
      </c>
      <c r="P1654" s="382">
        <v>195108.48240000001</v>
      </c>
      <c r="Q1654" s="382">
        <v>341439.84409999999</v>
      </c>
      <c r="R1654" s="382">
        <v>213063.84820000001</v>
      </c>
      <c r="S1654" s="382">
        <v>372861.73430000001</v>
      </c>
      <c r="T1654" s="382">
        <v>229054.91940000001</v>
      </c>
      <c r="U1654" s="382">
        <v>400846.109</v>
      </c>
    </row>
    <row r="1655" spans="1:21" ht="15" x14ac:dyDescent="0.25">
      <c r="A1655" s="381" t="s">
        <v>767</v>
      </c>
      <c r="B1655" s="381" t="s">
        <v>313</v>
      </c>
      <c r="C1655" s="381" t="s">
        <v>339</v>
      </c>
      <c r="D1655" s="381" t="s">
        <v>340</v>
      </c>
      <c r="E1655" s="381" t="s">
        <v>779</v>
      </c>
      <c r="F1655" s="381" t="s">
        <v>625</v>
      </c>
      <c r="G1655" s="381" t="s">
        <v>5</v>
      </c>
      <c r="H1655" s="382">
        <v>78253.282399999996</v>
      </c>
      <c r="I1655" s="382">
        <v>136943.24429999999</v>
      </c>
      <c r="J1655" s="382">
        <v>102506.6523</v>
      </c>
      <c r="K1655" s="382">
        <v>179386.64139999999</v>
      </c>
      <c r="L1655" s="382">
        <v>124645.18180000001</v>
      </c>
      <c r="M1655" s="382">
        <v>218129.06830000001</v>
      </c>
      <c r="N1655" s="382">
        <v>153015.68909999999</v>
      </c>
      <c r="O1655" s="382">
        <v>267777.4559</v>
      </c>
      <c r="P1655" s="382">
        <v>181552.3083</v>
      </c>
      <c r="Q1655" s="382">
        <v>317716.53940000001</v>
      </c>
      <c r="R1655" s="382">
        <v>199877.5288</v>
      </c>
      <c r="S1655" s="382">
        <v>349785.67540000001</v>
      </c>
      <c r="T1655" s="382">
        <v>217035.81839999999</v>
      </c>
      <c r="U1655" s="382">
        <v>379812.68229999999</v>
      </c>
    </row>
    <row r="1656" spans="1:21" ht="15" x14ac:dyDescent="0.25">
      <c r="A1656" s="381" t="s">
        <v>767</v>
      </c>
      <c r="B1656" s="381" t="s">
        <v>313</v>
      </c>
      <c r="C1656" s="381" t="s">
        <v>339</v>
      </c>
      <c r="D1656" s="381" t="s">
        <v>340</v>
      </c>
      <c r="E1656" s="381" t="s">
        <v>779</v>
      </c>
      <c r="F1656" s="381" t="s">
        <v>626</v>
      </c>
      <c r="G1656" s="381" t="s">
        <v>6</v>
      </c>
      <c r="H1656" s="382">
        <v>67724.703500000003</v>
      </c>
      <c r="I1656" s="382">
        <v>118518.231</v>
      </c>
      <c r="J1656" s="382">
        <v>93561.319099999993</v>
      </c>
      <c r="K1656" s="382">
        <v>163732.30840000001</v>
      </c>
      <c r="L1656" s="382">
        <v>118681.78290000001</v>
      </c>
      <c r="M1656" s="382">
        <v>207693.12</v>
      </c>
      <c r="N1656" s="382">
        <v>155016.7182</v>
      </c>
      <c r="O1656" s="382">
        <v>271279.25689999998</v>
      </c>
      <c r="P1656" s="382">
        <v>193170.77340000001</v>
      </c>
      <c r="Q1656" s="382">
        <v>338048.85340000002</v>
      </c>
      <c r="R1656" s="382">
        <v>217440.21170000001</v>
      </c>
      <c r="S1656" s="382">
        <v>380520.37050000002</v>
      </c>
      <c r="T1656" s="382">
        <v>241353.53320000001</v>
      </c>
      <c r="U1656" s="382">
        <v>422368.68310000002</v>
      </c>
    </row>
    <row r="1657" spans="1:21" ht="15" x14ac:dyDescent="0.25">
      <c r="A1657" s="381" t="s">
        <v>767</v>
      </c>
      <c r="B1657" s="381" t="s">
        <v>313</v>
      </c>
      <c r="C1657" s="381" t="s">
        <v>339</v>
      </c>
      <c r="D1657" s="381" t="s">
        <v>340</v>
      </c>
      <c r="E1657" s="381" t="s">
        <v>779</v>
      </c>
      <c r="F1657" s="381" t="s">
        <v>627</v>
      </c>
      <c r="G1657" s="381" t="s">
        <v>4</v>
      </c>
      <c r="H1657" s="382">
        <v>76243.682199999996</v>
      </c>
      <c r="I1657" s="382">
        <v>121989.89350000001</v>
      </c>
      <c r="J1657" s="382">
        <v>106741.15519999999</v>
      </c>
      <c r="K1657" s="382">
        <v>170785.85079999999</v>
      </c>
      <c r="L1657" s="382">
        <v>137238.628</v>
      </c>
      <c r="M1657" s="382">
        <v>219581.8082</v>
      </c>
      <c r="N1657" s="382">
        <v>182984.83739999999</v>
      </c>
      <c r="O1657" s="382">
        <v>292775.74420000002</v>
      </c>
      <c r="P1657" s="382">
        <v>228731.04680000001</v>
      </c>
      <c r="Q1657" s="382">
        <v>365969.6802</v>
      </c>
      <c r="R1657" s="382">
        <v>259228.5197</v>
      </c>
      <c r="S1657" s="382">
        <v>414765.63760000002</v>
      </c>
      <c r="T1657" s="382">
        <v>289725.9926</v>
      </c>
      <c r="U1657" s="382">
        <v>463561.59499999997</v>
      </c>
    </row>
    <row r="1658" spans="1:21" ht="30" x14ac:dyDescent="0.25">
      <c r="A1658" s="381" t="s">
        <v>767</v>
      </c>
      <c r="B1658" s="381" t="s">
        <v>313</v>
      </c>
      <c r="C1658" s="381" t="s">
        <v>339</v>
      </c>
      <c r="D1658" s="381" t="s">
        <v>340</v>
      </c>
      <c r="E1658" s="381" t="s">
        <v>341</v>
      </c>
      <c r="F1658" s="381" t="s">
        <v>624</v>
      </c>
      <c r="G1658" s="381" t="s">
        <v>11</v>
      </c>
      <c r="H1658" s="382">
        <v>91241.970499999996</v>
      </c>
      <c r="I1658" s="382">
        <v>159673.44829999999</v>
      </c>
      <c r="J1658" s="382">
        <v>119312.3651</v>
      </c>
      <c r="K1658" s="382">
        <v>208796.639</v>
      </c>
      <c r="L1658" s="382">
        <v>144681.21359999999</v>
      </c>
      <c r="M1658" s="382">
        <v>253192.12390000001</v>
      </c>
      <c r="N1658" s="382">
        <v>176678.85490000001</v>
      </c>
      <c r="O1658" s="382">
        <v>309187.99599999998</v>
      </c>
      <c r="P1658" s="382">
        <v>207816.3584</v>
      </c>
      <c r="Q1658" s="382">
        <v>363678.62729999999</v>
      </c>
      <c r="R1658" s="382">
        <v>226918.91880000001</v>
      </c>
      <c r="S1658" s="382">
        <v>397108.1079</v>
      </c>
      <c r="T1658" s="382">
        <v>243923.50659999999</v>
      </c>
      <c r="U1658" s="382">
        <v>426866.13650000002</v>
      </c>
    </row>
    <row r="1659" spans="1:21" ht="15" x14ac:dyDescent="0.25">
      <c r="A1659" s="381" t="s">
        <v>767</v>
      </c>
      <c r="B1659" s="381" t="s">
        <v>313</v>
      </c>
      <c r="C1659" s="381" t="s">
        <v>339</v>
      </c>
      <c r="D1659" s="381" t="s">
        <v>340</v>
      </c>
      <c r="E1659" s="381" t="s">
        <v>341</v>
      </c>
      <c r="F1659" s="381" t="s">
        <v>625</v>
      </c>
      <c r="G1659" s="381" t="s">
        <v>5</v>
      </c>
      <c r="H1659" s="382">
        <v>83861.346999999994</v>
      </c>
      <c r="I1659" s="382">
        <v>146757.35740000001</v>
      </c>
      <c r="J1659" s="382">
        <v>109724.4957</v>
      </c>
      <c r="K1659" s="382">
        <v>192017.86749999999</v>
      </c>
      <c r="L1659" s="382">
        <v>133297.93229999999</v>
      </c>
      <c r="M1659" s="382">
        <v>233271.38159999999</v>
      </c>
      <c r="N1659" s="382">
        <v>163407.61470000001</v>
      </c>
      <c r="O1659" s="382">
        <v>285963.32579999999</v>
      </c>
      <c r="P1659" s="382">
        <v>193762.71049999999</v>
      </c>
      <c r="Q1659" s="382">
        <v>339084.74349999998</v>
      </c>
      <c r="R1659" s="382">
        <v>213248.69829999999</v>
      </c>
      <c r="S1659" s="382">
        <v>373185.22200000001</v>
      </c>
      <c r="T1659" s="382">
        <v>231463.33809999999</v>
      </c>
      <c r="U1659" s="382">
        <v>405060.84169999999</v>
      </c>
    </row>
    <row r="1660" spans="1:21" ht="15" x14ac:dyDescent="0.25">
      <c r="A1660" s="381" t="s">
        <v>767</v>
      </c>
      <c r="B1660" s="381" t="s">
        <v>313</v>
      </c>
      <c r="C1660" s="381" t="s">
        <v>339</v>
      </c>
      <c r="D1660" s="381" t="s">
        <v>340</v>
      </c>
      <c r="E1660" s="381" t="s">
        <v>341</v>
      </c>
      <c r="F1660" s="381" t="s">
        <v>626</v>
      </c>
      <c r="G1660" s="381" t="s">
        <v>6</v>
      </c>
      <c r="H1660" s="382">
        <v>72829.250799999994</v>
      </c>
      <c r="I1660" s="382">
        <v>127451.18889999999</v>
      </c>
      <c r="J1660" s="382">
        <v>100661.694</v>
      </c>
      <c r="K1660" s="382">
        <v>176157.9645</v>
      </c>
      <c r="L1660" s="382">
        <v>127751.7046</v>
      </c>
      <c r="M1660" s="382">
        <v>223565.48310000001</v>
      </c>
      <c r="N1660" s="382">
        <v>166991.57449999999</v>
      </c>
      <c r="O1660" s="382">
        <v>292235.25540000002</v>
      </c>
      <c r="P1660" s="382">
        <v>208117.32089999999</v>
      </c>
      <c r="Q1660" s="382">
        <v>364205.31150000001</v>
      </c>
      <c r="R1660" s="382">
        <v>234325.07579999999</v>
      </c>
      <c r="S1660" s="382">
        <v>410068.88260000001</v>
      </c>
      <c r="T1660" s="382">
        <v>260163.6453</v>
      </c>
      <c r="U1660" s="382">
        <v>455286.37920000002</v>
      </c>
    </row>
    <row r="1661" spans="1:21" ht="15" x14ac:dyDescent="0.25">
      <c r="A1661" s="381" t="s">
        <v>767</v>
      </c>
      <c r="B1661" s="381" t="s">
        <v>313</v>
      </c>
      <c r="C1661" s="381" t="s">
        <v>339</v>
      </c>
      <c r="D1661" s="381" t="s">
        <v>340</v>
      </c>
      <c r="E1661" s="381" t="s">
        <v>341</v>
      </c>
      <c r="F1661" s="381" t="s">
        <v>627</v>
      </c>
      <c r="G1661" s="381" t="s">
        <v>4</v>
      </c>
      <c r="H1661" s="382">
        <v>81326.217699999994</v>
      </c>
      <c r="I1661" s="382">
        <v>130121.9503</v>
      </c>
      <c r="J1661" s="382">
        <v>113856.70480000001</v>
      </c>
      <c r="K1661" s="382">
        <v>182170.7304</v>
      </c>
      <c r="L1661" s="382">
        <v>146387.19190000001</v>
      </c>
      <c r="M1661" s="382">
        <v>234219.51060000001</v>
      </c>
      <c r="N1661" s="382">
        <v>195182.92249999999</v>
      </c>
      <c r="O1661" s="382">
        <v>312292.68060000002</v>
      </c>
      <c r="P1661" s="382">
        <v>243978.6531</v>
      </c>
      <c r="Q1661" s="382">
        <v>390365.85080000001</v>
      </c>
      <c r="R1661" s="382">
        <v>276509.14020000002</v>
      </c>
      <c r="S1661" s="382">
        <v>442414.6311</v>
      </c>
      <c r="T1661" s="382">
        <v>309039.62729999999</v>
      </c>
      <c r="U1661" s="382">
        <v>494463.41110000003</v>
      </c>
    </row>
    <row r="1662" spans="1:21" ht="30" x14ac:dyDescent="0.25">
      <c r="A1662" s="381" t="s">
        <v>767</v>
      </c>
      <c r="B1662" s="381" t="s">
        <v>313</v>
      </c>
      <c r="C1662" s="381" t="s">
        <v>339</v>
      </c>
      <c r="D1662" s="381" t="s">
        <v>340</v>
      </c>
      <c r="E1662" s="381" t="s">
        <v>342</v>
      </c>
      <c r="F1662" s="381" t="s">
        <v>624</v>
      </c>
      <c r="G1662" s="381" t="s">
        <v>11</v>
      </c>
      <c r="H1662" s="382">
        <v>82536.734500000006</v>
      </c>
      <c r="I1662" s="382">
        <v>144439.28529999999</v>
      </c>
      <c r="J1662" s="382">
        <v>107993.1525</v>
      </c>
      <c r="K1662" s="382">
        <v>188988.01689999999</v>
      </c>
      <c r="L1662" s="382">
        <v>131014.31080000001</v>
      </c>
      <c r="M1662" s="382">
        <v>229275.04380000001</v>
      </c>
      <c r="N1662" s="382">
        <v>160096.58600000001</v>
      </c>
      <c r="O1662" s="382">
        <v>280169.02539999998</v>
      </c>
      <c r="P1662" s="382">
        <v>188348.75510000001</v>
      </c>
      <c r="Q1662" s="382">
        <v>329610.32150000002</v>
      </c>
      <c r="R1662" s="382">
        <v>205673.24350000001</v>
      </c>
      <c r="S1662" s="382">
        <v>359928.17609999998</v>
      </c>
      <c r="T1662" s="382">
        <v>221099.22649999999</v>
      </c>
      <c r="U1662" s="382">
        <v>386923.64640000003</v>
      </c>
    </row>
    <row r="1663" spans="1:21" ht="15" x14ac:dyDescent="0.25">
      <c r="A1663" s="381" t="s">
        <v>767</v>
      </c>
      <c r="B1663" s="381" t="s">
        <v>313</v>
      </c>
      <c r="C1663" s="381" t="s">
        <v>339</v>
      </c>
      <c r="D1663" s="381" t="s">
        <v>340</v>
      </c>
      <c r="E1663" s="381" t="s">
        <v>342</v>
      </c>
      <c r="F1663" s="381" t="s">
        <v>625</v>
      </c>
      <c r="G1663" s="381" t="s">
        <v>5</v>
      </c>
      <c r="H1663" s="382">
        <v>75743.948499999999</v>
      </c>
      <c r="I1663" s="382">
        <v>132551.9099</v>
      </c>
      <c r="J1663" s="382">
        <v>99168.918999999994</v>
      </c>
      <c r="K1663" s="382">
        <v>173545.60819999999</v>
      </c>
      <c r="L1663" s="382">
        <v>120537.66280000001</v>
      </c>
      <c r="M1663" s="382">
        <v>210940.9099</v>
      </c>
      <c r="N1663" s="382">
        <v>147882.34770000001</v>
      </c>
      <c r="O1663" s="382">
        <v>258794.10829999999</v>
      </c>
      <c r="P1663" s="382">
        <v>175414.4247</v>
      </c>
      <c r="Q1663" s="382">
        <v>306975.24329999997</v>
      </c>
      <c r="R1663" s="382">
        <v>193091.80189999999</v>
      </c>
      <c r="S1663" s="382">
        <v>337910.65340000001</v>
      </c>
      <c r="T1663" s="382">
        <v>209631.46119999999</v>
      </c>
      <c r="U1663" s="382">
        <v>366855.05709999998</v>
      </c>
    </row>
    <row r="1664" spans="1:21" ht="15" x14ac:dyDescent="0.25">
      <c r="A1664" s="381" t="s">
        <v>767</v>
      </c>
      <c r="B1664" s="381" t="s">
        <v>313</v>
      </c>
      <c r="C1664" s="381" t="s">
        <v>339</v>
      </c>
      <c r="D1664" s="381" t="s">
        <v>340</v>
      </c>
      <c r="E1664" s="381" t="s">
        <v>342</v>
      </c>
      <c r="F1664" s="381" t="s">
        <v>626</v>
      </c>
      <c r="G1664" s="381" t="s">
        <v>6</v>
      </c>
      <c r="H1664" s="382">
        <v>65652.084900000002</v>
      </c>
      <c r="I1664" s="382">
        <v>114891.1485</v>
      </c>
      <c r="J1664" s="382">
        <v>90717.142399999997</v>
      </c>
      <c r="K1664" s="382">
        <v>158754.9993</v>
      </c>
      <c r="L1664" s="382">
        <v>115098.8993</v>
      </c>
      <c r="M1664" s="382">
        <v>201423.07370000001</v>
      </c>
      <c r="N1664" s="382">
        <v>150387.5062</v>
      </c>
      <c r="O1664" s="382">
        <v>263178.13589999999</v>
      </c>
      <c r="P1664" s="382">
        <v>187411.78709999999</v>
      </c>
      <c r="Q1664" s="382">
        <v>327970.6274</v>
      </c>
      <c r="R1664" s="382">
        <v>210981.5563</v>
      </c>
      <c r="S1664" s="382">
        <v>369217.72360000003</v>
      </c>
      <c r="T1664" s="382">
        <v>234211.54430000001</v>
      </c>
      <c r="U1664" s="382">
        <v>409870.20250000001</v>
      </c>
    </row>
    <row r="1665" spans="1:21" ht="15" x14ac:dyDescent="0.25">
      <c r="A1665" s="381" t="s">
        <v>767</v>
      </c>
      <c r="B1665" s="381" t="s">
        <v>313</v>
      </c>
      <c r="C1665" s="381" t="s">
        <v>339</v>
      </c>
      <c r="D1665" s="381" t="s">
        <v>340</v>
      </c>
      <c r="E1665" s="381" t="s">
        <v>342</v>
      </c>
      <c r="F1665" s="381" t="s">
        <v>627</v>
      </c>
      <c r="G1665" s="381" t="s">
        <v>4</v>
      </c>
      <c r="H1665" s="382">
        <v>73648.177200000006</v>
      </c>
      <c r="I1665" s="382">
        <v>117837.0854</v>
      </c>
      <c r="J1665" s="382">
        <v>103107.44809999999</v>
      </c>
      <c r="K1665" s="382">
        <v>164971.91949999999</v>
      </c>
      <c r="L1665" s="382">
        <v>132566.71909999999</v>
      </c>
      <c r="M1665" s="382">
        <v>212106.7536</v>
      </c>
      <c r="N1665" s="382">
        <v>176755.62530000001</v>
      </c>
      <c r="O1665" s="382">
        <v>282809.0048</v>
      </c>
      <c r="P1665" s="382">
        <v>220944.53169999999</v>
      </c>
      <c r="Q1665" s="382">
        <v>353511.25599999999</v>
      </c>
      <c r="R1665" s="382">
        <v>250403.8026</v>
      </c>
      <c r="S1665" s="382">
        <v>400646.09019999998</v>
      </c>
      <c r="T1665" s="382">
        <v>279863.0735</v>
      </c>
      <c r="U1665" s="382">
        <v>447780.92420000001</v>
      </c>
    </row>
  </sheetData>
  <sortState ref="A2:U1613">
    <sortCondition ref="B2:B1613"/>
    <sortCondition ref="C2:C1613"/>
    <sortCondition ref="E2:E1613"/>
    <sortCondition ref="F2:F1613"/>
  </sortState>
  <pageMargins left="0.75" right="0.75" top="1" bottom="1" header="0.5" footer="0.5"/>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B1:H56"/>
  <sheetViews>
    <sheetView showGridLines="0" tabSelected="1" topLeftCell="A31" zoomScaleNormal="100" workbookViewId="0">
      <selection activeCell="D54" sqref="D54"/>
    </sheetView>
  </sheetViews>
  <sheetFormatPr defaultColWidth="9" defaultRowHeight="12.75" x14ac:dyDescent="0.2"/>
  <cols>
    <col min="1" max="1" width="2.375" style="112" customWidth="1"/>
    <col min="2" max="2" width="2.625" style="112" customWidth="1"/>
    <col min="3" max="3" width="32.625" style="112" customWidth="1"/>
    <col min="4" max="4" width="11" style="112" customWidth="1"/>
    <col min="5" max="5" width="15.625" style="112" customWidth="1"/>
    <col min="6" max="7" width="19.625" style="112" customWidth="1"/>
    <col min="8" max="8" width="2.125" style="112" customWidth="1"/>
    <col min="9" max="9" width="2.5" style="112" customWidth="1"/>
    <col min="10" max="16384" width="9" style="112"/>
  </cols>
  <sheetData>
    <row r="1" spans="2:8" ht="13.5" thickBot="1" x14ac:dyDescent="0.25">
      <c r="G1" s="205"/>
    </row>
    <row r="2" spans="2:8" ht="13.5" thickBot="1" x14ac:dyDescent="0.25">
      <c r="B2" s="206"/>
      <c r="C2" s="207"/>
      <c r="D2" s="207"/>
      <c r="E2" s="207"/>
      <c r="F2" s="207"/>
      <c r="G2" s="207"/>
      <c r="H2" s="208"/>
    </row>
    <row r="3" spans="2:8" ht="15.75" customHeight="1" thickBot="1" x14ac:dyDescent="0.25">
      <c r="B3" s="216"/>
      <c r="C3" s="445" t="s">
        <v>536</v>
      </c>
      <c r="D3" s="446"/>
      <c r="E3" s="447"/>
      <c r="F3" s="217" t="s">
        <v>537</v>
      </c>
      <c r="G3" s="218"/>
      <c r="H3" s="210"/>
    </row>
    <row r="4" spans="2:8" s="223" customFormat="1" ht="59.25" customHeight="1" thickBot="1" x14ac:dyDescent="0.3">
      <c r="B4" s="219"/>
      <c r="C4" s="220" t="s">
        <v>538</v>
      </c>
      <c r="D4" s="221" t="s">
        <v>539</v>
      </c>
      <c r="E4" s="304" t="s">
        <v>540</v>
      </c>
      <c r="F4" s="305" t="s">
        <v>541</v>
      </c>
      <c r="G4" s="307" t="s">
        <v>542</v>
      </c>
      <c r="H4" s="222"/>
    </row>
    <row r="5" spans="2:8" ht="13.5" customHeight="1" x14ac:dyDescent="0.2">
      <c r="B5" s="216"/>
      <c r="C5" s="451" t="s">
        <v>426</v>
      </c>
      <c r="D5" s="303">
        <v>0</v>
      </c>
      <c r="E5" s="310">
        <f>SUM('Unit Mix'!E12:H12)</f>
        <v>0</v>
      </c>
      <c r="F5" s="306">
        <f>GETPIVOTDATA("Sum of 0 Bedrooms, TDC",'Select City &amp; State'!$D$15,"Type","Detached/Semi-Detached")</f>
        <v>179621.85320000001</v>
      </c>
      <c r="G5" s="308">
        <f>E5*F5</f>
        <v>0</v>
      </c>
      <c r="H5" s="210"/>
    </row>
    <row r="6" spans="2:8" ht="13.5" customHeight="1" x14ac:dyDescent="0.2">
      <c r="B6" s="216"/>
      <c r="C6" s="452"/>
      <c r="D6" s="303">
        <v>1</v>
      </c>
      <c r="E6" s="310">
        <f>SUM('Unit Mix'!E13:H13)</f>
        <v>0</v>
      </c>
      <c r="F6" s="306">
        <f>GETPIVOTDATA("Sum of 1 Bedrooms, TDC",'Select City &amp; State'!$D$15,"Type","Detached/Semi-Detached")</f>
        <v>235015.3751</v>
      </c>
      <c r="G6" s="308">
        <f t="shared" ref="G6:G24" si="0">E6*F6</f>
        <v>0</v>
      </c>
      <c r="H6" s="210"/>
    </row>
    <row r="7" spans="2:8" ht="13.5" customHeight="1" x14ac:dyDescent="0.2">
      <c r="B7" s="216"/>
      <c r="C7" s="452"/>
      <c r="D7" s="303">
        <v>2</v>
      </c>
      <c r="E7" s="310">
        <f>SUM('Unit Mix'!E14:H14)</f>
        <v>0</v>
      </c>
      <c r="F7" s="306">
        <f>GETPIVOTDATA("Sum of 2 Bedrooms, TDC",'Select City &amp; State'!$D$15,"Type","Detached/Semi-Detached")</f>
        <v>285108.27279999998</v>
      </c>
      <c r="G7" s="308">
        <f t="shared" si="0"/>
        <v>0</v>
      </c>
      <c r="H7" s="210"/>
    </row>
    <row r="8" spans="2:8" ht="13.5" customHeight="1" x14ac:dyDescent="0.2">
      <c r="B8" s="216"/>
      <c r="C8" s="452"/>
      <c r="D8" s="303">
        <v>3</v>
      </c>
      <c r="E8" s="310">
        <f>SUM('Unit Mix'!E15:H15)</f>
        <v>0</v>
      </c>
      <c r="F8" s="306">
        <f>GETPIVOTDATA("Sum of 3 Bedrooms, TDC",'Select City &amp; State'!$D$15,"Type","Detached/Semi-Detached")</f>
        <v>348385.30709999998</v>
      </c>
      <c r="G8" s="308">
        <f t="shared" si="0"/>
        <v>0</v>
      </c>
      <c r="H8" s="210"/>
    </row>
    <row r="9" spans="2:8" ht="13.5" customHeight="1" thickBot="1" x14ac:dyDescent="0.25">
      <c r="B9" s="216"/>
      <c r="C9" s="453"/>
      <c r="D9" s="303">
        <v>4</v>
      </c>
      <c r="E9" s="310">
        <f>SUM('Unit Mix'!E16:H16)</f>
        <v>0</v>
      </c>
      <c r="F9" s="306">
        <f>GETPIVOTDATA("Sum of 4 Bedrooms, TDC",'Select City &amp; State'!$D$15,"Type","Detached/Semi-Detached")</f>
        <v>409861.00309999997</v>
      </c>
      <c r="G9" s="308">
        <f t="shared" si="0"/>
        <v>0</v>
      </c>
      <c r="H9" s="210"/>
    </row>
    <row r="10" spans="2:8" ht="13.5" customHeight="1" x14ac:dyDescent="0.2">
      <c r="B10" s="216"/>
      <c r="C10" s="451" t="s">
        <v>4</v>
      </c>
      <c r="D10" s="303">
        <v>0</v>
      </c>
      <c r="E10" s="310">
        <f>SUM('Unit Mix'!E17:H17)</f>
        <v>0</v>
      </c>
      <c r="F10" s="306">
        <f>GETPIVOTDATA("Sum of 0 Bedrooms, TDC",'Select City &amp; State'!$D$15,"Type","Elevator")</f>
        <v>146532.4761</v>
      </c>
      <c r="G10" s="308">
        <f t="shared" si="0"/>
        <v>0</v>
      </c>
      <c r="H10" s="210"/>
    </row>
    <row r="11" spans="2:8" ht="13.5" customHeight="1" x14ac:dyDescent="0.2">
      <c r="B11" s="216"/>
      <c r="C11" s="452"/>
      <c r="D11" s="303">
        <v>1</v>
      </c>
      <c r="E11" s="310">
        <f>SUM('Unit Mix'!E18:H18)</f>
        <v>0</v>
      </c>
      <c r="F11" s="306">
        <f>GETPIVOTDATA("Sum of 1 Bedrooms, TDC",'Select City &amp; State'!$D$15,"Type","Elevator")</f>
        <v>205145.46650000001</v>
      </c>
      <c r="G11" s="308">
        <f t="shared" si="0"/>
        <v>0</v>
      </c>
      <c r="H11" s="210"/>
    </row>
    <row r="12" spans="2:8" ht="13.5" customHeight="1" x14ac:dyDescent="0.2">
      <c r="B12" s="216"/>
      <c r="C12" s="452"/>
      <c r="D12" s="303">
        <v>2</v>
      </c>
      <c r="E12" s="310">
        <f>SUM('Unit Mix'!E19:H19)</f>
        <v>0</v>
      </c>
      <c r="F12" s="306">
        <f>GETPIVOTDATA("Sum of 2 Bedrooms, TDC",'Select City &amp; State'!$D$15,"Type","Elevator")</f>
        <v>263758.45689999999</v>
      </c>
      <c r="G12" s="308">
        <f t="shared" si="0"/>
        <v>0</v>
      </c>
      <c r="H12" s="210"/>
    </row>
    <row r="13" spans="2:8" ht="12.75" customHeight="1" x14ac:dyDescent="0.2">
      <c r="B13" s="216"/>
      <c r="C13" s="452"/>
      <c r="D13" s="303">
        <v>3</v>
      </c>
      <c r="E13" s="310">
        <f>SUM('Unit Mix'!E20:H20)</f>
        <v>0</v>
      </c>
      <c r="F13" s="306">
        <f>GETPIVOTDATA("Sum of 3 Bedrooms, TDC",'Select City &amp; State'!$D$15,"Type","Elevator")</f>
        <v>351677.9424</v>
      </c>
      <c r="G13" s="308">
        <f t="shared" si="0"/>
        <v>0</v>
      </c>
      <c r="H13" s="210"/>
    </row>
    <row r="14" spans="2:8" ht="12.75" customHeight="1" thickBot="1" x14ac:dyDescent="0.25">
      <c r="B14" s="216"/>
      <c r="C14" s="453"/>
      <c r="D14" s="303">
        <v>4</v>
      </c>
      <c r="E14" s="310">
        <f>SUM('Unit Mix'!E21:H21)</f>
        <v>0</v>
      </c>
      <c r="F14" s="306">
        <f>GETPIVOTDATA("Sum of 4 Bedrooms, TDC",'Select City &amp; State'!$D$15,"Type","Elevator")</f>
        <v>439597.42810000002</v>
      </c>
      <c r="G14" s="308">
        <f t="shared" si="0"/>
        <v>0</v>
      </c>
      <c r="H14" s="210"/>
    </row>
    <row r="15" spans="2:8" ht="12.75" customHeight="1" x14ac:dyDescent="0.2">
      <c r="B15" s="216"/>
      <c r="C15" s="451" t="s">
        <v>5</v>
      </c>
      <c r="D15" s="303">
        <v>0</v>
      </c>
      <c r="E15" s="310">
        <f>SUM('Unit Mix'!E22:H22)</f>
        <v>0</v>
      </c>
      <c r="F15" s="306">
        <f>GETPIVOTDATA("Sum of 0 Bedrooms, TDC",'Select City &amp; State'!$D$15,"Type","Row House")</f>
        <v>164850.55729999999</v>
      </c>
      <c r="G15" s="308">
        <f t="shared" si="0"/>
        <v>0</v>
      </c>
      <c r="H15" s="210"/>
    </row>
    <row r="16" spans="2:8" ht="13.5" customHeight="1" x14ac:dyDescent="0.2">
      <c r="B16" s="216"/>
      <c r="C16" s="452"/>
      <c r="D16" s="303">
        <v>1</v>
      </c>
      <c r="E16" s="310">
        <f>SUM('Unit Mix'!E23:H23)</f>
        <v>0</v>
      </c>
      <c r="F16" s="306">
        <f>GETPIVOTDATA("Sum of 1 Bedrooms, TDC",'Select City &amp; State'!$D$15,"Type","Row House")</f>
        <v>215826.58189999999</v>
      </c>
      <c r="G16" s="308">
        <f t="shared" si="0"/>
        <v>0</v>
      </c>
      <c r="H16" s="210"/>
    </row>
    <row r="17" spans="2:8" ht="12.75" customHeight="1" x14ac:dyDescent="0.2">
      <c r="B17" s="216"/>
      <c r="C17" s="452"/>
      <c r="D17" s="303">
        <v>2</v>
      </c>
      <c r="E17" s="310">
        <f>SUM('Unit Mix'!E24:H24)</f>
        <v>0</v>
      </c>
      <c r="F17" s="306">
        <f>GETPIVOTDATA("Sum of 2 Bedrooms, TDC",'Select City &amp; State'!$D$15,"Type","Row House")</f>
        <v>262326.21149999998</v>
      </c>
      <c r="G17" s="308">
        <f t="shared" si="0"/>
        <v>0</v>
      </c>
      <c r="H17" s="210"/>
    </row>
    <row r="18" spans="2:8" ht="12.75" customHeight="1" x14ac:dyDescent="0.2">
      <c r="B18" s="216"/>
      <c r="C18" s="452"/>
      <c r="D18" s="303">
        <v>3</v>
      </c>
      <c r="E18" s="310">
        <f>SUM('Unit Mix'!E25:H25)</f>
        <v>0</v>
      </c>
      <c r="F18" s="306">
        <f>GETPIVOTDATA("Sum of 3 Bedrooms, TDC",'Select City &amp; State'!$D$15,"Type","Row House")</f>
        <v>321824.75750000001</v>
      </c>
      <c r="G18" s="308">
        <f t="shared" si="0"/>
        <v>0</v>
      </c>
      <c r="H18" s="210"/>
    </row>
    <row r="19" spans="2:8" ht="12.75" customHeight="1" thickBot="1" x14ac:dyDescent="0.25">
      <c r="B19" s="216"/>
      <c r="C19" s="453"/>
      <c r="D19" s="303">
        <v>4</v>
      </c>
      <c r="E19" s="310">
        <f>SUM('Unit Mix'!E26:H26)</f>
        <v>0</v>
      </c>
      <c r="F19" s="306">
        <f>GETPIVOTDATA("Sum of 4 Bedrooms, TDC",'Select City &amp; State'!$D$15,"Type","Row House")</f>
        <v>381734.57270000002</v>
      </c>
      <c r="G19" s="308">
        <f t="shared" si="0"/>
        <v>0</v>
      </c>
      <c r="H19" s="210"/>
    </row>
    <row r="20" spans="2:8" ht="12.75" customHeight="1" x14ac:dyDescent="0.2">
      <c r="B20" s="216"/>
      <c r="C20" s="451" t="s">
        <v>427</v>
      </c>
      <c r="D20" s="303">
        <v>0</v>
      </c>
      <c r="E20" s="310">
        <f>SUM('Unit Mix'!E27:H27)</f>
        <v>0</v>
      </c>
      <c r="F20" s="306">
        <f>GETPIVOTDATA("Sum of 0 Bedrooms, TDC",'Select City &amp; State'!$D$15,"Type","Walkup")</f>
        <v>142899.19159999999</v>
      </c>
      <c r="G20" s="308">
        <f t="shared" si="0"/>
        <v>0</v>
      </c>
      <c r="H20" s="210"/>
    </row>
    <row r="21" spans="2:8" ht="12.75" customHeight="1" x14ac:dyDescent="0.2">
      <c r="B21" s="216"/>
      <c r="C21" s="452"/>
      <c r="D21" s="303">
        <v>1</v>
      </c>
      <c r="E21" s="310">
        <f>SUM('Unit Mix'!E28:H28)</f>
        <v>0</v>
      </c>
      <c r="F21" s="306">
        <f>GETPIVOTDATA("Sum of 1 Bedrooms, TDC",'Select City &amp; State'!$D$15,"Type","Walkup")</f>
        <v>197458.5852</v>
      </c>
      <c r="G21" s="308">
        <f t="shared" si="0"/>
        <v>0</v>
      </c>
      <c r="H21" s="210"/>
    </row>
    <row r="22" spans="2:8" ht="12.75" customHeight="1" x14ac:dyDescent="0.2">
      <c r="B22" s="216"/>
      <c r="C22" s="452"/>
      <c r="D22" s="303">
        <v>2</v>
      </c>
      <c r="E22" s="310">
        <f>SUM('Unit Mix'!E29:H29)</f>
        <v>0</v>
      </c>
      <c r="F22" s="306">
        <f>GETPIVOTDATA("Sum of 2 Bedrooms, TDC",'Select City &amp; State'!$D$15,"Type","Walkup")</f>
        <v>250532.10260000001</v>
      </c>
      <c r="G22" s="308">
        <f t="shared" si="0"/>
        <v>0</v>
      </c>
      <c r="H22" s="210"/>
    </row>
    <row r="23" spans="2:8" ht="12.75" customHeight="1" x14ac:dyDescent="0.2">
      <c r="B23" s="216"/>
      <c r="C23" s="452"/>
      <c r="D23" s="303">
        <v>3</v>
      </c>
      <c r="E23" s="310">
        <f>SUM('Unit Mix'!E30:H30)</f>
        <v>0</v>
      </c>
      <c r="F23" s="306">
        <f>GETPIVOTDATA("Sum of 3 Bedrooms, TDC",'Select City &amp; State'!$D$15,"Type","Walkup")</f>
        <v>327350.18719999999</v>
      </c>
      <c r="G23" s="308">
        <f t="shared" si="0"/>
        <v>0</v>
      </c>
      <c r="H23" s="210"/>
    </row>
    <row r="24" spans="2:8" ht="12.75" customHeight="1" thickBot="1" x14ac:dyDescent="0.25">
      <c r="B24" s="216"/>
      <c r="C24" s="454"/>
      <c r="D24" s="330">
        <v>4</v>
      </c>
      <c r="E24" s="331">
        <f>SUM('Unit Mix'!E31:H31)</f>
        <v>0</v>
      </c>
      <c r="F24" s="332">
        <f>GETPIVOTDATA("Sum of 4 Bedrooms, TDC",'Select City &amp; State'!$D$15,"Type","Walkup")</f>
        <v>407942.59230000002</v>
      </c>
      <c r="G24" s="309">
        <f t="shared" si="0"/>
        <v>0</v>
      </c>
      <c r="H24" s="210"/>
    </row>
    <row r="25" spans="2:8" ht="12.75" customHeight="1" thickTop="1" thickBot="1" x14ac:dyDescent="0.25">
      <c r="B25" s="216"/>
      <c r="C25" s="327"/>
      <c r="D25" s="320"/>
      <c r="E25" s="328"/>
      <c r="F25" s="329"/>
      <c r="G25" s="321"/>
      <c r="H25" s="210"/>
    </row>
    <row r="26" spans="2:8" ht="40.35" customHeight="1" x14ac:dyDescent="0.25">
      <c r="B26" s="216"/>
      <c r="C26" s="455" t="s">
        <v>535</v>
      </c>
      <c r="D26" s="456"/>
      <c r="E26" s="456"/>
      <c r="F26" s="456"/>
      <c r="G26" s="457"/>
      <c r="H26" s="339"/>
    </row>
    <row r="27" spans="2:8" ht="12.75" customHeight="1" x14ac:dyDescent="0.2">
      <c r="B27" s="216"/>
      <c r="C27" s="209"/>
      <c r="D27" s="211"/>
      <c r="E27" s="211"/>
      <c r="F27" s="211"/>
      <c r="G27" s="333"/>
      <c r="H27" s="340"/>
    </row>
    <row r="28" spans="2:8" ht="12.75" customHeight="1" x14ac:dyDescent="0.25">
      <c r="B28" s="216"/>
      <c r="C28" s="470" t="str">
        <f>CONCATENATE("Applicant Name:  ",'Unit Mix'!F5)</f>
        <v>Applicant Name:  0</v>
      </c>
      <c r="D28" s="471"/>
      <c r="E28" s="471"/>
      <c r="F28" s="471"/>
      <c r="G28" s="472"/>
      <c r="H28" s="334"/>
    </row>
    <row r="29" spans="2:8" ht="12.75" customHeight="1" x14ac:dyDescent="0.25">
      <c r="B29" s="216"/>
      <c r="C29" s="470" t="str">
        <f>CONCATENATE("Main Street Project Name:  ",'Unit Mix'!F7)</f>
        <v>Main Street Project Name:  0</v>
      </c>
      <c r="D29" s="471"/>
      <c r="E29" s="471"/>
      <c r="F29" s="471"/>
      <c r="G29" s="472"/>
      <c r="H29" s="334"/>
    </row>
    <row r="30" spans="2:8" ht="12.75" customHeight="1" x14ac:dyDescent="0.25">
      <c r="B30" s="216"/>
      <c r="C30" s="209"/>
      <c r="D30" s="213"/>
      <c r="E30" s="214"/>
      <c r="F30" s="215"/>
      <c r="G30" s="335"/>
      <c r="H30" s="340"/>
    </row>
    <row r="31" spans="2:8" ht="12.75" customHeight="1" x14ac:dyDescent="0.25">
      <c r="B31" s="216"/>
      <c r="C31" s="458" t="str">
        <f>CONCATENATE("Using HUD's most recently published TDC Limits for:  ",'Select City &amp; State'!E12,", ",'Select City &amp; State'!E13)</f>
        <v>Using HUD's most recently published TDC Limits for:  BRIDGEPORT, CONNECTICUT</v>
      </c>
      <c r="D31" s="459"/>
      <c r="E31" s="459"/>
      <c r="F31" s="459"/>
      <c r="G31" s="460"/>
      <c r="H31" s="341"/>
    </row>
    <row r="32" spans="2:8" ht="12.75" customHeight="1" thickBot="1" x14ac:dyDescent="0.25">
      <c r="B32" s="216"/>
      <c r="C32" s="336"/>
      <c r="D32" s="337"/>
      <c r="E32" s="337"/>
      <c r="F32" s="337"/>
      <c r="G32" s="338"/>
      <c r="H32" s="342"/>
    </row>
    <row r="33" spans="2:8" ht="13.5" thickBot="1" x14ac:dyDescent="0.25">
      <c r="B33" s="216"/>
      <c r="C33" s="322"/>
      <c r="D33" s="323" t="s">
        <v>565</v>
      </c>
      <c r="E33" s="324">
        <f>SUM(E5:E24)</f>
        <v>0</v>
      </c>
      <c r="F33" s="325"/>
      <c r="G33" s="326">
        <f>IFERROR(SUM(G5:G24),"Fill in City &amp; State")</f>
        <v>0</v>
      </c>
      <c r="H33" s="210"/>
    </row>
    <row r="34" spans="2:8" ht="13.5" thickBot="1" x14ac:dyDescent="0.25">
      <c r="B34" s="216"/>
      <c r="C34" s="225"/>
      <c r="D34" s="226"/>
      <c r="E34" s="226"/>
      <c r="F34" s="205"/>
      <c r="G34" s="212"/>
      <c r="H34" s="210"/>
    </row>
    <row r="35" spans="2:8" ht="13.5" thickBot="1" x14ac:dyDescent="0.25">
      <c r="B35" s="216"/>
      <c r="C35" s="227" t="s">
        <v>543</v>
      </c>
      <c r="D35" s="228"/>
      <c r="E35" s="228"/>
      <c r="F35" s="229"/>
      <c r="G35" s="205"/>
      <c r="H35" s="210"/>
    </row>
    <row r="36" spans="2:8" ht="14.25" x14ac:dyDescent="0.2">
      <c r="B36" s="216"/>
      <c r="C36" s="230" t="s">
        <v>544</v>
      </c>
      <c r="D36" s="231"/>
      <c r="E36" s="231"/>
      <c r="F36" s="224">
        <f>'Permanent S&amp;U p2'!B32</f>
        <v>0</v>
      </c>
      <c r="G36" s="205"/>
      <c r="H36" s="210"/>
    </row>
    <row r="37" spans="2:8" ht="15" thickBot="1" x14ac:dyDescent="0.25">
      <c r="B37" s="216"/>
      <c r="C37" s="232" t="s">
        <v>545</v>
      </c>
      <c r="D37" s="233"/>
      <c r="E37" s="233"/>
      <c r="F37" s="234">
        <f>'Permanent S&amp;U p3'!B50</f>
        <v>0</v>
      </c>
      <c r="G37" s="205"/>
      <c r="H37" s="210"/>
    </row>
    <row r="38" spans="2:8" ht="15.75" thickTop="1" thickBot="1" x14ac:dyDescent="0.25">
      <c r="B38" s="216"/>
      <c r="C38" s="235" t="s">
        <v>546</v>
      </c>
      <c r="D38" s="236"/>
      <c r="E38" s="236"/>
      <c r="F38" s="348">
        <f>F37-F36</f>
        <v>0</v>
      </c>
      <c r="G38" s="205"/>
      <c r="H38" s="210"/>
    </row>
    <row r="39" spans="2:8" ht="13.5" thickBot="1" x14ac:dyDescent="0.25">
      <c r="B39" s="216"/>
      <c r="C39" s="237"/>
      <c r="D39" s="238"/>
      <c r="E39" s="238"/>
      <c r="F39" s="239"/>
      <c r="G39" s="212"/>
      <c r="H39" s="240"/>
    </row>
    <row r="40" spans="2:8" ht="13.5" thickBot="1" x14ac:dyDescent="0.25">
      <c r="B40" s="216"/>
      <c r="C40" s="241" t="s">
        <v>547</v>
      </c>
      <c r="D40" s="242"/>
      <c r="E40" s="242"/>
      <c r="F40" s="243"/>
      <c r="G40" s="212"/>
      <c r="H40" s="210"/>
    </row>
    <row r="41" spans="2:8" ht="14.25" x14ac:dyDescent="0.2">
      <c r="B41" s="216"/>
      <c r="C41" s="244" t="s">
        <v>548</v>
      </c>
      <c r="D41" s="226"/>
      <c r="E41" s="226"/>
      <c r="F41" s="224">
        <f>'Permanent S&amp;U p1'!B11</f>
        <v>0</v>
      </c>
      <c r="G41" s="212"/>
      <c r="H41" s="210"/>
    </row>
    <row r="42" spans="2:8" ht="15" thickBot="1" x14ac:dyDescent="0.25">
      <c r="B42" s="216"/>
      <c r="C42" s="245" t="s">
        <v>564</v>
      </c>
      <c r="D42" s="156"/>
      <c r="E42" s="156"/>
      <c r="F42" s="234">
        <f>'Permanent S&amp;U p1'!B17+'Permanent S&amp;U p1'!B23</f>
        <v>0</v>
      </c>
      <c r="G42" s="212"/>
      <c r="H42" s="210"/>
    </row>
    <row r="43" spans="2:8" ht="15.75" thickTop="1" thickBot="1" x14ac:dyDescent="0.25">
      <c r="B43" s="216"/>
      <c r="C43" s="246" t="s">
        <v>549</v>
      </c>
      <c r="D43" s="236"/>
      <c r="E43" s="236"/>
      <c r="F43" s="247">
        <f>F36-F41-F42</f>
        <v>0</v>
      </c>
      <c r="G43" s="212"/>
      <c r="H43" s="248"/>
    </row>
    <row r="44" spans="2:8" x14ac:dyDescent="0.2">
      <c r="B44" s="216"/>
      <c r="C44" s="249"/>
      <c r="D44" s="231"/>
      <c r="E44" s="231"/>
      <c r="F44" s="205"/>
      <c r="G44" s="212"/>
      <c r="H44" s="210"/>
    </row>
    <row r="45" spans="2:8" ht="13.5" thickBot="1" x14ac:dyDescent="0.25">
      <c r="B45" s="250"/>
      <c r="C45" s="249"/>
      <c r="D45" s="251"/>
      <c r="E45" s="205"/>
      <c r="F45" s="205"/>
      <c r="G45" s="205"/>
      <c r="H45" s="210"/>
    </row>
    <row r="46" spans="2:8" ht="12" customHeight="1" thickBot="1" x14ac:dyDescent="0.25">
      <c r="B46" s="250"/>
      <c r="C46" s="448" t="s">
        <v>550</v>
      </c>
      <c r="D46" s="449"/>
      <c r="E46" s="450"/>
      <c r="F46" s="205"/>
      <c r="G46" s="205"/>
      <c r="H46" s="210"/>
    </row>
    <row r="47" spans="2:8" ht="66" customHeight="1" thickBot="1" x14ac:dyDescent="0.25">
      <c r="B47" s="250"/>
      <c r="C47" s="473" t="s">
        <v>589</v>
      </c>
      <c r="D47" s="474"/>
      <c r="E47" s="474"/>
      <c r="F47" s="474"/>
      <c r="G47" s="475"/>
      <c r="H47" s="210"/>
    </row>
    <row r="48" spans="2:8" ht="13.5" thickBot="1" x14ac:dyDescent="0.25">
      <c r="B48" s="250"/>
      <c r="C48" s="252"/>
      <c r="D48" s="252"/>
      <c r="E48" s="205"/>
      <c r="F48" s="165"/>
      <c r="G48" s="205"/>
      <c r="H48" s="210"/>
    </row>
    <row r="49" spans="2:8" ht="13.5" customHeight="1" thickTop="1" x14ac:dyDescent="0.2">
      <c r="B49" s="250"/>
      <c r="C49" s="461" t="str">
        <f>IFERROR(F43/G33,"Select City &amp; State")</f>
        <v>Select City &amp; State</v>
      </c>
      <c r="D49" s="464" t="str">
        <f>IFERROR(G33/F43,"Select City &amp; State")</f>
        <v>Select City &amp; State</v>
      </c>
      <c r="E49" s="465"/>
      <c r="F49" s="253"/>
      <c r="G49" s="253"/>
      <c r="H49" s="210"/>
    </row>
    <row r="50" spans="2:8" ht="13.5" customHeight="1" x14ac:dyDescent="0.2">
      <c r="B50" s="250"/>
      <c r="C50" s="462"/>
      <c r="D50" s="466"/>
      <c r="E50" s="467"/>
      <c r="F50" s="253"/>
      <c r="G50" s="253"/>
      <c r="H50" s="210"/>
    </row>
    <row r="51" spans="2:8" ht="13.5" customHeight="1" x14ac:dyDescent="0.2">
      <c r="B51" s="250"/>
      <c r="C51" s="462"/>
      <c r="D51" s="466"/>
      <c r="E51" s="467"/>
      <c r="F51" s="253"/>
      <c r="G51" s="253"/>
      <c r="H51" s="210"/>
    </row>
    <row r="52" spans="2:8" ht="13.5" customHeight="1" x14ac:dyDescent="0.2">
      <c r="B52" s="250"/>
      <c r="C52" s="462"/>
      <c r="D52" s="466"/>
      <c r="E52" s="467"/>
      <c r="F52" s="253"/>
      <c r="G52" s="253"/>
      <c r="H52" s="210"/>
    </row>
    <row r="53" spans="2:8" ht="13.5" customHeight="1" thickBot="1" x14ac:dyDescent="0.25">
      <c r="B53" s="250"/>
      <c r="C53" s="463"/>
      <c r="D53" s="468"/>
      <c r="E53" s="469"/>
      <c r="F53" s="253"/>
      <c r="G53" s="205"/>
      <c r="H53" s="210"/>
    </row>
    <row r="54" spans="2:8" ht="23.25" customHeight="1" thickTop="1" x14ac:dyDescent="0.2">
      <c r="B54" s="250"/>
      <c r="C54" s="254"/>
      <c r="D54" s="254"/>
      <c r="E54" s="205"/>
      <c r="F54" s="253"/>
      <c r="G54" s="205"/>
      <c r="H54" s="210"/>
    </row>
    <row r="55" spans="2:8" ht="23.25" customHeight="1" thickBot="1" x14ac:dyDescent="0.25">
      <c r="B55" s="255"/>
      <c r="C55" s="256"/>
      <c r="D55" s="257"/>
      <c r="E55" s="256"/>
      <c r="F55" s="256"/>
      <c r="G55" s="256"/>
      <c r="H55" s="258"/>
    </row>
    <row r="56" spans="2:8" ht="15" x14ac:dyDescent="0.2">
      <c r="D56" s="259" t="s">
        <v>582</v>
      </c>
      <c r="E56" s="259"/>
      <c r="G56" s="49" t="s">
        <v>551</v>
      </c>
      <c r="H56" s="205"/>
    </row>
  </sheetData>
  <mergeCells count="13">
    <mergeCell ref="C49:C53"/>
    <mergeCell ref="D49:E53"/>
    <mergeCell ref="C28:G28"/>
    <mergeCell ref="C29:G29"/>
    <mergeCell ref="C47:G47"/>
    <mergeCell ref="C3:E3"/>
    <mergeCell ref="C46:E46"/>
    <mergeCell ref="C5:C9"/>
    <mergeCell ref="C10:C14"/>
    <mergeCell ref="C15:C19"/>
    <mergeCell ref="C20:C24"/>
    <mergeCell ref="C26:G26"/>
    <mergeCell ref="C31:G31"/>
  </mergeCells>
  <conditionalFormatting sqref="C49">
    <cfRule type="cellIs" dxfId="0" priority="1" stopIfTrue="1" operator="greaterThan">
      <formula>1</formula>
    </cfRule>
  </conditionalFormatting>
  <printOptions horizontalCentered="1"/>
  <pageMargins left="1.5" right="0.5" top="0.5" bottom="0.75" header="0.5" footer="0.5"/>
  <pageSetup scale="75" orientation="portrait"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F58"/>
  <sheetViews>
    <sheetView showGridLines="0" zoomScale="90" workbookViewId="0">
      <pane ySplit="8" topLeftCell="A30" activePane="bottomLeft" state="frozen"/>
      <selection activeCell="C13" sqref="C13:O13"/>
      <selection pane="bottomLeft" activeCell="C52" sqref="C52"/>
    </sheetView>
  </sheetViews>
  <sheetFormatPr defaultColWidth="9" defaultRowHeight="12.75" x14ac:dyDescent="0.2"/>
  <cols>
    <col min="1" max="1" width="30.375" style="59" customWidth="1"/>
    <col min="2" max="5" width="11.875" style="159" customWidth="1"/>
    <col min="6" max="6" width="12.625" style="159" customWidth="1"/>
    <col min="7" max="16384" width="9" style="59"/>
  </cols>
  <sheetData>
    <row r="1" spans="1:6" s="110" customFormat="1" ht="38.25" customHeight="1" x14ac:dyDescent="0.2">
      <c r="A1" s="420" t="s">
        <v>534</v>
      </c>
      <c r="B1" s="420"/>
      <c r="C1" s="420"/>
      <c r="D1" s="420"/>
      <c r="E1" s="420"/>
      <c r="F1" s="420"/>
    </row>
    <row r="2" spans="1:6" s="110" customFormat="1" ht="18.75" customHeight="1" x14ac:dyDescent="0.2">
      <c r="A2" s="476" t="str">
        <f>CONCATENATE("Local Government:  ",'Unit Mix'!F5)</f>
        <v>Local Government:  0</v>
      </c>
      <c r="B2" s="476"/>
      <c r="C2" s="476"/>
      <c r="D2" s="476"/>
      <c r="E2" s="476"/>
      <c r="F2" s="476"/>
    </row>
    <row r="3" spans="1:6" s="110" customFormat="1" ht="18.75" customHeight="1" x14ac:dyDescent="0.2">
      <c r="A3" s="477" t="str">
        <f>CONCATENATE("Main Street Area:  ",'Unit Mix'!F7)</f>
        <v>Main Street Area:  0</v>
      </c>
      <c r="B3" s="477"/>
      <c r="C3" s="477"/>
      <c r="D3" s="477"/>
      <c r="E3" s="477"/>
      <c r="F3" s="477"/>
    </row>
    <row r="4" spans="1:6" s="110" customFormat="1" ht="9" customHeight="1" x14ac:dyDescent="0.2">
      <c r="A4" s="477"/>
      <c r="B4" s="477"/>
      <c r="C4" s="477"/>
      <c r="D4" s="477"/>
      <c r="E4" s="477"/>
      <c r="F4" s="477"/>
    </row>
    <row r="5" spans="1:6" ht="16.5" customHeight="1" x14ac:dyDescent="0.2">
      <c r="A5" s="49"/>
      <c r="B5" s="49"/>
      <c r="C5" s="204" t="str">
        <f>CONCATENATE("Name of Person that Completed S&amp;U: ",'Dev &amp; Contact Info'!C7 )</f>
        <v xml:space="preserve">Name of Person that Completed S&amp;U: </v>
      </c>
      <c r="D5" s="18"/>
      <c r="E5" s="18"/>
    </row>
    <row r="6" spans="1:6" ht="16.5" customHeight="1" x14ac:dyDescent="0.2">
      <c r="A6" s="49"/>
      <c r="B6" s="49"/>
      <c r="C6" s="204" t="str">
        <f>CONCATENATE("Organization Name:  ",'Dev &amp; Contact Info'!C8)</f>
        <v xml:space="preserve">Organization Name:  </v>
      </c>
      <c r="D6" s="18"/>
      <c r="E6" s="18"/>
    </row>
    <row r="7" spans="1:6" ht="6" customHeight="1" x14ac:dyDescent="0.2"/>
    <row r="8" spans="1:6" s="168" customFormat="1" ht="27.75" customHeight="1" x14ac:dyDescent="0.2">
      <c r="A8" s="167" t="s">
        <v>509</v>
      </c>
      <c r="B8" s="113" t="s">
        <v>431</v>
      </c>
      <c r="C8" s="113" t="s">
        <v>432</v>
      </c>
      <c r="D8" s="113" t="s">
        <v>433</v>
      </c>
      <c r="E8" s="113" t="s">
        <v>434</v>
      </c>
      <c r="F8" s="113" t="s">
        <v>3</v>
      </c>
    </row>
    <row r="9" spans="1:6" ht="13.5" thickBot="1" x14ac:dyDescent="0.25">
      <c r="A9" s="142" t="s">
        <v>510</v>
      </c>
      <c r="B9" s="147"/>
      <c r="C9" s="147"/>
      <c r="D9" s="147"/>
      <c r="E9" s="147"/>
      <c r="F9" s="147"/>
    </row>
    <row r="10" spans="1:6" ht="13.5" thickBot="1" x14ac:dyDescent="0.25">
      <c r="A10" s="143" t="s">
        <v>511</v>
      </c>
      <c r="B10" s="144"/>
      <c r="C10" s="169"/>
      <c r="D10" s="169"/>
      <c r="E10" s="169"/>
      <c r="F10" s="170">
        <f>SUM(B10:E10)</f>
        <v>0</v>
      </c>
    </row>
    <row r="11" spans="1:6" ht="13.5" thickBot="1" x14ac:dyDescent="0.25">
      <c r="A11" s="126" t="s">
        <v>512</v>
      </c>
      <c r="B11" s="144"/>
      <c r="C11" s="171"/>
      <c r="D11" s="171"/>
      <c r="E11" s="169"/>
      <c r="F11" s="170">
        <f>SUM(B11:E11)</f>
        <v>0</v>
      </c>
    </row>
    <row r="12" spans="1:6" x14ac:dyDescent="0.2">
      <c r="A12" s="172" t="s">
        <v>513</v>
      </c>
      <c r="B12" s="133">
        <f>SUM(B10:B10)</f>
        <v>0</v>
      </c>
      <c r="C12" s="173">
        <f>SUM(C10:C10)</f>
        <v>0</v>
      </c>
      <c r="D12" s="173">
        <f>SUM(D10:D10)</f>
        <v>0</v>
      </c>
      <c r="E12" s="173">
        <f>SUM(E10:E10)</f>
        <v>0</v>
      </c>
      <c r="F12" s="170">
        <f>SUM(B12:E12)</f>
        <v>0</v>
      </c>
    </row>
    <row r="13" spans="1:6" x14ac:dyDescent="0.2">
      <c r="A13" s="137"/>
      <c r="B13" s="174"/>
      <c r="C13" s="174"/>
      <c r="D13" s="174"/>
      <c r="E13" s="174"/>
      <c r="F13" s="149"/>
    </row>
    <row r="14" spans="1:6" ht="13.5" thickBot="1" x14ac:dyDescent="0.25">
      <c r="A14" s="142" t="s">
        <v>514</v>
      </c>
      <c r="B14" s="147"/>
      <c r="C14" s="147"/>
      <c r="D14" s="147"/>
      <c r="E14" s="147"/>
      <c r="F14" s="147"/>
    </row>
    <row r="15" spans="1:6" ht="13.5" thickBot="1" x14ac:dyDescent="0.25">
      <c r="A15" s="126" t="s">
        <v>515</v>
      </c>
      <c r="B15" s="169"/>
      <c r="C15" s="144"/>
      <c r="D15" s="171"/>
      <c r="E15" s="169"/>
      <c r="F15" s="170">
        <f>SUM(B15:E15)</f>
        <v>0</v>
      </c>
    </row>
    <row r="16" spans="1:6" ht="13.5" thickBot="1" x14ac:dyDescent="0.25">
      <c r="A16" s="150" t="s">
        <v>516</v>
      </c>
      <c r="B16" s="169"/>
      <c r="C16" s="144"/>
      <c r="D16" s="171"/>
      <c r="E16" s="169"/>
      <c r="F16" s="170">
        <f>SUM(B16:E16)</f>
        <v>0</v>
      </c>
    </row>
    <row r="17" spans="1:6" ht="13.5" thickBot="1" x14ac:dyDescent="0.25">
      <c r="A17" s="345" t="s">
        <v>517</v>
      </c>
      <c r="B17" s="175"/>
      <c r="C17" s="144"/>
      <c r="D17" s="171"/>
      <c r="E17" s="169"/>
      <c r="F17" s="170">
        <f>SUM(B17:E17)</f>
        <v>0</v>
      </c>
    </row>
    <row r="18" spans="1:6" x14ac:dyDescent="0.2">
      <c r="A18" s="176" t="s">
        <v>513</v>
      </c>
      <c r="B18" s="177">
        <f>SUM(B15:B17)</f>
        <v>0</v>
      </c>
      <c r="C18" s="178">
        <f>SUM(C15:C17)</f>
        <v>0</v>
      </c>
      <c r="D18" s="177">
        <f>SUM(D15:D17)</f>
        <v>0</v>
      </c>
      <c r="E18" s="177">
        <f>SUM(E15:E17)</f>
        <v>0</v>
      </c>
      <c r="F18" s="170">
        <f>SUM(B18:E18)</f>
        <v>0</v>
      </c>
    </row>
    <row r="19" spans="1:6" ht="13.5" thickBot="1" x14ac:dyDescent="0.25">
      <c r="A19" s="142"/>
      <c r="B19" s="179"/>
      <c r="C19" s="179"/>
      <c r="D19" s="179"/>
      <c r="E19" s="179"/>
      <c r="F19" s="153"/>
    </row>
    <row r="20" spans="1:6" ht="13.5" thickTop="1" x14ac:dyDescent="0.2">
      <c r="A20" s="142" t="s">
        <v>518</v>
      </c>
      <c r="B20" s="133">
        <f>SUM(B18,B12)</f>
        <v>0</v>
      </c>
      <c r="C20" s="133">
        <f>SUM(C18,C12)</f>
        <v>0</v>
      </c>
      <c r="D20" s="133">
        <f>SUM(D18,D12)</f>
        <v>0</v>
      </c>
      <c r="E20" s="133">
        <f>SUM(E18,E12)</f>
        <v>0</v>
      </c>
      <c r="F20" s="170">
        <f>SUM(B20:E20)</f>
        <v>0</v>
      </c>
    </row>
    <row r="21" spans="1:6" x14ac:dyDescent="0.2">
      <c r="A21" s="137"/>
      <c r="B21" s="147"/>
      <c r="C21" s="147"/>
      <c r="D21" s="147"/>
      <c r="E21" s="147"/>
      <c r="F21" s="147"/>
    </row>
    <row r="22" spans="1:6" ht="13.5" thickBot="1" x14ac:dyDescent="0.25">
      <c r="A22" s="142" t="s">
        <v>519</v>
      </c>
      <c r="B22" s="147"/>
      <c r="C22" s="147"/>
      <c r="D22" s="147"/>
      <c r="E22" s="147"/>
      <c r="F22" s="147"/>
    </row>
    <row r="23" spans="1:6" ht="13.5" thickBot="1" x14ac:dyDescent="0.25">
      <c r="A23" s="150" t="s">
        <v>520</v>
      </c>
      <c r="B23" s="169"/>
      <c r="C23" s="144"/>
      <c r="D23" s="171"/>
      <c r="E23" s="169"/>
      <c r="F23" s="170">
        <f t="shared" ref="F23:F28" si="0">SUM(B23:E23)</f>
        <v>0</v>
      </c>
    </row>
    <row r="24" spans="1:6" ht="13.5" thickBot="1" x14ac:dyDescent="0.25">
      <c r="A24" s="346" t="s">
        <v>521</v>
      </c>
      <c r="B24" s="169"/>
      <c r="C24" s="144"/>
      <c r="D24" s="171"/>
      <c r="E24" s="169"/>
      <c r="F24" s="170">
        <f t="shared" si="0"/>
        <v>0</v>
      </c>
    </row>
    <row r="25" spans="1:6" ht="13.5" thickBot="1" x14ac:dyDescent="0.25">
      <c r="A25" s="345" t="s">
        <v>517</v>
      </c>
      <c r="B25" s="171"/>
      <c r="C25" s="144"/>
      <c r="D25" s="171"/>
      <c r="E25" s="169"/>
      <c r="F25" s="170">
        <f t="shared" si="0"/>
        <v>0</v>
      </c>
    </row>
    <row r="26" spans="1:6" ht="13.5" thickBot="1" x14ac:dyDescent="0.25">
      <c r="A26" s="345" t="s">
        <v>517</v>
      </c>
      <c r="B26" s="171"/>
      <c r="C26" s="144"/>
      <c r="D26" s="171"/>
      <c r="E26" s="169"/>
      <c r="F26" s="170">
        <f t="shared" si="0"/>
        <v>0</v>
      </c>
    </row>
    <row r="27" spans="1:6" ht="13.5" thickBot="1" x14ac:dyDescent="0.25">
      <c r="A27" s="345" t="s">
        <v>517</v>
      </c>
      <c r="B27" s="171"/>
      <c r="C27" s="144"/>
      <c r="D27" s="171"/>
      <c r="E27" s="169"/>
      <c r="F27" s="170">
        <f t="shared" si="0"/>
        <v>0</v>
      </c>
    </row>
    <row r="28" spans="1:6" x14ac:dyDescent="0.2">
      <c r="A28" s="347" t="s">
        <v>513</v>
      </c>
      <c r="B28" s="177">
        <f>SUM(B23:B27)</f>
        <v>0</v>
      </c>
      <c r="C28" s="178">
        <f>SUM(C23:C27)</f>
        <v>0</v>
      </c>
      <c r="D28" s="177">
        <f>SUM(D23:D27)</f>
        <v>0</v>
      </c>
      <c r="E28" s="177">
        <f>SUM(E23:E27)</f>
        <v>0</v>
      </c>
      <c r="F28" s="170">
        <f t="shared" si="0"/>
        <v>0</v>
      </c>
    </row>
    <row r="29" spans="1:6" ht="13.5" thickBot="1" x14ac:dyDescent="0.25">
      <c r="A29" s="137"/>
      <c r="B29" s="179"/>
      <c r="C29" s="179"/>
      <c r="D29" s="179"/>
      <c r="E29" s="179"/>
      <c r="F29" s="153"/>
    </row>
    <row r="30" spans="1:6" ht="13.5" thickTop="1" x14ac:dyDescent="0.2">
      <c r="A30" s="142" t="s">
        <v>522</v>
      </c>
      <c r="B30" s="133">
        <f>SUM(B28,B20)</f>
        <v>0</v>
      </c>
      <c r="C30" s="133">
        <f>SUM(C28,C20)</f>
        <v>0</v>
      </c>
      <c r="D30" s="133">
        <f>SUM(D28,D20)</f>
        <v>0</v>
      </c>
      <c r="E30" s="133">
        <f>SUM(E28,E20)</f>
        <v>0</v>
      </c>
      <c r="F30" s="170">
        <f>SUM(B30:E30)</f>
        <v>0</v>
      </c>
    </row>
    <row r="31" spans="1:6" x14ac:dyDescent="0.2">
      <c r="A31" s="142"/>
      <c r="B31" s="147"/>
      <c r="C31" s="147"/>
      <c r="D31" s="147"/>
      <c r="E31" s="147"/>
      <c r="F31" s="147"/>
    </row>
    <row r="32" spans="1:6" x14ac:dyDescent="0.2">
      <c r="A32" s="137"/>
      <c r="B32" s="147"/>
      <c r="C32" s="147"/>
      <c r="D32" s="147"/>
      <c r="E32" s="147"/>
      <c r="F32" s="147"/>
    </row>
    <row r="33" spans="1:6" ht="13.5" thickBot="1" x14ac:dyDescent="0.25">
      <c r="A33" s="142" t="s">
        <v>523</v>
      </c>
      <c r="B33" s="147"/>
      <c r="C33" s="147"/>
      <c r="D33" s="147"/>
      <c r="E33" s="147"/>
      <c r="F33" s="147"/>
    </row>
    <row r="34" spans="1:6" ht="13.5" thickBot="1" x14ac:dyDescent="0.25">
      <c r="A34" s="150" t="s">
        <v>524</v>
      </c>
      <c r="B34" s="169"/>
      <c r="C34" s="175"/>
      <c r="D34" s="144"/>
      <c r="E34" s="144"/>
      <c r="F34" s="170">
        <f t="shared" ref="F34:F44" si="1">SUM(B34:E34)</f>
        <v>0</v>
      </c>
    </row>
    <row r="35" spans="1:6" ht="13.5" thickBot="1" x14ac:dyDescent="0.25">
      <c r="A35" s="150" t="s">
        <v>525</v>
      </c>
      <c r="B35" s="169"/>
      <c r="C35" s="175"/>
      <c r="D35" s="144"/>
      <c r="E35" s="144"/>
      <c r="F35" s="170">
        <f t="shared" si="1"/>
        <v>0</v>
      </c>
    </row>
    <row r="36" spans="1:6" ht="13.5" thickBot="1" x14ac:dyDescent="0.25">
      <c r="A36" s="150" t="s">
        <v>526</v>
      </c>
      <c r="B36" s="169"/>
      <c r="C36" s="175"/>
      <c r="D36" s="144"/>
      <c r="E36" s="144"/>
      <c r="F36" s="170">
        <f t="shared" si="1"/>
        <v>0</v>
      </c>
    </row>
    <row r="37" spans="1:6" ht="13.5" thickBot="1" x14ac:dyDescent="0.25">
      <c r="A37" s="126" t="s">
        <v>527</v>
      </c>
      <c r="B37" s="169"/>
      <c r="C37" s="175"/>
      <c r="D37" s="144"/>
      <c r="E37" s="144"/>
      <c r="F37" s="170">
        <f t="shared" si="1"/>
        <v>0</v>
      </c>
    </row>
    <row r="38" spans="1:6" ht="13.5" thickBot="1" x14ac:dyDescent="0.25">
      <c r="A38" s="150" t="s">
        <v>528</v>
      </c>
      <c r="B38" s="169"/>
      <c r="C38" s="169"/>
      <c r="D38" s="144"/>
      <c r="E38" s="144"/>
      <c r="F38" s="170">
        <f t="shared" si="1"/>
        <v>0</v>
      </c>
    </row>
    <row r="39" spans="1:6" ht="13.5" thickBot="1" x14ac:dyDescent="0.25">
      <c r="A39" s="150" t="s">
        <v>529</v>
      </c>
      <c r="B39" s="169"/>
      <c r="C39" s="169"/>
      <c r="D39" s="144"/>
      <c r="E39" s="144"/>
      <c r="F39" s="170">
        <f t="shared" si="1"/>
        <v>0</v>
      </c>
    </row>
    <row r="40" spans="1:6" ht="13.5" thickBot="1" x14ac:dyDescent="0.25">
      <c r="A40" s="344" t="s">
        <v>530</v>
      </c>
      <c r="B40" s="169"/>
      <c r="C40" s="169"/>
      <c r="D40" s="144"/>
      <c r="E40" s="144"/>
      <c r="F40" s="170">
        <f t="shared" si="1"/>
        <v>0</v>
      </c>
    </row>
    <row r="41" spans="1:6" ht="13.5" thickBot="1" x14ac:dyDescent="0.25">
      <c r="A41" s="345" t="s">
        <v>474</v>
      </c>
      <c r="B41" s="171"/>
      <c r="C41" s="175"/>
      <c r="D41" s="144"/>
      <c r="E41" s="144"/>
      <c r="F41" s="170">
        <f t="shared" si="1"/>
        <v>0</v>
      </c>
    </row>
    <row r="42" spans="1:6" ht="13.5" thickBot="1" x14ac:dyDescent="0.25">
      <c r="A42" s="345" t="s">
        <v>531</v>
      </c>
      <c r="B42" s="343"/>
      <c r="C42" s="180"/>
      <c r="D42" s="144"/>
      <c r="E42" s="144"/>
      <c r="F42" s="170">
        <f t="shared" si="1"/>
        <v>0</v>
      </c>
    </row>
    <row r="43" spans="1:6" ht="13.5" thickBot="1" x14ac:dyDescent="0.25">
      <c r="A43" s="345" t="s">
        <v>474</v>
      </c>
      <c r="B43" s="171"/>
      <c r="C43" s="175"/>
      <c r="D43" s="144"/>
      <c r="E43" s="144"/>
      <c r="F43" s="170">
        <f t="shared" si="1"/>
        <v>0</v>
      </c>
    </row>
    <row r="44" spans="1:6" ht="13.5" thickBot="1" x14ac:dyDescent="0.25">
      <c r="A44" s="345" t="s">
        <v>531</v>
      </c>
      <c r="B44" s="343"/>
      <c r="C44" s="180"/>
      <c r="D44" s="144"/>
      <c r="E44" s="144"/>
      <c r="F44" s="170">
        <f t="shared" si="1"/>
        <v>0</v>
      </c>
    </row>
    <row r="45" spans="1:6" ht="13.5" thickBot="1" x14ac:dyDescent="0.25">
      <c r="A45" s="137"/>
      <c r="B45" s="155"/>
      <c r="C45" s="155"/>
      <c r="D45" s="179"/>
      <c r="E45" s="179"/>
      <c r="F45" s="151"/>
    </row>
    <row r="46" spans="1:6" ht="13.5" thickTop="1" x14ac:dyDescent="0.2">
      <c r="A46" s="142" t="s">
        <v>532</v>
      </c>
      <c r="B46" s="133">
        <f>SUM(B34:B45)</f>
        <v>0</v>
      </c>
      <c r="C46" s="133">
        <f>SUM(C34:C45)</f>
        <v>0</v>
      </c>
      <c r="D46" s="133">
        <f>SUM(D34:D45)</f>
        <v>0</v>
      </c>
      <c r="E46" s="133">
        <f>SUM(E34:E45)</f>
        <v>0</v>
      </c>
      <c r="F46" s="170">
        <f>SUM(B46:E46)</f>
        <v>0</v>
      </c>
    </row>
    <row r="47" spans="1:6" x14ac:dyDescent="0.2">
      <c r="A47" s="137"/>
      <c r="B47" s="147"/>
      <c r="C47" s="147"/>
      <c r="D47" s="147"/>
      <c r="E47" s="147"/>
      <c r="F47" s="147"/>
    </row>
    <row r="48" spans="1:6" x14ac:dyDescent="0.2">
      <c r="A48" s="137"/>
      <c r="B48" s="147"/>
      <c r="C48" s="147"/>
      <c r="D48" s="147"/>
      <c r="E48" s="147"/>
      <c r="F48" s="147"/>
    </row>
    <row r="49" spans="1:6" ht="13.5" thickBot="1" x14ac:dyDescent="0.25">
      <c r="A49" s="137"/>
      <c r="B49" s="153"/>
      <c r="C49" s="153"/>
      <c r="D49" s="153"/>
      <c r="E49" s="153"/>
      <c r="F49" s="153"/>
    </row>
    <row r="50" spans="1:6" ht="13.5" thickTop="1" x14ac:dyDescent="0.2">
      <c r="A50" s="142" t="s">
        <v>533</v>
      </c>
      <c r="B50" s="133">
        <f>SUM(B46,B30)</f>
        <v>0</v>
      </c>
      <c r="C50" s="133">
        <f>SUM(C46,C30)</f>
        <v>0</v>
      </c>
      <c r="D50" s="133">
        <f>SUM(D46,D30)</f>
        <v>0</v>
      </c>
      <c r="E50" s="133">
        <f>SUM(E46,E30)</f>
        <v>0</v>
      </c>
      <c r="F50" s="170">
        <f>SUM(B50:E50)</f>
        <v>0</v>
      </c>
    </row>
    <row r="51" spans="1:6" x14ac:dyDescent="0.2">
      <c r="A51" s="156"/>
      <c r="B51" s="181"/>
      <c r="C51" s="181"/>
      <c r="D51" s="181"/>
      <c r="E51" s="181"/>
      <c r="F51" s="181"/>
    </row>
    <row r="52" spans="1:6" x14ac:dyDescent="0.2">
      <c r="A52" s="112"/>
      <c r="C52" s="159" t="s">
        <v>583</v>
      </c>
      <c r="F52" s="49" t="s">
        <v>429</v>
      </c>
    </row>
    <row r="53" spans="1:6" x14ac:dyDescent="0.2">
      <c r="A53" s="112"/>
    </row>
    <row r="54" spans="1:6" x14ac:dyDescent="0.2">
      <c r="A54" s="112"/>
    </row>
    <row r="55" spans="1:6" x14ac:dyDescent="0.2">
      <c r="A55" s="112"/>
    </row>
    <row r="56" spans="1:6" x14ac:dyDescent="0.2">
      <c r="A56" s="112"/>
    </row>
    <row r="57" spans="1:6" x14ac:dyDescent="0.2">
      <c r="A57" s="112"/>
      <c r="C57" s="182"/>
    </row>
    <row r="58" spans="1:6" x14ac:dyDescent="0.2">
      <c r="A58" s="112"/>
    </row>
  </sheetData>
  <mergeCells count="4">
    <mergeCell ref="A1:F1"/>
    <mergeCell ref="A2:F2"/>
    <mergeCell ref="A3:F3"/>
    <mergeCell ref="A4:F4"/>
  </mergeCells>
  <pageMargins left="1.5" right="0.75" top="1" bottom="1" header="0.5" footer="0.5"/>
  <pageSetup scale="72" fitToHeight="2"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G61"/>
  <sheetViews>
    <sheetView showGridLines="0" showZeros="0" zoomScale="85" workbookViewId="0">
      <pane ySplit="5" topLeftCell="A33" activePane="bottomLeft" state="frozen"/>
      <selection activeCell="C13" sqref="C13:O13"/>
      <selection pane="bottomLeft" activeCell="C61" sqref="C61"/>
    </sheetView>
  </sheetViews>
  <sheetFormatPr defaultColWidth="9" defaultRowHeight="12.75" x14ac:dyDescent="0.2"/>
  <cols>
    <col min="1" max="1" width="31.125" style="111" customWidth="1"/>
    <col min="2" max="3" width="11.125" style="136" customWidth="1"/>
    <col min="4" max="4" width="11.125" style="118" customWidth="1"/>
    <col min="5" max="5" width="12.125" style="118" customWidth="1"/>
    <col min="6" max="6" width="11.125" style="118" customWidth="1"/>
    <col min="7" max="16384" width="9" style="111"/>
  </cols>
  <sheetData>
    <row r="1" spans="1:6" s="110" customFormat="1" ht="48" customHeight="1" x14ac:dyDescent="0.2">
      <c r="A1" s="478" t="s">
        <v>534</v>
      </c>
      <c r="B1" s="478"/>
      <c r="C1" s="478"/>
      <c r="D1" s="478"/>
      <c r="E1" s="478"/>
      <c r="F1" s="478"/>
    </row>
    <row r="2" spans="1:6" x14ac:dyDescent="0.2">
      <c r="A2" s="476" t="str">
        <f>CONCATENATE("Local Government:  ",'Unit Mix'!F5)</f>
        <v>Local Government:  0</v>
      </c>
      <c r="B2" s="476"/>
      <c r="C2" s="476"/>
      <c r="D2" s="476"/>
      <c r="E2" s="476"/>
      <c r="F2" s="476"/>
    </row>
    <row r="3" spans="1:6" x14ac:dyDescent="0.2">
      <c r="A3" s="477" t="str">
        <f>CONCATENATE("Main Street Area:  ",'Unit Mix'!F7)</f>
        <v>Main Street Area:  0</v>
      </c>
      <c r="B3" s="477"/>
      <c r="C3" s="477"/>
      <c r="D3" s="477"/>
      <c r="E3" s="477"/>
      <c r="F3" s="477"/>
    </row>
    <row r="4" spans="1:6" x14ac:dyDescent="0.2">
      <c r="A4" s="479"/>
      <c r="B4" s="479"/>
      <c r="C4" s="479"/>
      <c r="D4" s="479"/>
      <c r="E4" s="479"/>
      <c r="F4" s="479"/>
    </row>
    <row r="5" spans="1:6" s="114" customFormat="1" ht="25.5" x14ac:dyDescent="0.2">
      <c r="A5" s="19" t="s">
        <v>430</v>
      </c>
      <c r="B5" s="113" t="s">
        <v>431</v>
      </c>
      <c r="C5" s="113" t="s">
        <v>432</v>
      </c>
      <c r="D5" s="113" t="s">
        <v>433</v>
      </c>
      <c r="E5" s="113" t="s">
        <v>434</v>
      </c>
      <c r="F5" s="113" t="s">
        <v>3</v>
      </c>
    </row>
    <row r="6" spans="1:6" x14ac:dyDescent="0.2">
      <c r="A6" s="115"/>
      <c r="B6" s="116"/>
      <c r="C6" s="116"/>
      <c r="D6" s="116"/>
      <c r="E6" s="116"/>
      <c r="F6" s="116"/>
    </row>
    <row r="7" spans="1:6" ht="13.5" thickBot="1" x14ac:dyDescent="0.25">
      <c r="A7" s="117" t="s">
        <v>435</v>
      </c>
      <c r="B7" s="118"/>
      <c r="C7" s="118"/>
    </row>
    <row r="8" spans="1:6" ht="13.5" thickBot="1" x14ac:dyDescent="0.25">
      <c r="A8" s="183" t="s">
        <v>436</v>
      </c>
      <c r="B8" s="184"/>
      <c r="C8" s="119"/>
      <c r="D8" s="119"/>
      <c r="E8" s="119"/>
      <c r="F8" s="120">
        <f>SUM(B8:E8)</f>
        <v>0</v>
      </c>
    </row>
    <row r="9" spans="1:6" ht="13.5" thickBot="1" x14ac:dyDescent="0.25">
      <c r="A9" s="117" t="s">
        <v>437</v>
      </c>
      <c r="B9" s="121"/>
      <c r="C9" s="122"/>
      <c r="D9" s="122"/>
      <c r="E9" s="122"/>
      <c r="F9" s="122"/>
    </row>
    <row r="10" spans="1:6" ht="13.5" thickBot="1" x14ac:dyDescent="0.25">
      <c r="A10" s="123" t="s">
        <v>438</v>
      </c>
      <c r="B10" s="124"/>
      <c r="C10" s="124"/>
      <c r="D10" s="124"/>
      <c r="E10" s="124"/>
      <c r="F10" s="120">
        <f>SUM(B10:E10)</f>
        <v>0</v>
      </c>
    </row>
    <row r="11" spans="1:6" ht="13.5" thickBot="1" x14ac:dyDescent="0.25">
      <c r="A11" s="123" t="s">
        <v>439</v>
      </c>
      <c r="B11" s="124"/>
      <c r="C11" s="124"/>
      <c r="D11" s="124"/>
      <c r="E11" s="124"/>
      <c r="F11" s="120">
        <f>SUM(B11:E11)</f>
        <v>0</v>
      </c>
    </row>
    <row r="12" spans="1:6" ht="13.5" thickBot="1" x14ac:dyDescent="0.25">
      <c r="A12" s="117" t="s">
        <v>440</v>
      </c>
      <c r="B12" s="125"/>
      <c r="C12" s="125"/>
      <c r="D12" s="125"/>
      <c r="E12" s="125"/>
      <c r="F12" s="125"/>
    </row>
    <row r="13" spans="1:6" ht="13.5" thickBot="1" x14ac:dyDescent="0.25">
      <c r="A13" s="123" t="s">
        <v>441</v>
      </c>
      <c r="B13" s="185"/>
      <c r="C13" s="124"/>
      <c r="D13" s="124"/>
      <c r="E13" s="124"/>
      <c r="F13" s="120">
        <f>SUM(B13:E13)</f>
        <v>0</v>
      </c>
    </row>
    <row r="14" spans="1:6" ht="13.5" thickBot="1" x14ac:dyDescent="0.25">
      <c r="A14" s="123" t="s">
        <v>442</v>
      </c>
      <c r="B14" s="124"/>
      <c r="C14" s="185"/>
      <c r="D14" s="124"/>
      <c r="E14" s="124"/>
      <c r="F14" s="120">
        <f>SUM(B14:E14)</f>
        <v>0</v>
      </c>
    </row>
    <row r="15" spans="1:6" ht="13.5" thickBot="1" x14ac:dyDescent="0.25">
      <c r="A15" s="123" t="s">
        <v>443</v>
      </c>
      <c r="B15" s="186"/>
      <c r="C15" s="124"/>
      <c r="D15" s="124"/>
      <c r="E15" s="124"/>
      <c r="F15" s="120">
        <f>SUM(B15:E15)</f>
        <v>0</v>
      </c>
    </row>
    <row r="16" spans="1:6" ht="13.5" thickBot="1" x14ac:dyDescent="0.25">
      <c r="A16" s="117" t="s">
        <v>444</v>
      </c>
      <c r="B16" s="121"/>
      <c r="C16" s="121"/>
      <c r="D16" s="121"/>
      <c r="E16" s="121"/>
      <c r="F16" s="121"/>
    </row>
    <row r="17" spans="1:7" ht="13.5" thickBot="1" x14ac:dyDescent="0.25">
      <c r="A17" s="123" t="s">
        <v>445</v>
      </c>
      <c r="B17" s="185"/>
      <c r="C17" s="124"/>
      <c r="D17" s="124"/>
      <c r="E17" s="124"/>
      <c r="F17" s="120">
        <f>SUM(B17:E17)</f>
        <v>0</v>
      </c>
    </row>
    <row r="18" spans="1:7" ht="13.5" thickBot="1" x14ac:dyDescent="0.25">
      <c r="A18" s="123" t="s">
        <v>446</v>
      </c>
      <c r="B18" s="124"/>
      <c r="C18" s="185"/>
      <c r="D18" s="124"/>
      <c r="E18" s="124"/>
      <c r="F18" s="120">
        <f>SUM(B18:E18)</f>
        <v>0</v>
      </c>
    </row>
    <row r="19" spans="1:7" ht="13.5" thickBot="1" x14ac:dyDescent="0.25">
      <c r="A19" s="123" t="s">
        <v>447</v>
      </c>
      <c r="B19" s="187"/>
      <c r="C19" s="124"/>
      <c r="D19" s="124"/>
      <c r="E19" s="124"/>
      <c r="F19" s="120">
        <f>SUM(B19:E19)</f>
        <v>0</v>
      </c>
    </row>
    <row r="20" spans="1:7" ht="13.5" thickBot="1" x14ac:dyDescent="0.25">
      <c r="A20" s="123" t="s">
        <v>448</v>
      </c>
      <c r="B20" s="184"/>
      <c r="C20" s="124"/>
      <c r="D20" s="124"/>
      <c r="E20" s="124"/>
      <c r="F20" s="120">
        <f>SUM(B20:E20)</f>
        <v>0</v>
      </c>
    </row>
    <row r="21" spans="1:7" ht="13.5" thickBot="1" x14ac:dyDescent="0.25">
      <c r="A21" s="123" t="s">
        <v>449</v>
      </c>
      <c r="B21" s="188"/>
      <c r="C21" s="124"/>
      <c r="D21" s="124"/>
      <c r="E21" s="124"/>
      <c r="F21" s="120">
        <f>SUM(B21:E21)</f>
        <v>0</v>
      </c>
    </row>
    <row r="22" spans="1:7" ht="13.5" thickBot="1" x14ac:dyDescent="0.25">
      <c r="A22" s="117" t="s">
        <v>450</v>
      </c>
      <c r="B22" s="121"/>
      <c r="C22" s="121"/>
      <c r="D22" s="121"/>
      <c r="E22" s="121"/>
      <c r="F22" s="121"/>
    </row>
    <row r="23" spans="1:7" ht="13.5" thickBot="1" x14ac:dyDescent="0.25">
      <c r="A23" s="123" t="s">
        <v>451</v>
      </c>
      <c r="B23" s="124"/>
      <c r="C23" s="124"/>
      <c r="D23" s="124"/>
      <c r="E23" s="124"/>
      <c r="F23" s="120">
        <f>SUM(B23:E23)</f>
        <v>0</v>
      </c>
    </row>
    <row r="24" spans="1:7" ht="13.5" thickBot="1" x14ac:dyDescent="0.25">
      <c r="A24" s="123" t="s">
        <v>452</v>
      </c>
      <c r="B24" s="124"/>
      <c r="C24" s="124"/>
      <c r="D24" s="124"/>
      <c r="E24" s="124"/>
      <c r="F24" s="120">
        <f>SUM(B24:E24)</f>
        <v>0</v>
      </c>
    </row>
    <row r="25" spans="1:7" ht="13.5" thickBot="1" x14ac:dyDescent="0.25">
      <c r="A25" s="123" t="s">
        <v>453</v>
      </c>
      <c r="B25" s="124"/>
      <c r="C25" s="119"/>
      <c r="D25" s="119"/>
      <c r="E25" s="119"/>
      <c r="F25" s="120">
        <f>SUM(B25:E25)</f>
        <v>0</v>
      </c>
      <c r="G25" s="127"/>
    </row>
    <row r="26" spans="1:7" ht="13.5" thickBot="1" x14ac:dyDescent="0.25">
      <c r="A26" s="117" t="s">
        <v>454</v>
      </c>
      <c r="B26" s="125"/>
      <c r="C26" s="128"/>
      <c r="D26" s="128"/>
      <c r="E26" s="128"/>
      <c r="F26" s="128"/>
      <c r="G26" s="127"/>
    </row>
    <row r="27" spans="1:7" ht="13.5" thickBot="1" x14ac:dyDescent="0.25">
      <c r="A27" s="123" t="s">
        <v>455</v>
      </c>
      <c r="B27" s="124"/>
      <c r="C27" s="189"/>
      <c r="D27" s="119"/>
      <c r="E27" s="119"/>
      <c r="F27" s="120">
        <f t="shared" ref="F27:F33" si="0">SUM(B27:E27)</f>
        <v>0</v>
      </c>
      <c r="G27" s="127"/>
    </row>
    <row r="28" spans="1:7" ht="13.5" thickBot="1" x14ac:dyDescent="0.25">
      <c r="A28" s="123" t="s">
        <v>456</v>
      </c>
      <c r="B28" s="190"/>
      <c r="C28" s="119"/>
      <c r="D28" s="119"/>
      <c r="E28" s="119"/>
      <c r="F28" s="120">
        <f t="shared" si="0"/>
        <v>0</v>
      </c>
      <c r="G28" s="127"/>
    </row>
    <row r="29" spans="1:7" ht="13.5" thickBot="1" x14ac:dyDescent="0.25">
      <c r="A29" s="123" t="s">
        <v>457</v>
      </c>
      <c r="B29" s="124"/>
      <c r="C29" s="191"/>
      <c r="D29" s="119"/>
      <c r="E29" s="119"/>
      <c r="F29" s="120">
        <f t="shared" si="0"/>
        <v>0</v>
      </c>
      <c r="G29" s="127"/>
    </row>
    <row r="30" spans="1:7" ht="13.5" thickBot="1" x14ac:dyDescent="0.25">
      <c r="A30" s="123" t="s">
        <v>458</v>
      </c>
      <c r="B30" s="192"/>
      <c r="C30" s="119"/>
      <c r="D30" s="119"/>
      <c r="E30" s="119"/>
      <c r="F30" s="120">
        <f t="shared" si="0"/>
        <v>0</v>
      </c>
      <c r="G30" s="127"/>
    </row>
    <row r="31" spans="1:7" ht="13.5" thickBot="1" x14ac:dyDescent="0.25">
      <c r="A31" s="123" t="s">
        <v>459</v>
      </c>
      <c r="B31" s="124"/>
      <c r="C31" s="119"/>
      <c r="D31" s="119"/>
      <c r="E31" s="119"/>
      <c r="F31" s="120">
        <f t="shared" si="0"/>
        <v>0</v>
      </c>
      <c r="G31" s="127"/>
    </row>
    <row r="32" spans="1:7" ht="13.5" thickBot="1" x14ac:dyDescent="0.25">
      <c r="A32" s="123" t="s">
        <v>460</v>
      </c>
      <c r="B32" s="124"/>
      <c r="C32" s="119"/>
      <c r="D32" s="119"/>
      <c r="E32" s="119"/>
      <c r="F32" s="120">
        <f t="shared" si="0"/>
        <v>0</v>
      </c>
      <c r="G32" s="127"/>
    </row>
    <row r="33" spans="1:7" ht="13.5" thickBot="1" x14ac:dyDescent="0.25">
      <c r="A33" s="123" t="s">
        <v>461</v>
      </c>
      <c r="B33" s="124"/>
      <c r="C33" s="119"/>
      <c r="D33" s="119"/>
      <c r="E33" s="119"/>
      <c r="F33" s="120">
        <f t="shared" si="0"/>
        <v>0</v>
      </c>
      <c r="G33" s="127"/>
    </row>
    <row r="34" spans="1:7" ht="13.5" thickBot="1" x14ac:dyDescent="0.25">
      <c r="A34" s="117" t="s">
        <v>462</v>
      </c>
      <c r="B34" s="125"/>
      <c r="C34" s="128"/>
      <c r="D34" s="128"/>
      <c r="E34" s="128"/>
      <c r="F34" s="128"/>
      <c r="G34" s="127"/>
    </row>
    <row r="35" spans="1:7" ht="13.5" thickBot="1" x14ac:dyDescent="0.25">
      <c r="A35" s="123" t="s">
        <v>463</v>
      </c>
      <c r="B35" s="124"/>
      <c r="C35" s="119"/>
      <c r="D35" s="119"/>
      <c r="E35" s="119"/>
      <c r="F35" s="120">
        <f>SUM(B35:E35)</f>
        <v>0</v>
      </c>
      <c r="G35" s="127"/>
    </row>
    <row r="36" spans="1:7" ht="13.5" thickBot="1" x14ac:dyDescent="0.25">
      <c r="A36" s="123" t="s">
        <v>464</v>
      </c>
      <c r="B36" s="187"/>
      <c r="C36" s="119"/>
      <c r="D36" s="119"/>
      <c r="E36" s="119"/>
      <c r="F36" s="120">
        <f>SUM(B36:E36)</f>
        <v>0</v>
      </c>
      <c r="G36" s="127"/>
    </row>
    <row r="37" spans="1:7" ht="13.5" thickBot="1" x14ac:dyDescent="0.25">
      <c r="A37" s="117" t="s">
        <v>465</v>
      </c>
      <c r="B37" s="125"/>
      <c r="C37" s="125"/>
      <c r="D37" s="125"/>
      <c r="E37" s="125"/>
      <c r="F37" s="125"/>
    </row>
    <row r="38" spans="1:7" ht="13.5" thickBot="1" x14ac:dyDescent="0.25">
      <c r="A38" s="123" t="s">
        <v>466</v>
      </c>
      <c r="B38" s="124"/>
      <c r="C38" s="124"/>
      <c r="D38" s="124"/>
      <c r="E38" s="124"/>
      <c r="F38" s="120">
        <f t="shared" ref="F38:F46" si="1">SUM(B38:E38)</f>
        <v>0</v>
      </c>
    </row>
    <row r="39" spans="1:7" ht="13.5" thickBot="1" x14ac:dyDescent="0.25">
      <c r="A39" s="123" t="s">
        <v>467</v>
      </c>
      <c r="B39" s="124"/>
      <c r="C39" s="124"/>
      <c r="D39" s="124"/>
      <c r="E39" s="124"/>
      <c r="F39" s="120">
        <f t="shared" si="1"/>
        <v>0</v>
      </c>
    </row>
    <row r="40" spans="1:7" ht="13.5" thickBot="1" x14ac:dyDescent="0.25">
      <c r="A40" s="123" t="s">
        <v>468</v>
      </c>
      <c r="B40" s="124"/>
      <c r="C40" s="124"/>
      <c r="D40" s="124"/>
      <c r="E40" s="124"/>
      <c r="F40" s="120">
        <f t="shared" si="1"/>
        <v>0</v>
      </c>
    </row>
    <row r="41" spans="1:7" ht="13.5" thickBot="1" x14ac:dyDescent="0.25">
      <c r="A41" s="123" t="s">
        <v>469</v>
      </c>
      <c r="B41" s="124"/>
      <c r="C41" s="124"/>
      <c r="D41" s="124"/>
      <c r="E41" s="124"/>
      <c r="F41" s="120">
        <f t="shared" si="1"/>
        <v>0</v>
      </c>
    </row>
    <row r="42" spans="1:7" ht="13.5" thickBot="1" x14ac:dyDescent="0.25">
      <c r="A42" s="123" t="s">
        <v>470</v>
      </c>
      <c r="B42" s="185"/>
      <c r="C42" s="185"/>
      <c r="D42" s="124"/>
      <c r="E42" s="124"/>
      <c r="F42" s="120">
        <f t="shared" si="1"/>
        <v>0</v>
      </c>
    </row>
    <row r="43" spans="1:7" ht="13.5" thickBot="1" x14ac:dyDescent="0.25">
      <c r="A43" s="123" t="s">
        <v>471</v>
      </c>
      <c r="B43" s="124"/>
      <c r="C43" s="124"/>
      <c r="D43" s="124"/>
      <c r="E43" s="124"/>
      <c r="F43" s="120">
        <f t="shared" si="1"/>
        <v>0</v>
      </c>
    </row>
    <row r="44" spans="1:7" ht="13.5" thickBot="1" x14ac:dyDescent="0.25">
      <c r="A44" s="123" t="s">
        <v>472</v>
      </c>
      <c r="B44" s="193"/>
      <c r="C44" s="124"/>
      <c r="D44" s="124"/>
      <c r="E44" s="124"/>
      <c r="F44" s="120">
        <f t="shared" si="1"/>
        <v>0</v>
      </c>
    </row>
    <row r="45" spans="1:7" ht="13.5" thickBot="1" x14ac:dyDescent="0.25">
      <c r="A45" s="123" t="s">
        <v>473</v>
      </c>
      <c r="B45" s="124"/>
      <c r="C45" s="124"/>
      <c r="D45" s="124"/>
      <c r="E45" s="124"/>
      <c r="F45" s="120">
        <f t="shared" si="1"/>
        <v>0</v>
      </c>
    </row>
    <row r="46" spans="1:7" ht="13.5" thickBot="1" x14ac:dyDescent="0.25">
      <c r="A46" s="345" t="s">
        <v>474</v>
      </c>
      <c r="B46" s="192"/>
      <c r="C46" s="192"/>
      <c r="D46" s="124"/>
      <c r="E46" s="124"/>
      <c r="F46" s="120">
        <f t="shared" si="1"/>
        <v>0</v>
      </c>
    </row>
    <row r="47" spans="1:7" ht="13.5" thickBot="1" x14ac:dyDescent="0.25">
      <c r="A47" s="117" t="s">
        <v>475</v>
      </c>
      <c r="B47" s="121"/>
      <c r="C47" s="121"/>
      <c r="D47" s="121"/>
      <c r="E47" s="121"/>
      <c r="F47" s="121"/>
    </row>
    <row r="48" spans="1:7" ht="13.5" thickBot="1" x14ac:dyDescent="0.25">
      <c r="A48" s="123" t="s">
        <v>476</v>
      </c>
      <c r="B48" s="184"/>
      <c r="C48" s="124"/>
      <c r="D48" s="124"/>
      <c r="E48" s="124"/>
      <c r="F48" s="120">
        <f>SUM(B48:E48)</f>
        <v>0</v>
      </c>
    </row>
    <row r="49" spans="1:6" ht="13.5" thickBot="1" x14ac:dyDescent="0.25">
      <c r="A49" s="123" t="s">
        <v>477</v>
      </c>
      <c r="B49" s="194"/>
      <c r="C49" s="124"/>
      <c r="D49" s="124"/>
      <c r="E49" s="124"/>
      <c r="F49" s="120">
        <f>SUM(B49:E49)</f>
        <v>0</v>
      </c>
    </row>
    <row r="50" spans="1:6" ht="13.5" thickBot="1" x14ac:dyDescent="0.25">
      <c r="A50" s="123" t="s">
        <v>478</v>
      </c>
      <c r="B50" s="184"/>
      <c r="C50" s="124"/>
      <c r="D50" s="124"/>
      <c r="E50" s="124"/>
      <c r="F50" s="120">
        <f>SUM(B50:E50)</f>
        <v>0</v>
      </c>
    </row>
    <row r="51" spans="1:6" ht="13.5" thickBot="1" x14ac:dyDescent="0.25">
      <c r="A51" s="345" t="s">
        <v>474</v>
      </c>
      <c r="B51" s="188"/>
      <c r="C51" s="124"/>
      <c r="D51" s="124"/>
      <c r="E51" s="124"/>
      <c r="F51" s="120">
        <f>SUM(B51:E51)</f>
        <v>0</v>
      </c>
    </row>
    <row r="52" spans="1:6" ht="13.5" thickBot="1" x14ac:dyDescent="0.25">
      <c r="A52" s="117" t="s">
        <v>479</v>
      </c>
      <c r="B52" s="125"/>
      <c r="C52" s="125"/>
      <c r="D52" s="125"/>
      <c r="E52" s="125"/>
      <c r="F52" s="125"/>
    </row>
    <row r="53" spans="1:6" ht="13.5" thickBot="1" x14ac:dyDescent="0.25">
      <c r="A53" s="126" t="s">
        <v>480</v>
      </c>
      <c r="B53" s="124"/>
      <c r="C53" s="124"/>
      <c r="D53" s="124"/>
      <c r="E53" s="124"/>
      <c r="F53" s="120">
        <f>SUM(B53:E53)</f>
        <v>0</v>
      </c>
    </row>
    <row r="54" spans="1:6" ht="13.5" thickBot="1" x14ac:dyDescent="0.25">
      <c r="A54" s="126" t="s">
        <v>481</v>
      </c>
      <c r="B54" s="124"/>
      <c r="C54" s="124"/>
      <c r="D54" s="124"/>
      <c r="E54" s="124"/>
      <c r="F54" s="120">
        <f>SUM(B54:E54)</f>
        <v>0</v>
      </c>
    </row>
    <row r="55" spans="1:6" ht="13.5" thickBot="1" x14ac:dyDescent="0.25">
      <c r="A55" s="126" t="s">
        <v>482</v>
      </c>
      <c r="B55" s="124"/>
      <c r="C55" s="124"/>
      <c r="D55" s="124"/>
      <c r="E55" s="124"/>
      <c r="F55" s="120">
        <f>SUM(B55:E55)</f>
        <v>0</v>
      </c>
    </row>
    <row r="56" spans="1:6" ht="13.5" thickBot="1" x14ac:dyDescent="0.25">
      <c r="A56" s="126" t="s">
        <v>477</v>
      </c>
      <c r="B56" s="124"/>
      <c r="C56" s="124"/>
      <c r="D56" s="124"/>
      <c r="E56" s="124"/>
      <c r="F56" s="120">
        <f>SUM(B56:E56)</f>
        <v>0</v>
      </c>
    </row>
    <row r="57" spans="1:6" ht="13.5" thickBot="1" x14ac:dyDescent="0.25">
      <c r="A57" s="345" t="s">
        <v>474</v>
      </c>
      <c r="B57" s="124"/>
      <c r="C57" s="124"/>
      <c r="D57" s="124"/>
      <c r="E57" s="124"/>
      <c r="F57" s="120">
        <f>SUM(B57:E57)</f>
        <v>0</v>
      </c>
    </row>
    <row r="58" spans="1:6" ht="11.25" customHeight="1" thickBot="1" x14ac:dyDescent="0.25">
      <c r="B58" s="129"/>
      <c r="C58" s="130"/>
      <c r="D58" s="130"/>
      <c r="E58" s="130"/>
      <c r="F58" s="131"/>
    </row>
    <row r="59" spans="1:6" ht="13.5" thickTop="1" x14ac:dyDescent="0.2">
      <c r="A59" s="132" t="s">
        <v>483</v>
      </c>
      <c r="B59" s="133">
        <f>SUM(B8:B57)</f>
        <v>0</v>
      </c>
      <c r="C59" s="133">
        <f>SUM(C8:C57)</f>
        <v>0</v>
      </c>
      <c r="D59" s="133">
        <f>SUM(D8:D57)</f>
        <v>0</v>
      </c>
      <c r="E59" s="133">
        <f>SUM(E8:E57)</f>
        <v>0</v>
      </c>
      <c r="F59" s="133">
        <f>SUM(F8:F57)</f>
        <v>0</v>
      </c>
    </row>
    <row r="60" spans="1:6" x14ac:dyDescent="0.2">
      <c r="A60" s="134"/>
      <c r="B60" s="135"/>
      <c r="C60" s="135"/>
      <c r="D60" s="135"/>
      <c r="E60" s="135"/>
      <c r="F60" s="135"/>
    </row>
    <row r="61" spans="1:6" x14ac:dyDescent="0.2">
      <c r="C61" s="136" t="s">
        <v>581</v>
      </c>
      <c r="F61" s="49" t="s">
        <v>429</v>
      </c>
    </row>
  </sheetData>
  <sheetProtection password="CE28" sheet="1" objects="1" scenarios="1"/>
  <mergeCells count="4">
    <mergeCell ref="A1:F1"/>
    <mergeCell ref="A2:F2"/>
    <mergeCell ref="A3:F3"/>
    <mergeCell ref="A4:F4"/>
  </mergeCells>
  <pageMargins left="1.5" right="0.4" top="0.75" bottom="0.5" header="0.5" footer="0.5"/>
  <pageSetup scale="76" orientation="portrait"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F38"/>
  <sheetViews>
    <sheetView showGridLines="0" showZeros="0" zoomScale="85" workbookViewId="0">
      <pane ySplit="5" topLeftCell="A24" activePane="bottomLeft" state="frozen"/>
      <selection activeCell="C13" sqref="C13:O13"/>
      <selection pane="bottomLeft" activeCell="F26" sqref="F26"/>
    </sheetView>
  </sheetViews>
  <sheetFormatPr defaultColWidth="9" defaultRowHeight="12.75" x14ac:dyDescent="0.2"/>
  <cols>
    <col min="1" max="1" width="33" style="110" customWidth="1"/>
    <col min="2" max="3" width="11.875" style="164" customWidth="1"/>
    <col min="4" max="4" width="11.875" style="110" customWidth="1"/>
    <col min="5" max="5" width="11.875" style="164" customWidth="1"/>
    <col min="6" max="6" width="11.875" style="110" customWidth="1"/>
    <col min="7" max="16384" width="9" style="110"/>
  </cols>
  <sheetData>
    <row r="1" spans="1:6" ht="43.5" customHeight="1" x14ac:dyDescent="0.2">
      <c r="A1" s="478" t="s">
        <v>534</v>
      </c>
      <c r="B1" s="478"/>
      <c r="C1" s="478"/>
      <c r="D1" s="478"/>
      <c r="E1" s="478"/>
      <c r="F1" s="478"/>
    </row>
    <row r="2" spans="1:6" ht="18.75" customHeight="1" x14ac:dyDescent="0.2">
      <c r="A2" s="476" t="str">
        <f>CONCATENATE("Local Government:  ",'Unit Mix'!F5)</f>
        <v>Local Government:  0</v>
      </c>
      <c r="B2" s="476"/>
      <c r="C2" s="476"/>
      <c r="D2" s="476"/>
      <c r="E2" s="476"/>
      <c r="F2" s="476"/>
    </row>
    <row r="3" spans="1:6" ht="18" customHeight="1" x14ac:dyDescent="0.2">
      <c r="A3" s="477" t="str">
        <f>CONCATENATE("Main Street Area:  ",'Unit Mix'!F7)</f>
        <v>Main Street Area:  0</v>
      </c>
      <c r="B3" s="477"/>
      <c r="C3" s="477"/>
      <c r="D3" s="477"/>
      <c r="E3" s="477"/>
      <c r="F3" s="477"/>
    </row>
    <row r="4" spans="1:6" x14ac:dyDescent="0.2">
      <c r="A4" s="480"/>
      <c r="B4" s="480"/>
      <c r="C4" s="480"/>
      <c r="D4" s="480"/>
      <c r="E4" s="480"/>
      <c r="F4" s="480"/>
    </row>
    <row r="5" spans="1:6" ht="25.5" x14ac:dyDescent="0.2">
      <c r="A5" s="138" t="s">
        <v>430</v>
      </c>
      <c r="B5" s="139" t="s">
        <v>431</v>
      </c>
      <c r="C5" s="139" t="s">
        <v>432</v>
      </c>
      <c r="D5" s="140" t="s">
        <v>433</v>
      </c>
      <c r="E5" s="140" t="s">
        <v>434</v>
      </c>
      <c r="F5" s="139" t="s">
        <v>3</v>
      </c>
    </row>
    <row r="6" spans="1:6" x14ac:dyDescent="0.2">
      <c r="A6" s="137"/>
      <c r="B6" s="141"/>
      <c r="C6" s="141"/>
      <c r="D6" s="141"/>
      <c r="E6" s="141"/>
      <c r="F6" s="141"/>
    </row>
    <row r="7" spans="1:6" x14ac:dyDescent="0.2">
      <c r="A7" s="117" t="s">
        <v>484</v>
      </c>
      <c r="B7" s="141"/>
      <c r="C7" s="141"/>
      <c r="D7" s="141"/>
      <c r="E7" s="141"/>
      <c r="F7" s="141"/>
    </row>
    <row r="8" spans="1:6" ht="13.5" thickBot="1" x14ac:dyDescent="0.25">
      <c r="A8" s="142" t="s">
        <v>485</v>
      </c>
      <c r="B8" s="141"/>
      <c r="C8" s="141"/>
      <c r="D8" s="141"/>
      <c r="E8" s="141"/>
      <c r="F8" s="141"/>
    </row>
    <row r="9" spans="1:6" ht="13.5" thickBot="1" x14ac:dyDescent="0.25">
      <c r="A9" s="143" t="s">
        <v>486</v>
      </c>
      <c r="B9" s="144"/>
      <c r="C9" s="145"/>
      <c r="D9" s="144"/>
      <c r="E9" s="144"/>
      <c r="F9" s="146">
        <f>SUM(B9:E9)</f>
        <v>0</v>
      </c>
    </row>
    <row r="10" spans="1:6" ht="13.5" thickBot="1" x14ac:dyDescent="0.25">
      <c r="A10" s="143" t="s">
        <v>487</v>
      </c>
      <c r="B10" s="144"/>
      <c r="C10" s="145"/>
      <c r="D10" s="144"/>
      <c r="E10" s="144"/>
      <c r="F10" s="146">
        <f t="shared" ref="F10:F27" si="0">SUM(B10:E10)</f>
        <v>0</v>
      </c>
    </row>
    <row r="11" spans="1:6" ht="13.5" thickBot="1" x14ac:dyDescent="0.25">
      <c r="A11" s="143" t="s">
        <v>488</v>
      </c>
      <c r="B11" s="144"/>
      <c r="C11" s="145"/>
      <c r="D11" s="144"/>
      <c r="E11" s="144"/>
      <c r="F11" s="146">
        <f t="shared" si="0"/>
        <v>0</v>
      </c>
    </row>
    <row r="12" spans="1:6" ht="13.5" thickBot="1" x14ac:dyDescent="0.25">
      <c r="A12" s="143" t="s">
        <v>489</v>
      </c>
      <c r="B12" s="144"/>
      <c r="C12" s="145"/>
      <c r="D12" s="144"/>
      <c r="E12" s="144"/>
      <c r="F12" s="146">
        <f t="shared" si="0"/>
        <v>0</v>
      </c>
    </row>
    <row r="13" spans="1:6" ht="13.5" thickBot="1" x14ac:dyDescent="0.25">
      <c r="A13" s="143" t="s">
        <v>490</v>
      </c>
      <c r="B13" s="144"/>
      <c r="C13" s="145"/>
      <c r="D13" s="144"/>
      <c r="E13" s="144"/>
      <c r="F13" s="146">
        <f t="shared" si="0"/>
        <v>0</v>
      </c>
    </row>
    <row r="14" spans="1:6" ht="13.5" thickBot="1" x14ac:dyDescent="0.25">
      <c r="A14" s="143" t="s">
        <v>491</v>
      </c>
      <c r="B14" s="144"/>
      <c r="C14" s="145"/>
      <c r="D14" s="144"/>
      <c r="E14" s="144"/>
      <c r="F14" s="146">
        <f t="shared" si="0"/>
        <v>0</v>
      </c>
    </row>
    <row r="15" spans="1:6" ht="13.5" thickBot="1" x14ac:dyDescent="0.25">
      <c r="A15" s="143" t="s">
        <v>492</v>
      </c>
      <c r="B15" s="144"/>
      <c r="C15" s="145"/>
      <c r="D15" s="144"/>
      <c r="E15" s="144"/>
      <c r="F15" s="146">
        <f t="shared" si="0"/>
        <v>0</v>
      </c>
    </row>
    <row r="16" spans="1:6" ht="13.5" thickBot="1" x14ac:dyDescent="0.25">
      <c r="A16" s="143" t="s">
        <v>493</v>
      </c>
      <c r="B16" s="195"/>
      <c r="C16" s="145"/>
      <c r="D16" s="144"/>
      <c r="E16" s="144"/>
      <c r="F16" s="146">
        <f t="shared" si="0"/>
        <v>0</v>
      </c>
    </row>
    <row r="17" spans="1:6" ht="13.5" thickBot="1" x14ac:dyDescent="0.25">
      <c r="A17" s="143" t="s">
        <v>494</v>
      </c>
      <c r="B17" s="144"/>
      <c r="C17" s="196"/>
      <c r="D17" s="144"/>
      <c r="E17" s="144"/>
      <c r="F17" s="146">
        <f t="shared" si="0"/>
        <v>0</v>
      </c>
    </row>
    <row r="18" spans="1:6" ht="13.5" thickBot="1" x14ac:dyDescent="0.25">
      <c r="A18" s="143" t="s">
        <v>495</v>
      </c>
      <c r="B18" s="190"/>
      <c r="C18" s="145"/>
      <c r="D18" s="144"/>
      <c r="E18" s="144"/>
      <c r="F18" s="146">
        <f t="shared" si="0"/>
        <v>0</v>
      </c>
    </row>
    <row r="19" spans="1:6" ht="13.5" thickBot="1" x14ac:dyDescent="0.25">
      <c r="A19" s="143" t="s">
        <v>496</v>
      </c>
      <c r="B19" s="144"/>
      <c r="C19" s="197"/>
      <c r="D19" s="144"/>
      <c r="E19" s="144"/>
      <c r="F19" s="146">
        <f t="shared" si="0"/>
        <v>0</v>
      </c>
    </row>
    <row r="20" spans="1:6" ht="13.5" thickBot="1" x14ac:dyDescent="0.25">
      <c r="A20" s="345" t="s">
        <v>474</v>
      </c>
      <c r="B20" s="198"/>
      <c r="C20" s="145"/>
      <c r="D20" s="144"/>
      <c r="E20" s="144"/>
      <c r="F20" s="199">
        <f t="shared" si="0"/>
        <v>0</v>
      </c>
    </row>
    <row r="21" spans="1:6" ht="13.5" thickBot="1" x14ac:dyDescent="0.25">
      <c r="A21" s="142" t="s">
        <v>497</v>
      </c>
      <c r="B21" s="147"/>
      <c r="C21" s="148"/>
      <c r="D21" s="147"/>
      <c r="E21" s="147"/>
      <c r="F21" s="200"/>
    </row>
    <row r="22" spans="1:6" ht="13.5" thickBot="1" x14ac:dyDescent="0.25">
      <c r="A22" s="143" t="s">
        <v>498</v>
      </c>
      <c r="B22" s="144"/>
      <c r="C22" s="145"/>
      <c r="D22" s="144"/>
      <c r="E22" s="144"/>
      <c r="F22" s="201">
        <f t="shared" si="0"/>
        <v>0</v>
      </c>
    </row>
    <row r="23" spans="1:6" ht="13.5" thickBot="1" x14ac:dyDescent="0.25">
      <c r="A23" s="142" t="s">
        <v>499</v>
      </c>
      <c r="B23" s="147"/>
      <c r="C23" s="148"/>
      <c r="D23" s="147"/>
      <c r="E23" s="147"/>
      <c r="F23" s="200"/>
    </row>
    <row r="24" spans="1:6" ht="13.5" thickBot="1" x14ac:dyDescent="0.25">
      <c r="A24" s="143" t="s">
        <v>500</v>
      </c>
      <c r="B24" s="144"/>
      <c r="C24" s="145"/>
      <c r="D24" s="144"/>
      <c r="E24" s="144"/>
      <c r="F24" s="201">
        <f t="shared" si="0"/>
        <v>0</v>
      </c>
    </row>
    <row r="25" spans="1:6" ht="13.5" thickBot="1" x14ac:dyDescent="0.25">
      <c r="A25" s="142" t="s">
        <v>501</v>
      </c>
      <c r="B25" s="147"/>
      <c r="C25" s="148"/>
      <c r="D25" s="147"/>
      <c r="E25" s="149"/>
      <c r="F25" s="200"/>
    </row>
    <row r="26" spans="1:6" ht="13.5" thickBot="1" x14ac:dyDescent="0.25">
      <c r="A26" s="143" t="s">
        <v>502</v>
      </c>
      <c r="B26" s="184"/>
      <c r="C26" s="145"/>
      <c r="D26" s="144"/>
      <c r="E26" s="144"/>
      <c r="F26" s="202">
        <f t="shared" si="0"/>
        <v>0</v>
      </c>
    </row>
    <row r="27" spans="1:6" ht="13.5" thickBot="1" x14ac:dyDescent="0.25">
      <c r="A27" s="345" t="s">
        <v>503</v>
      </c>
      <c r="B27" s="188"/>
      <c r="C27" s="145"/>
      <c r="D27" s="144"/>
      <c r="E27" s="144"/>
      <c r="F27" s="199">
        <f t="shared" si="0"/>
        <v>0</v>
      </c>
    </row>
    <row r="28" spans="1:6" ht="13.5" thickBot="1" x14ac:dyDescent="0.25">
      <c r="A28" s="137"/>
      <c r="B28" s="153"/>
      <c r="C28" s="152"/>
      <c r="D28" s="153"/>
      <c r="E28" s="153"/>
      <c r="F28" s="154"/>
    </row>
    <row r="29" spans="1:6" ht="13.5" thickTop="1" x14ac:dyDescent="0.2">
      <c r="A29" s="142" t="s">
        <v>504</v>
      </c>
      <c r="B29" s="203">
        <f>SUM(B9:B27)</f>
        <v>0</v>
      </c>
      <c r="C29" s="202">
        <f>SUM(C9:C27)</f>
        <v>0</v>
      </c>
      <c r="D29" s="202">
        <f>SUM(D9:D27)</f>
        <v>0</v>
      </c>
      <c r="E29" s="202">
        <f>SUM(E9:E27)</f>
        <v>0</v>
      </c>
      <c r="F29" s="202">
        <f>SUM(F9:F27)</f>
        <v>0</v>
      </c>
    </row>
    <row r="30" spans="1:6" ht="13.5" thickBot="1" x14ac:dyDescent="0.25">
      <c r="B30" s="155"/>
      <c r="C30" s="155"/>
      <c r="D30" s="155"/>
      <c r="E30" s="155"/>
      <c r="F30" s="155"/>
    </row>
    <row r="31" spans="1:6" ht="14.25" thickTop="1" thickBot="1" x14ac:dyDescent="0.25">
      <c r="B31" s="151"/>
      <c r="C31" s="154"/>
      <c r="D31" s="151"/>
      <c r="E31" s="151"/>
      <c r="F31" s="154"/>
    </row>
    <row r="32" spans="1:6" ht="13.5" thickTop="1" x14ac:dyDescent="0.2">
      <c r="A32" s="142" t="s">
        <v>505</v>
      </c>
      <c r="B32" s="133">
        <f>SUM(B29+'Permanent S&amp;U p1'!B59)</f>
        <v>0</v>
      </c>
      <c r="C32" s="133">
        <f>SUM(C29+'Permanent S&amp;U p1'!C59)</f>
        <v>0</v>
      </c>
      <c r="D32" s="133">
        <f>SUM(D29+'Permanent S&amp;U p1'!D59)</f>
        <v>0</v>
      </c>
      <c r="E32" s="133">
        <f>SUM(E29+'Permanent S&amp;U p1'!E59)</f>
        <v>0</v>
      </c>
      <c r="F32" s="133">
        <f>SUM(F29+'Permanent S&amp;U p1'!F59)</f>
        <v>0</v>
      </c>
    </row>
    <row r="33" spans="1:6" ht="105.75" customHeight="1" x14ac:dyDescent="0.2">
      <c r="A33" s="156"/>
      <c r="B33" s="157"/>
      <c r="C33" s="157"/>
      <c r="D33" s="157"/>
      <c r="E33" s="157"/>
      <c r="F33" s="157"/>
    </row>
    <row r="34" spans="1:6" x14ac:dyDescent="0.2">
      <c r="B34" s="147"/>
      <c r="C34" s="158" t="s">
        <v>580</v>
      </c>
      <c r="D34" s="159"/>
      <c r="E34" s="159"/>
      <c r="F34" s="49" t="s">
        <v>429</v>
      </c>
    </row>
    <row r="35" spans="1:6" ht="14.25" customHeight="1" x14ac:dyDescent="0.2">
      <c r="B35" s="160"/>
      <c r="C35" s="161"/>
      <c r="D35" s="162"/>
      <c r="E35" s="162"/>
      <c r="F35" s="161"/>
    </row>
    <row r="36" spans="1:6" ht="18" customHeight="1" x14ac:dyDescent="0.2">
      <c r="B36" s="141"/>
      <c r="C36" s="110"/>
      <c r="D36" s="59"/>
      <c r="E36" s="59"/>
    </row>
    <row r="37" spans="1:6" x14ac:dyDescent="0.2">
      <c r="B37" s="141"/>
      <c r="C37" s="163"/>
      <c r="D37" s="59"/>
      <c r="E37" s="59"/>
    </row>
    <row r="38" spans="1:6" x14ac:dyDescent="0.2">
      <c r="D38" s="59"/>
      <c r="E38" s="59"/>
    </row>
  </sheetData>
  <sheetProtection password="CE28" sheet="1" objects="1" scenarios="1"/>
  <mergeCells count="4">
    <mergeCell ref="A1:F1"/>
    <mergeCell ref="A2:F2"/>
    <mergeCell ref="A3:F3"/>
    <mergeCell ref="A4:F4"/>
  </mergeCells>
  <pageMargins left="1.5" right="0.5" top="1" bottom="1" header="0.5" footer="0.5"/>
  <pageSetup scale="72"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10</vt:i4>
      </vt:variant>
    </vt:vector>
  </HeadingPairs>
  <TitlesOfParts>
    <vt:vector size="21" baseType="lpstr">
      <vt:lpstr>Instructions</vt:lpstr>
      <vt:lpstr>Dev &amp; Contact Info</vt:lpstr>
      <vt:lpstr>Unit Mix</vt:lpstr>
      <vt:lpstr>Select City &amp; State</vt:lpstr>
      <vt:lpstr>Pivot Table 1</vt:lpstr>
      <vt:lpstr>TDC Limit calculations</vt:lpstr>
      <vt:lpstr>Permanent S&amp;U p3</vt:lpstr>
      <vt:lpstr>Permanent S&amp;U p1</vt:lpstr>
      <vt:lpstr>Permanent S&amp;U p2</vt:lpstr>
      <vt:lpstr>Match and Housing Resources</vt:lpstr>
      <vt:lpstr>MS Area Rejuv Resources</vt:lpstr>
      <vt:lpstr>'Dev &amp; Contact Info'!Print_Area</vt:lpstr>
      <vt:lpstr>Instructions!Print_Area</vt:lpstr>
      <vt:lpstr>'Match and Housing Resources'!Print_Area</vt:lpstr>
      <vt:lpstr>'MS Area Rejuv Resources'!Print_Area</vt:lpstr>
      <vt:lpstr>'Permanent S&amp;U p1'!Print_Area</vt:lpstr>
      <vt:lpstr>'Permanent S&amp;U p2'!Print_Area</vt:lpstr>
      <vt:lpstr>'Permanent S&amp;U p3'!Print_Area</vt:lpstr>
      <vt:lpstr>'Select City &amp; State'!Print_Area</vt:lpstr>
      <vt:lpstr>'TDC Limit calculations'!Print_Area</vt:lpstr>
      <vt:lpstr>'Unit Mix'!Print_Area</vt:lpstr>
    </vt:vector>
  </TitlesOfParts>
  <Company>HUD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John Wesley Edwards</dc:creator>
  <cp:lastModifiedBy>Lawrence Gnessin</cp:lastModifiedBy>
  <cp:lastPrinted>2012-03-22T22:01:42Z</cp:lastPrinted>
  <dcterms:created xsi:type="dcterms:W3CDTF">2000-12-05T20:46:08Z</dcterms:created>
  <dcterms:modified xsi:type="dcterms:W3CDTF">2018-06-06T23:14:29Z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3" name="_NewReviewCycle">
    <vt:lpwstr/>
  </property>
</Properties>
</file>