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510"/>
  </bookViews>
  <sheets>
    <sheet name="A.1" sheetId="1" r:id="rId1"/>
    <sheet name="A.2" sheetId="2" r:id="rId2"/>
  </sheets>
  <definedNames>
    <definedName name="_Toc401227230" localSheetId="0">A.1!$A$1</definedName>
    <definedName name="_xlnm.Print_Area" localSheetId="0">A.1!$A$1:$O$28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E16" i="2" l="1"/>
  <c r="C17" i="2"/>
  <c r="O21" i="1"/>
  <c r="O20" i="1"/>
  <c r="I21" i="1"/>
  <c r="E4" i="2" l="1"/>
  <c r="E5" i="2"/>
  <c r="E6" i="2"/>
  <c r="E7" i="2"/>
  <c r="E8" i="2"/>
  <c r="E9" i="2"/>
  <c r="E10" i="2"/>
  <c r="E11" i="2"/>
  <c r="E12" i="2"/>
  <c r="E13" i="2"/>
  <c r="E14" i="2"/>
  <c r="E15" i="2"/>
  <c r="E3" i="2"/>
  <c r="E17" i="2" l="1"/>
  <c r="J23" i="1"/>
  <c r="G22" i="1"/>
  <c r="E22" i="1"/>
  <c r="E23" i="1" s="1"/>
  <c r="G10" i="1"/>
  <c r="G23" i="1" l="1"/>
  <c r="N18" i="1"/>
  <c r="N13" i="1"/>
  <c r="N14" i="1"/>
  <c r="N15" i="1"/>
  <c r="N12" i="1"/>
  <c r="J13" i="1"/>
  <c r="D12" i="1"/>
  <c r="D22" i="1" s="1"/>
  <c r="D23" i="1" s="1"/>
  <c r="I19" i="1"/>
  <c r="O19" i="1" s="1"/>
  <c r="I20" i="1"/>
  <c r="I18" i="1"/>
  <c r="J16" i="1"/>
  <c r="L16" i="1" s="1"/>
  <c r="L22" i="1" s="1"/>
  <c r="L23" i="1" s="1"/>
  <c r="J15" i="1"/>
  <c r="J14" i="1"/>
  <c r="I12" i="1"/>
  <c r="I16" i="1"/>
  <c r="I15" i="1"/>
  <c r="O15" i="1" s="1"/>
  <c r="I14" i="1"/>
  <c r="I13" i="1"/>
  <c r="O13" i="1" s="1"/>
  <c r="I8" i="1"/>
  <c r="I7" i="1"/>
  <c r="N7" i="1"/>
  <c r="O14" i="1" l="1"/>
  <c r="O12" i="1"/>
  <c r="O18" i="1"/>
  <c r="O22" i="1" s="1"/>
  <c r="I10" i="1"/>
  <c r="N16" i="1"/>
  <c r="N22" i="1" s="1"/>
  <c r="N23" i="1" s="1"/>
  <c r="I22" i="1"/>
  <c r="O7" i="1"/>
  <c r="O16" i="1" l="1"/>
  <c r="O23" i="1" s="1"/>
  <c r="I23" i="1"/>
  <c r="O10" i="1"/>
</calcChain>
</file>

<file path=xl/sharedStrings.xml><?xml version="1.0" encoding="utf-8"?>
<sst xmlns="http://schemas.openxmlformats.org/spreadsheetml/2006/main" count="115" uniqueCount="61">
  <si>
    <t>Type of Respondents</t>
  </si>
  <si>
    <t>Type of Survey Instruments</t>
  </si>
  <si>
    <t>Responsive</t>
  </si>
  <si>
    <t>Nonresponsive</t>
  </si>
  <si>
    <t>Sample Size</t>
  </si>
  <si>
    <t>Number of Respondents</t>
  </si>
  <si>
    <t>Total Annual Responses</t>
  </si>
  <si>
    <t>Hours per Response</t>
  </si>
  <si>
    <t>Annual Burden (Hours)</t>
  </si>
  <si>
    <t>Number of Non-respondents</t>
  </si>
  <si>
    <t>N/A</t>
  </si>
  <si>
    <t>Small SNAP-authorized retailers</t>
  </si>
  <si>
    <t>Informal discussions with vendors</t>
  </si>
  <si>
    <t>Industry interviews with vendors</t>
  </si>
  <si>
    <t>Telephone discussion for draft instruments</t>
  </si>
  <si>
    <t>Recruitment scheduling email</t>
  </si>
  <si>
    <t>Initial recruitment email</t>
  </si>
  <si>
    <t>B.1</t>
  </si>
  <si>
    <t>B.2</t>
  </si>
  <si>
    <t>B.3</t>
  </si>
  <si>
    <t>Telephone pretest of interview guide</t>
  </si>
  <si>
    <t>Telephone interview guide</t>
  </si>
  <si>
    <t>C.1, C.2, C.6, C.7</t>
  </si>
  <si>
    <t>C.3, C.6, C.7</t>
  </si>
  <si>
    <t>C.4, C.6, C.7</t>
  </si>
  <si>
    <t>C.5, C.8</t>
  </si>
  <si>
    <t>Letter for second mailing with survey questionnaire and web link</t>
  </si>
  <si>
    <t>Email invitation with information request, brochure, FAQ document, survey questionnaire, and web link</t>
  </si>
  <si>
    <t>Letter for third mailing with survey questionnaire and web link</t>
  </si>
  <si>
    <t>Scheduling script</t>
  </si>
  <si>
    <t>Interview guide for on-site/telephone interviews</t>
  </si>
  <si>
    <r>
      <t>Hard copy pretest of Site Survey</t>
    </r>
    <r>
      <rPr>
        <vertAlign val="superscript"/>
        <sz val="7"/>
        <color theme="1"/>
        <rFont val="Lucida Sans"/>
        <family val="2"/>
      </rPr>
      <t>b</t>
    </r>
  </si>
  <si>
    <t>-------</t>
  </si>
  <si>
    <t>Retailer Participant Total</t>
  </si>
  <si>
    <t>Vendor Participant Total</t>
  </si>
  <si>
    <t>TOTAL</t>
  </si>
  <si>
    <r>
      <rPr>
        <vertAlign val="superscript"/>
        <sz val="7"/>
        <color theme="1"/>
        <rFont val="Lucida Sans"/>
        <family val="2"/>
      </rPr>
      <t xml:space="preserve">a </t>
    </r>
    <r>
      <rPr>
        <sz val="7"/>
        <color theme="1"/>
        <rFont val="Lucida Sans"/>
        <family val="2"/>
      </rPr>
      <t>Wage rates were taken from BLS. The estimated annualized cost is $47.38 per hour for scanning system vendors (job category “Management Occupations” code #11-0000) and $46.99 per hour for retailers (job category “General and Operations Managers” code #11-1021).</t>
    </r>
  </si>
  <si>
    <t xml:space="preserve"> </t>
  </si>
  <si>
    <r>
      <rPr>
        <vertAlign val="superscript"/>
        <sz val="7"/>
        <color theme="1"/>
        <rFont val="Lucida Sans"/>
        <family val="2"/>
      </rPr>
      <t xml:space="preserve">b </t>
    </r>
    <r>
      <rPr>
        <sz val="7"/>
        <color theme="1"/>
        <rFont val="Lucida Sans"/>
        <family val="2"/>
      </rPr>
      <t>The SCANR Survey and the Follow-Up interview guide were pretested concurrently with the same set of people.</t>
    </r>
  </si>
  <si>
    <t>Appendix</t>
  </si>
  <si>
    <t>Survey with small SNAP-authorized retailers (SCANR Survey)</t>
  </si>
  <si>
    <t>Total Annual Hour Burden</t>
  </si>
  <si>
    <r>
      <t>Follow-up interviews with SNAP-authorized retailers</t>
    </r>
    <r>
      <rPr>
        <b/>
        <vertAlign val="superscript"/>
        <sz val="7"/>
        <color theme="1"/>
        <rFont val="Lucida Sans"/>
        <family val="2"/>
      </rPr>
      <t xml:space="preserve"> d</t>
    </r>
  </si>
  <si>
    <r>
      <rPr>
        <vertAlign val="superscript"/>
        <sz val="7"/>
        <color theme="1"/>
        <rFont val="Lucida Sans"/>
        <family val="2"/>
      </rPr>
      <t>d</t>
    </r>
    <r>
      <rPr>
        <sz val="7"/>
        <color theme="1"/>
        <rFont val="Lucida Sans"/>
        <family val="2"/>
      </rPr>
      <t xml:space="preserve"> Not included in the Total for Number of Respondents because these respondents are a subset of participants to the  SCANR Survey.</t>
    </r>
  </si>
  <si>
    <r>
      <t>Nonresponse telephone follow-up call and CATI survey</t>
    </r>
    <r>
      <rPr>
        <vertAlign val="superscript"/>
        <sz val="7"/>
        <color theme="1"/>
        <rFont val="Lucida Sans"/>
        <family val="2"/>
      </rPr>
      <t>c</t>
    </r>
  </si>
  <si>
    <r>
      <t>c</t>
    </r>
    <r>
      <rPr>
        <sz val="7"/>
        <color theme="1"/>
        <rFont val="Lucida Sans"/>
        <family val="2"/>
      </rPr>
      <t xml:space="preserve"> For the nonresponse telephone-follow up call, some respondents will complete by CATI (225) and some by Web (96)</t>
    </r>
  </si>
  <si>
    <t>Type of Survey Instrument</t>
  </si>
  <si>
    <t>Hourly Wage</t>
  </si>
  <si>
    <t>Respondent Cost</t>
  </si>
  <si>
    <t>Vendors</t>
  </si>
  <si>
    <r>
      <t>Hard copy pretest of Site Survey</t>
    </r>
    <r>
      <rPr>
        <vertAlign val="superscript"/>
        <sz val="11"/>
        <color theme="1"/>
        <rFont val="Calibri"/>
        <family val="2"/>
        <scheme val="minor"/>
      </rPr>
      <t>b</t>
    </r>
  </si>
  <si>
    <r>
      <t>Nonresponse telephone follow-up call and CATI survey</t>
    </r>
    <r>
      <rPr>
        <vertAlign val="superscript"/>
        <sz val="11"/>
        <color theme="1"/>
        <rFont val="Calibri"/>
        <family val="2"/>
        <scheme val="minor"/>
      </rPr>
      <t>c</t>
    </r>
  </si>
  <si>
    <t>Table A.2. Annualized Cost to Respondents</t>
  </si>
  <si>
    <t>Frequency per Response</t>
  </si>
  <si>
    <t>Total</t>
  </si>
  <si>
    <t>E.7</t>
  </si>
  <si>
    <t>E.5, E.6</t>
  </si>
  <si>
    <t>E.1, E.2</t>
  </si>
  <si>
    <t>E.3, E.4</t>
  </si>
  <si>
    <t>Thank you letter if gift card is mailed</t>
  </si>
  <si>
    <t>Appendix J. Estimates of Respondent Burden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</si>
</sst>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Lucida Sans"/>
      <family val="2"/>
    </font>
    <font>
      <sz val="7"/>
      <color theme="1"/>
      <name val="Lucida Sans"/>
      <family val="2"/>
    </font>
    <font>
      <b/>
      <vertAlign val="superscript"/>
      <sz val="7"/>
      <color theme="1"/>
      <name val="Lucida Sans"/>
      <family val="2"/>
    </font>
    <font>
      <vertAlign val="superscript"/>
      <sz val="7"/>
      <color theme="1"/>
      <name val="Lucida Sans"/>
      <family val="2"/>
    </font>
    <font>
      <b/>
      <sz val="7"/>
      <color theme="1"/>
      <name val="Lucida Sans"/>
      <family val="2"/>
    </font>
    <font>
      <i/>
      <sz val="7"/>
      <color theme="1"/>
      <name val="Lucida Sans"/>
      <family val="2"/>
    </font>
    <font>
      <b/>
      <i/>
      <sz val="7"/>
      <color theme="1"/>
      <name val="Lucida Sans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ill="1"/>
    <xf numFmtId="0" fontId="2" fillId="0" borderId="0" xfId="0" applyFont="1" applyFill="1"/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quotePrefix="1" applyFont="1" applyFill="1" applyAlignment="1">
      <alignment horizontal="center" vertical="center" wrapText="1"/>
    </xf>
    <xf numFmtId="0" fontId="2" fillId="0" borderId="8" xfId="0" applyFont="1" applyFill="1" applyBorder="1"/>
    <xf numFmtId="0" fontId="6" fillId="0" borderId="8" xfId="0" applyFont="1" applyBorder="1"/>
    <xf numFmtId="0" fontId="2" fillId="0" borderId="8" xfId="0" applyFont="1" applyBorder="1"/>
    <xf numFmtId="0" fontId="2" fillId="0" borderId="8" xfId="0" quotePrefix="1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5" fillId="0" borderId="0" xfId="0" applyFont="1" applyFill="1"/>
    <xf numFmtId="0" fontId="4" fillId="0" borderId="0" xfId="0" applyFont="1"/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8" fillId="0" borderId="6" xfId="0" applyFont="1" applyBorder="1"/>
    <xf numFmtId="0" fontId="8" fillId="0" borderId="7" xfId="0" applyFont="1" applyBorder="1"/>
    <xf numFmtId="0" fontId="0" fillId="0" borderId="7" xfId="0" applyBorder="1"/>
    <xf numFmtId="0" fontId="0" fillId="0" borderId="0" xfId="0" applyFont="1" applyFill="1" applyBorder="1"/>
    <xf numFmtId="164" fontId="0" fillId="2" borderId="0" xfId="0" applyNumberFormat="1" applyFont="1" applyFill="1" applyBorder="1"/>
    <xf numFmtId="164" fontId="8" fillId="2" borderId="7" xfId="0" applyNumberFormat="1" applyFont="1" applyFill="1" applyBorder="1"/>
    <xf numFmtId="0" fontId="2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textRotation="90" wrapText="1"/>
    </xf>
    <xf numFmtId="0" fontId="2" fillId="0" borderId="3" xfId="0" applyFont="1" applyBorder="1" applyAlignment="1">
      <alignment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zoomScaleNormal="100" workbookViewId="0">
      <selection sqref="A1:O28"/>
    </sheetView>
  </sheetViews>
  <sheetFormatPr defaultRowHeight="15" x14ac:dyDescent="0.25"/>
  <cols>
    <col min="2" max="2" width="11.28515625" customWidth="1"/>
    <col min="4" max="4" width="9.140625" style="31"/>
    <col min="6" max="6" width="9.140625" style="5"/>
    <col min="9" max="9" width="9.140625" style="6"/>
    <col min="11" max="11" width="9.140625" style="5"/>
  </cols>
  <sheetData>
    <row r="1" spans="1:15" ht="18" thickBot="1" x14ac:dyDescent="0.4">
      <c r="A1" s="43" t="s">
        <v>60</v>
      </c>
      <c r="B1" s="44"/>
      <c r="C1" s="44"/>
      <c r="D1" s="44"/>
      <c r="E1" s="44"/>
      <c r="F1" s="44"/>
      <c r="G1" s="44"/>
      <c r="H1" s="44"/>
      <c r="I1" s="44"/>
    </row>
    <row r="2" spans="1:15" ht="16.5" customHeight="1" thickTop="1" thickBot="1" x14ac:dyDescent="0.3">
      <c r="A2" s="48" t="s">
        <v>0</v>
      </c>
      <c r="B2" s="48" t="s">
        <v>1</v>
      </c>
      <c r="C2" s="48" t="s">
        <v>39</v>
      </c>
      <c r="D2" s="48" t="s">
        <v>4</v>
      </c>
      <c r="E2" s="50" t="s">
        <v>2</v>
      </c>
      <c r="F2" s="50"/>
      <c r="G2" s="50"/>
      <c r="H2" s="50"/>
      <c r="I2" s="50"/>
      <c r="J2" s="50" t="s">
        <v>3</v>
      </c>
      <c r="K2" s="50"/>
      <c r="L2" s="50"/>
      <c r="M2" s="50"/>
      <c r="N2" s="50"/>
      <c r="O2" s="51" t="s">
        <v>41</v>
      </c>
    </row>
    <row r="3" spans="1:15" ht="45.75" thickBot="1" x14ac:dyDescent="0.3">
      <c r="A3" s="49"/>
      <c r="B3" s="49"/>
      <c r="C3" s="49"/>
      <c r="D3" s="49"/>
      <c r="E3" s="13" t="s">
        <v>5</v>
      </c>
      <c r="F3" s="14" t="s">
        <v>53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53</v>
      </c>
      <c r="L3" s="14" t="s">
        <v>6</v>
      </c>
      <c r="M3" s="13" t="s">
        <v>7</v>
      </c>
      <c r="N3" s="13" t="s">
        <v>8</v>
      </c>
      <c r="O3" s="52"/>
    </row>
    <row r="4" spans="1:15" x14ac:dyDescent="0.25">
      <c r="A4" s="45" t="s">
        <v>13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5.25" customHeight="1" x14ac:dyDescent="0.25">
      <c r="A5" s="2" t="s">
        <v>12</v>
      </c>
      <c r="B5" s="2" t="s">
        <v>14</v>
      </c>
      <c r="C5" s="1" t="s">
        <v>10</v>
      </c>
      <c r="D5" s="1">
        <v>3</v>
      </c>
      <c r="E5" s="1">
        <v>3</v>
      </c>
      <c r="F5" s="12">
        <v>1</v>
      </c>
      <c r="G5" s="1">
        <v>3</v>
      </c>
      <c r="H5" s="1">
        <v>1</v>
      </c>
      <c r="I5" s="12">
        <v>3</v>
      </c>
      <c r="J5" s="1">
        <v>0</v>
      </c>
      <c r="K5" s="12">
        <v>0</v>
      </c>
      <c r="L5" s="1">
        <v>0</v>
      </c>
      <c r="M5" s="1">
        <v>0</v>
      </c>
      <c r="N5" s="1">
        <v>0</v>
      </c>
      <c r="O5" s="10">
        <v>3</v>
      </c>
    </row>
    <row r="6" spans="1:15" ht="27" x14ac:dyDescent="0.25">
      <c r="A6" s="2" t="s">
        <v>13</v>
      </c>
      <c r="B6" s="2" t="s">
        <v>20</v>
      </c>
      <c r="C6" s="1" t="s">
        <v>10</v>
      </c>
      <c r="D6" s="1">
        <v>1</v>
      </c>
      <c r="E6" s="1">
        <v>1</v>
      </c>
      <c r="F6" s="12">
        <v>1</v>
      </c>
      <c r="G6" s="1">
        <v>1</v>
      </c>
      <c r="H6" s="1">
        <v>1</v>
      </c>
      <c r="I6" s="12">
        <v>1</v>
      </c>
      <c r="J6" s="1">
        <v>0</v>
      </c>
      <c r="K6" s="12">
        <v>0</v>
      </c>
      <c r="L6" s="1">
        <v>0</v>
      </c>
      <c r="M6" s="1">
        <v>0</v>
      </c>
      <c r="N6" s="1">
        <v>0</v>
      </c>
      <c r="O6" s="10">
        <v>1</v>
      </c>
    </row>
    <row r="7" spans="1:15" ht="27" x14ac:dyDescent="0.25">
      <c r="A7" s="2" t="s">
        <v>13</v>
      </c>
      <c r="B7" s="2" t="s">
        <v>16</v>
      </c>
      <c r="C7" s="1" t="s">
        <v>17</v>
      </c>
      <c r="D7" s="1">
        <v>12</v>
      </c>
      <c r="E7" s="1">
        <v>9</v>
      </c>
      <c r="F7" s="12">
        <v>1</v>
      </c>
      <c r="G7" s="1">
        <v>9</v>
      </c>
      <c r="H7" s="1">
        <v>3.3000000000000002E-2</v>
      </c>
      <c r="I7" s="12">
        <f>G7*H7</f>
        <v>0.29700000000000004</v>
      </c>
      <c r="J7" s="1">
        <v>3</v>
      </c>
      <c r="K7" s="12">
        <v>1</v>
      </c>
      <c r="L7" s="1">
        <v>3</v>
      </c>
      <c r="M7" s="1">
        <v>3.3000000000000002E-2</v>
      </c>
      <c r="N7" s="1">
        <f>L7*M7</f>
        <v>9.9000000000000005E-2</v>
      </c>
      <c r="O7" s="10">
        <f>I7+N7</f>
        <v>0.39600000000000002</v>
      </c>
    </row>
    <row r="8" spans="1:15" ht="27" x14ac:dyDescent="0.25">
      <c r="A8" s="2" t="s">
        <v>13</v>
      </c>
      <c r="B8" s="2" t="s">
        <v>15</v>
      </c>
      <c r="C8" s="1" t="s">
        <v>18</v>
      </c>
      <c r="D8" s="1">
        <v>9</v>
      </c>
      <c r="E8" s="1">
        <v>9</v>
      </c>
      <c r="F8" s="12">
        <v>1</v>
      </c>
      <c r="G8" s="1">
        <v>9</v>
      </c>
      <c r="H8" s="1">
        <v>3.3000000000000002E-2</v>
      </c>
      <c r="I8" s="12">
        <f>G8*H8</f>
        <v>0.29700000000000004</v>
      </c>
      <c r="J8" s="1">
        <v>0</v>
      </c>
      <c r="K8" s="12">
        <v>0</v>
      </c>
      <c r="L8" s="1">
        <v>0</v>
      </c>
      <c r="M8" s="1">
        <v>0</v>
      </c>
      <c r="N8" s="1">
        <v>0</v>
      </c>
      <c r="O8" s="10">
        <v>0.29699999999999999</v>
      </c>
    </row>
    <row r="9" spans="1:15" ht="27" x14ac:dyDescent="0.25">
      <c r="A9" s="15" t="s">
        <v>13</v>
      </c>
      <c r="B9" s="15" t="s">
        <v>21</v>
      </c>
      <c r="C9" s="16" t="s">
        <v>19</v>
      </c>
      <c r="D9" s="16">
        <v>9</v>
      </c>
      <c r="E9" s="16">
        <v>9</v>
      </c>
      <c r="F9" s="17">
        <v>1</v>
      </c>
      <c r="G9" s="16">
        <v>9</v>
      </c>
      <c r="H9" s="16">
        <v>1</v>
      </c>
      <c r="I9" s="17">
        <v>9</v>
      </c>
      <c r="J9" s="16">
        <v>0</v>
      </c>
      <c r="K9" s="17">
        <v>0</v>
      </c>
      <c r="L9" s="16">
        <v>0</v>
      </c>
      <c r="M9" s="16">
        <v>0</v>
      </c>
      <c r="N9" s="16">
        <v>0</v>
      </c>
      <c r="O9" s="18">
        <v>9</v>
      </c>
    </row>
    <row r="10" spans="1:15" ht="27" x14ac:dyDescent="0.25">
      <c r="A10" s="19" t="s">
        <v>34</v>
      </c>
      <c r="B10" s="4"/>
      <c r="C10" s="1"/>
      <c r="D10" s="1">
        <v>16</v>
      </c>
      <c r="E10" s="1">
        <v>13</v>
      </c>
      <c r="F10" s="20" t="s">
        <v>32</v>
      </c>
      <c r="G10" s="1">
        <f>SUM(G5:G9)</f>
        <v>31</v>
      </c>
      <c r="H10" s="20" t="s">
        <v>32</v>
      </c>
      <c r="I10" s="12">
        <f>SUM(I5:I9)</f>
        <v>13.593999999999999</v>
      </c>
      <c r="J10" s="1">
        <v>3</v>
      </c>
      <c r="K10" s="20" t="s">
        <v>32</v>
      </c>
      <c r="L10" s="1">
        <v>3</v>
      </c>
      <c r="M10" s="20" t="s">
        <v>32</v>
      </c>
      <c r="N10" s="1">
        <v>9.9000000000000005E-2</v>
      </c>
      <c r="O10" s="10">
        <f>SUM(O5:O9)</f>
        <v>13.693</v>
      </c>
    </row>
    <row r="11" spans="1:15" x14ac:dyDescent="0.25">
      <c r="A11" s="46" t="s">
        <v>40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ht="27" x14ac:dyDescent="0.25">
      <c r="A12" s="2" t="s">
        <v>11</v>
      </c>
      <c r="B12" s="2" t="s">
        <v>31</v>
      </c>
      <c r="C12" s="1" t="s">
        <v>10</v>
      </c>
      <c r="D12" s="1">
        <f>50</f>
        <v>50</v>
      </c>
      <c r="E12" s="1">
        <v>8</v>
      </c>
      <c r="F12" s="12">
        <v>1</v>
      </c>
      <c r="G12" s="1">
        <v>8</v>
      </c>
      <c r="H12" s="1">
        <v>1</v>
      </c>
      <c r="I12" s="12">
        <f>G12*H12</f>
        <v>8</v>
      </c>
      <c r="J12" s="1">
        <v>42</v>
      </c>
      <c r="K12" s="12">
        <v>1</v>
      </c>
      <c r="L12" s="1">
        <v>42</v>
      </c>
      <c r="M12" s="1">
        <v>3.3000000000000002E-2</v>
      </c>
      <c r="N12" s="1">
        <f>L12*M12</f>
        <v>1.3860000000000001</v>
      </c>
      <c r="O12" s="10">
        <f>I12+N12</f>
        <v>9.3859999999999992</v>
      </c>
    </row>
    <row r="13" spans="1:15" ht="70.5" customHeight="1" x14ac:dyDescent="0.25">
      <c r="A13" s="2" t="s">
        <v>11</v>
      </c>
      <c r="B13" s="2" t="s">
        <v>27</v>
      </c>
      <c r="C13" s="1" t="s">
        <v>22</v>
      </c>
      <c r="D13" s="1">
        <v>1377</v>
      </c>
      <c r="E13" s="1">
        <v>293</v>
      </c>
      <c r="F13" s="12">
        <v>1</v>
      </c>
      <c r="G13" s="1">
        <v>293</v>
      </c>
      <c r="H13" s="1">
        <v>0.25</v>
      </c>
      <c r="I13" s="12">
        <f>G13*H13</f>
        <v>73.25</v>
      </c>
      <c r="J13" s="10">
        <f>D13-E13</f>
        <v>1084</v>
      </c>
      <c r="K13" s="12">
        <v>1</v>
      </c>
      <c r="L13" s="1">
        <v>1084</v>
      </c>
      <c r="M13" s="1">
        <v>3.3000000000000002E-2</v>
      </c>
      <c r="N13" s="1">
        <f t="shared" ref="N13:N16" si="0">L13*M13</f>
        <v>35.771999999999998</v>
      </c>
      <c r="O13" s="10">
        <f t="shared" ref="O13:O16" si="1">I13+N13</f>
        <v>109.02199999999999</v>
      </c>
    </row>
    <row r="14" spans="1:15" ht="45" x14ac:dyDescent="0.25">
      <c r="A14" s="2" t="s">
        <v>11</v>
      </c>
      <c r="B14" s="2" t="s">
        <v>26</v>
      </c>
      <c r="C14" s="1" t="s">
        <v>23</v>
      </c>
      <c r="D14" s="1">
        <v>878</v>
      </c>
      <c r="E14" s="1">
        <v>293</v>
      </c>
      <c r="F14" s="12">
        <v>1</v>
      </c>
      <c r="G14" s="1">
        <v>293</v>
      </c>
      <c r="H14" s="1">
        <v>0.25</v>
      </c>
      <c r="I14" s="9">
        <f>G14*H14</f>
        <v>73.25</v>
      </c>
      <c r="J14" s="10">
        <f>D14-E14</f>
        <v>585</v>
      </c>
      <c r="K14" s="12">
        <v>1</v>
      </c>
      <c r="L14" s="1">
        <v>585</v>
      </c>
      <c r="M14" s="1">
        <v>3.3000000000000002E-2</v>
      </c>
      <c r="N14" s="1">
        <f t="shared" si="0"/>
        <v>19.305</v>
      </c>
      <c r="O14" s="10">
        <f t="shared" si="1"/>
        <v>92.555000000000007</v>
      </c>
    </row>
    <row r="15" spans="1:15" ht="45" x14ac:dyDescent="0.25">
      <c r="A15" s="2" t="s">
        <v>11</v>
      </c>
      <c r="B15" s="3" t="s">
        <v>28</v>
      </c>
      <c r="C15" s="1" t="s">
        <v>24</v>
      </c>
      <c r="D15" s="1">
        <v>585</v>
      </c>
      <c r="E15" s="1">
        <v>29</v>
      </c>
      <c r="F15" s="12">
        <v>1</v>
      </c>
      <c r="G15" s="1">
        <v>29</v>
      </c>
      <c r="H15" s="1">
        <v>0.25</v>
      </c>
      <c r="I15" s="9">
        <f>G15*H15</f>
        <v>7.25</v>
      </c>
      <c r="J15" s="10">
        <f>D15-E15</f>
        <v>556</v>
      </c>
      <c r="K15" s="12">
        <v>1</v>
      </c>
      <c r="L15" s="1">
        <v>556</v>
      </c>
      <c r="M15" s="1">
        <v>3.3000000000000002E-2</v>
      </c>
      <c r="N15" s="1">
        <f t="shared" si="0"/>
        <v>18.348000000000003</v>
      </c>
      <c r="O15" s="10">
        <f t="shared" si="1"/>
        <v>25.598000000000003</v>
      </c>
    </row>
    <row r="16" spans="1:15" ht="38.25" customHeight="1" x14ac:dyDescent="0.25">
      <c r="A16" s="2" t="s">
        <v>11</v>
      </c>
      <c r="B16" s="2" t="s">
        <v>44</v>
      </c>
      <c r="C16" s="1" t="s">
        <v>25</v>
      </c>
      <c r="D16" s="1">
        <v>556</v>
      </c>
      <c r="E16" s="1">
        <v>321</v>
      </c>
      <c r="F16" s="12">
        <v>1</v>
      </c>
      <c r="G16" s="1">
        <v>321</v>
      </c>
      <c r="H16" s="1">
        <v>0.25</v>
      </c>
      <c r="I16" s="9">
        <f>G16*H16</f>
        <v>80.25</v>
      </c>
      <c r="J16" s="10">
        <f>D16-E16</f>
        <v>235</v>
      </c>
      <c r="K16" s="12">
        <v>1</v>
      </c>
      <c r="L16" s="1">
        <f>J16</f>
        <v>235</v>
      </c>
      <c r="M16" s="1">
        <v>3.3000000000000002E-2</v>
      </c>
      <c r="N16" s="1">
        <f t="shared" si="0"/>
        <v>7.7550000000000008</v>
      </c>
      <c r="O16" s="10">
        <f t="shared" si="1"/>
        <v>88.004999999999995</v>
      </c>
    </row>
    <row r="17" spans="1:19" x14ac:dyDescent="0.25">
      <c r="A17" s="47" t="s">
        <v>42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</row>
    <row r="18" spans="1:19" ht="27" x14ac:dyDescent="0.25">
      <c r="A18" s="2" t="s">
        <v>11</v>
      </c>
      <c r="B18" s="2" t="s">
        <v>16</v>
      </c>
      <c r="C18" s="1" t="s">
        <v>57</v>
      </c>
      <c r="D18" s="12">
        <v>71</v>
      </c>
      <c r="E18" s="1">
        <v>50</v>
      </c>
      <c r="F18" s="8">
        <v>1</v>
      </c>
      <c r="G18" s="1">
        <v>50</v>
      </c>
      <c r="H18" s="1">
        <v>3.3000000000000002E-2</v>
      </c>
      <c r="I18" s="9">
        <f>G18*H18</f>
        <v>1.6500000000000001</v>
      </c>
      <c r="J18" s="10">
        <v>21</v>
      </c>
      <c r="K18" s="8">
        <v>1</v>
      </c>
      <c r="L18" s="8">
        <v>22</v>
      </c>
      <c r="M18" s="1">
        <v>3.3000000000000002E-2</v>
      </c>
      <c r="N18" s="8">
        <f>L18*M18</f>
        <v>0.72599999999999998</v>
      </c>
      <c r="O18" s="11">
        <f>I18+N18</f>
        <v>2.3760000000000003</v>
      </c>
    </row>
    <row r="19" spans="1:19" ht="27" x14ac:dyDescent="0.25">
      <c r="A19" s="2" t="s">
        <v>11</v>
      </c>
      <c r="B19" s="2" t="s">
        <v>29</v>
      </c>
      <c r="C19" s="1" t="s">
        <v>58</v>
      </c>
      <c r="D19" s="1">
        <v>50</v>
      </c>
      <c r="E19" s="1">
        <v>50</v>
      </c>
      <c r="F19" s="8">
        <v>1</v>
      </c>
      <c r="G19" s="1">
        <v>50</v>
      </c>
      <c r="H19" s="1">
        <v>8.3000000000000004E-2</v>
      </c>
      <c r="I19" s="9">
        <f t="shared" ref="I19:I21" si="2">G19*H19</f>
        <v>4.1500000000000004</v>
      </c>
      <c r="J19" s="1">
        <v>0</v>
      </c>
      <c r="K19" s="8">
        <v>0</v>
      </c>
      <c r="L19" s="1">
        <v>0</v>
      </c>
      <c r="M19" s="1">
        <v>0</v>
      </c>
      <c r="N19" s="1">
        <v>0</v>
      </c>
      <c r="O19" s="11">
        <f t="shared" ref="O19" si="3">I19+N19</f>
        <v>4.1500000000000004</v>
      </c>
    </row>
    <row r="20" spans="1:19" ht="36" x14ac:dyDescent="0.25">
      <c r="A20" s="2" t="s">
        <v>11</v>
      </c>
      <c r="B20" s="2" t="s">
        <v>30</v>
      </c>
      <c r="C20" s="1" t="s">
        <v>56</v>
      </c>
      <c r="D20" s="1">
        <v>50</v>
      </c>
      <c r="E20" s="1">
        <v>50</v>
      </c>
      <c r="F20" s="8">
        <v>1</v>
      </c>
      <c r="G20" s="1">
        <v>50</v>
      </c>
      <c r="H20" s="1">
        <v>0.5</v>
      </c>
      <c r="I20" s="9">
        <f t="shared" si="2"/>
        <v>25</v>
      </c>
      <c r="J20" s="1">
        <v>0</v>
      </c>
      <c r="K20" s="8">
        <v>0</v>
      </c>
      <c r="L20" s="1">
        <v>0</v>
      </c>
      <c r="M20" s="1">
        <v>0</v>
      </c>
      <c r="N20" s="1">
        <v>0</v>
      </c>
      <c r="O20" s="11">
        <f>I20+N20</f>
        <v>25</v>
      </c>
    </row>
    <row r="21" spans="1:19" ht="27" x14ac:dyDescent="0.25">
      <c r="A21" s="32" t="s">
        <v>11</v>
      </c>
      <c r="B21" s="32" t="s">
        <v>59</v>
      </c>
      <c r="C21" s="1" t="s">
        <v>55</v>
      </c>
      <c r="D21" s="1">
        <v>50</v>
      </c>
      <c r="E21" s="1">
        <v>25</v>
      </c>
      <c r="F21" s="8">
        <v>1</v>
      </c>
      <c r="G21" s="1">
        <v>25</v>
      </c>
      <c r="H21" s="1">
        <v>0.02</v>
      </c>
      <c r="I21" s="9">
        <f t="shared" si="2"/>
        <v>0.5</v>
      </c>
      <c r="J21" s="1">
        <v>0</v>
      </c>
      <c r="K21" s="8">
        <v>0</v>
      </c>
      <c r="L21" s="1">
        <v>0</v>
      </c>
      <c r="M21" s="1">
        <v>0</v>
      </c>
      <c r="N21" s="1">
        <v>0</v>
      </c>
      <c r="O21" s="11">
        <f>I21+N21</f>
        <v>0.5</v>
      </c>
      <c r="S21" t="s">
        <v>37</v>
      </c>
    </row>
    <row r="22" spans="1:19" x14ac:dyDescent="0.25">
      <c r="A22" s="22" t="s">
        <v>33</v>
      </c>
      <c r="B22" s="23"/>
      <c r="C22" s="23"/>
      <c r="D22" s="29">
        <f>D12+D13</f>
        <v>1427</v>
      </c>
      <c r="E22" s="23">
        <f>SUM(E13:E16)+8</f>
        <v>944</v>
      </c>
      <c r="F22" s="24" t="s">
        <v>32</v>
      </c>
      <c r="G22" s="23">
        <f>SUM(G12:G16)+SUM(G18:G20)</f>
        <v>1094</v>
      </c>
      <c r="H22" s="24" t="s">
        <v>32</v>
      </c>
      <c r="I22" s="21">
        <f>SUM(I18:I20)+SUM(I12:I16)</f>
        <v>272.8</v>
      </c>
      <c r="J22" s="23">
        <v>483</v>
      </c>
      <c r="K22" s="24" t="s">
        <v>32</v>
      </c>
      <c r="L22" s="23">
        <f>22+SUM(L12:L16)</f>
        <v>2524</v>
      </c>
      <c r="M22" s="24" t="s">
        <v>32</v>
      </c>
      <c r="N22" s="23">
        <f>N18+SUM(N12:N16)</f>
        <v>83.292000000000002</v>
      </c>
      <c r="O22" s="23">
        <f>SUM(O12:O16)+SUM(O18:O21)</f>
        <v>356.59200000000004</v>
      </c>
      <c r="P22" s="7"/>
    </row>
    <row r="23" spans="1:19" s="7" customFormat="1" ht="13.5" customHeight="1" x14ac:dyDescent="0.15">
      <c r="A23" s="26" t="s">
        <v>35</v>
      </c>
      <c r="D23" s="30">
        <f>D10+D22</f>
        <v>1443</v>
      </c>
      <c r="E23" s="25">
        <f>E10+E22</f>
        <v>957</v>
      </c>
      <c r="F23" s="27"/>
      <c r="G23" s="25">
        <f>G10+G22</f>
        <v>1125</v>
      </c>
      <c r="H23" s="25"/>
      <c r="I23" s="27">
        <f>I10+I22</f>
        <v>286.39400000000001</v>
      </c>
      <c r="J23" s="25">
        <f>J10+J22</f>
        <v>486</v>
      </c>
      <c r="K23" s="27"/>
      <c r="L23" s="25">
        <f>L10+L22</f>
        <v>2527</v>
      </c>
      <c r="M23" s="25"/>
      <c r="N23" s="25">
        <f>N10+N22</f>
        <v>83.391000000000005</v>
      </c>
      <c r="O23" s="25">
        <f>O10+O22</f>
        <v>370.28500000000003</v>
      </c>
    </row>
    <row r="25" spans="1:19" ht="45" customHeight="1" x14ac:dyDescent="0.25">
      <c r="A25" s="42" t="s">
        <v>36</v>
      </c>
      <c r="B25" s="42"/>
      <c r="C25" s="42"/>
      <c r="D25" s="42"/>
      <c r="E25" s="42"/>
      <c r="F25" t="s">
        <v>37</v>
      </c>
      <c r="G25" s="5"/>
      <c r="I25"/>
    </row>
    <row r="26" spans="1:19" ht="19.5" customHeight="1" x14ac:dyDescent="0.25">
      <c r="A26" s="42" t="s">
        <v>38</v>
      </c>
      <c r="B26" s="42"/>
      <c r="C26" s="42"/>
      <c r="D26" s="42"/>
      <c r="E26" s="42"/>
    </row>
    <row r="27" spans="1:19" x14ac:dyDescent="0.25">
      <c r="A27" s="28" t="s">
        <v>45</v>
      </c>
    </row>
    <row r="28" spans="1:19" x14ac:dyDescent="0.25">
      <c r="A28" s="7" t="s">
        <v>43</v>
      </c>
    </row>
  </sheetData>
  <mergeCells count="13">
    <mergeCell ref="A25:E25"/>
    <mergeCell ref="A26:E26"/>
    <mergeCell ref="A1:I1"/>
    <mergeCell ref="A4:O4"/>
    <mergeCell ref="A11:O11"/>
    <mergeCell ref="A17:O17"/>
    <mergeCell ref="A2:A3"/>
    <mergeCell ref="B2:B3"/>
    <mergeCell ref="C2:C3"/>
    <mergeCell ref="J2:N2"/>
    <mergeCell ref="O2:O3"/>
    <mergeCell ref="E2:I2"/>
    <mergeCell ref="D2:D3"/>
  </mergeCells>
  <pageMargins left="0.7" right="0.7" top="0.75" bottom="0.75" header="0.3" footer="0.3"/>
  <pageSetup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7" workbookViewId="0">
      <selection activeCell="C14" sqref="C14"/>
    </sheetView>
  </sheetViews>
  <sheetFormatPr defaultRowHeight="15" x14ac:dyDescent="0.25"/>
  <cols>
    <col min="1" max="1" width="19.85546875" bestFit="1" customWidth="1"/>
    <col min="2" max="2" width="24.7109375" bestFit="1" customWidth="1"/>
    <col min="3" max="3" width="24.140625" bestFit="1" customWidth="1"/>
    <col min="4" max="4" width="12.42578125" bestFit="1" customWidth="1"/>
    <col min="5" max="5" width="16.140625" bestFit="1" customWidth="1"/>
  </cols>
  <sheetData>
    <row r="1" spans="1:7" x14ac:dyDescent="0.25">
      <c r="A1" s="33" t="s">
        <v>52</v>
      </c>
    </row>
    <row r="2" spans="1:7" x14ac:dyDescent="0.25">
      <c r="A2" s="36" t="s">
        <v>0</v>
      </c>
      <c r="B2" s="36" t="s">
        <v>46</v>
      </c>
      <c r="C2" s="36" t="s">
        <v>41</v>
      </c>
      <c r="D2" s="36" t="s">
        <v>47</v>
      </c>
      <c r="E2" s="36" t="s">
        <v>48</v>
      </c>
    </row>
    <row r="3" spans="1:7" ht="30" x14ac:dyDescent="0.25">
      <c r="A3" s="34" t="s">
        <v>49</v>
      </c>
      <c r="B3" s="34" t="s">
        <v>14</v>
      </c>
      <c r="C3" s="35">
        <v>3</v>
      </c>
      <c r="D3" s="40">
        <v>56.74</v>
      </c>
      <c r="E3" s="40">
        <f>D3*C3</f>
        <v>170.22</v>
      </c>
    </row>
    <row r="4" spans="1:7" ht="30" x14ac:dyDescent="0.25">
      <c r="A4" s="34" t="s">
        <v>49</v>
      </c>
      <c r="B4" s="34" t="s">
        <v>20</v>
      </c>
      <c r="C4" s="35">
        <v>1</v>
      </c>
      <c r="D4" s="40">
        <v>56.74</v>
      </c>
      <c r="E4" s="40">
        <f t="shared" ref="E4:E15" si="0">D4*C4</f>
        <v>56.74</v>
      </c>
    </row>
    <row r="5" spans="1:7" x14ac:dyDescent="0.25">
      <c r="A5" s="34" t="s">
        <v>49</v>
      </c>
      <c r="B5" s="34" t="s">
        <v>16</v>
      </c>
      <c r="C5" s="35">
        <v>0.39600000000000002</v>
      </c>
      <c r="D5" s="40">
        <v>56.74</v>
      </c>
      <c r="E5" s="40">
        <f t="shared" si="0"/>
        <v>22.469040000000003</v>
      </c>
    </row>
    <row r="6" spans="1:7" ht="30" x14ac:dyDescent="0.25">
      <c r="A6" s="34" t="s">
        <v>49</v>
      </c>
      <c r="B6" s="34" t="s">
        <v>15</v>
      </c>
      <c r="C6" s="35">
        <v>0.29699999999999999</v>
      </c>
      <c r="D6" s="40">
        <v>56.74</v>
      </c>
      <c r="E6" s="40">
        <f t="shared" si="0"/>
        <v>16.851780000000002</v>
      </c>
    </row>
    <row r="7" spans="1:7" ht="30" x14ac:dyDescent="0.25">
      <c r="A7" s="34" t="s">
        <v>49</v>
      </c>
      <c r="B7" s="34" t="s">
        <v>21</v>
      </c>
      <c r="C7" s="35">
        <v>9</v>
      </c>
      <c r="D7" s="40">
        <v>56.74</v>
      </c>
      <c r="E7" s="40">
        <f t="shared" si="0"/>
        <v>510.66</v>
      </c>
    </row>
    <row r="8" spans="1:7" ht="32.25" x14ac:dyDescent="0.25">
      <c r="A8" s="34" t="s">
        <v>11</v>
      </c>
      <c r="B8" s="34" t="s">
        <v>50</v>
      </c>
      <c r="C8" s="35">
        <v>9.3859999999999992</v>
      </c>
      <c r="D8" s="40">
        <v>58.7</v>
      </c>
      <c r="E8" s="40">
        <f t="shared" si="0"/>
        <v>550.95820000000003</v>
      </c>
    </row>
    <row r="9" spans="1:7" ht="75" x14ac:dyDescent="0.25">
      <c r="A9" s="34" t="s">
        <v>11</v>
      </c>
      <c r="B9" s="34" t="s">
        <v>27</v>
      </c>
      <c r="C9" s="35">
        <v>109.02199999999999</v>
      </c>
      <c r="D9" s="40">
        <v>58.7</v>
      </c>
      <c r="E9" s="40">
        <f t="shared" si="0"/>
        <v>6399.5914000000002</v>
      </c>
    </row>
    <row r="10" spans="1:7" ht="45" x14ac:dyDescent="0.25">
      <c r="A10" s="34" t="s">
        <v>11</v>
      </c>
      <c r="B10" s="34" t="s">
        <v>26</v>
      </c>
      <c r="C10" s="35">
        <v>92.555000000000007</v>
      </c>
      <c r="D10" s="40">
        <v>58.7</v>
      </c>
      <c r="E10" s="40">
        <f t="shared" si="0"/>
        <v>5432.9785000000011</v>
      </c>
    </row>
    <row r="11" spans="1:7" ht="45" x14ac:dyDescent="0.25">
      <c r="A11" s="34" t="s">
        <v>11</v>
      </c>
      <c r="B11" s="34" t="s">
        <v>28</v>
      </c>
      <c r="C11" s="35">
        <v>25.598000000000003</v>
      </c>
      <c r="D11" s="40">
        <v>58.7</v>
      </c>
      <c r="E11" s="40">
        <f t="shared" si="0"/>
        <v>1502.6026000000002</v>
      </c>
    </row>
    <row r="12" spans="1:7" ht="47.25" x14ac:dyDescent="0.25">
      <c r="A12" s="34" t="s">
        <v>11</v>
      </c>
      <c r="B12" s="34" t="s">
        <v>51</v>
      </c>
      <c r="C12" s="35">
        <v>88.004999999999995</v>
      </c>
      <c r="D12" s="40">
        <v>58.7</v>
      </c>
      <c r="E12" s="40">
        <f t="shared" si="0"/>
        <v>5165.8935000000001</v>
      </c>
    </row>
    <row r="13" spans="1:7" ht="30" x14ac:dyDescent="0.25">
      <c r="A13" s="34" t="s">
        <v>11</v>
      </c>
      <c r="B13" s="34" t="s">
        <v>16</v>
      </c>
      <c r="C13" s="35">
        <v>2.343</v>
      </c>
      <c r="D13" s="40">
        <v>58.7</v>
      </c>
      <c r="E13" s="40">
        <f t="shared" si="0"/>
        <v>137.5341</v>
      </c>
      <c r="G13">
        <f>1.65+0.693</f>
        <v>2.343</v>
      </c>
    </row>
    <row r="14" spans="1:7" ht="30" x14ac:dyDescent="0.25">
      <c r="A14" s="34" t="s">
        <v>11</v>
      </c>
      <c r="B14" s="34" t="s">
        <v>29</v>
      </c>
      <c r="C14" s="35">
        <v>4.1500000000000004</v>
      </c>
      <c r="D14" s="40">
        <v>58.7</v>
      </c>
      <c r="E14" s="40">
        <f t="shared" si="0"/>
        <v>243.60500000000005</v>
      </c>
    </row>
    <row r="15" spans="1:7" ht="30" x14ac:dyDescent="0.25">
      <c r="A15" s="34" t="s">
        <v>11</v>
      </c>
      <c r="B15" s="34" t="s">
        <v>30</v>
      </c>
      <c r="C15" s="35">
        <v>25</v>
      </c>
      <c r="D15" s="40">
        <v>58.7</v>
      </c>
      <c r="E15" s="40">
        <f t="shared" si="0"/>
        <v>1467.5</v>
      </c>
    </row>
    <row r="16" spans="1:7" ht="30" x14ac:dyDescent="0.25">
      <c r="A16" s="34" t="s">
        <v>11</v>
      </c>
      <c r="B16" s="34" t="s">
        <v>59</v>
      </c>
      <c r="C16" s="39">
        <v>0.5</v>
      </c>
      <c r="D16" s="40">
        <v>58.7</v>
      </c>
      <c r="E16" s="40">
        <f>D16*C16</f>
        <v>29.35</v>
      </c>
    </row>
    <row r="17" spans="1:5" x14ac:dyDescent="0.25">
      <c r="A17" s="37" t="s">
        <v>54</v>
      </c>
      <c r="B17" s="38"/>
      <c r="C17" s="37">
        <f>SUM(C3:C16)</f>
        <v>370.25200000000001</v>
      </c>
      <c r="D17" s="38"/>
      <c r="E17" s="41">
        <f>SUM(E3:E16)</f>
        <v>21706.954120000002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A.1</vt:lpstr>
      <vt:lpstr>A.2</vt:lpstr>
      <vt:lpstr>A.1!_Toc401227230</vt:lpstr>
      <vt:lpstr>A.1!Print_Area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Lynn Capogrossi</dc:creator>
  <cp:lastModifiedBy>Ragland-Greene, Rachelle - FNS</cp:lastModifiedBy>
  <cp:lastPrinted>2017-07-12T13:24:05Z</cp:lastPrinted>
  <dcterms:created xsi:type="dcterms:W3CDTF">2016-12-30T16:26:02Z</dcterms:created>
  <dcterms:modified xsi:type="dcterms:W3CDTF">2017-07-12T14:07:04Z</dcterms:modified>
</cp:coreProperties>
</file>