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402 Apricots from Spain 2012\0402 (2017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36" i="2" l="1"/>
  <c r="E34" i="2"/>
  <c r="H34" i="2" s="1"/>
  <c r="E33" i="2"/>
  <c r="H33" i="2" s="1"/>
  <c r="H32" i="2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E8" i="2"/>
  <c r="H8" i="2" s="1"/>
  <c r="E7" i="2"/>
  <c r="H7" i="2" s="1"/>
  <c r="E6" i="2"/>
  <c r="H6" i="2" s="1"/>
  <c r="I7" i="2" l="1"/>
  <c r="J7" i="2"/>
  <c r="I11" i="2"/>
  <c r="J11" i="2"/>
  <c r="I15" i="2"/>
  <c r="J15" i="2"/>
  <c r="I19" i="2"/>
  <c r="J19" i="2"/>
  <c r="I23" i="2"/>
  <c r="J23" i="2"/>
  <c r="I27" i="2"/>
  <c r="J27" i="2"/>
  <c r="I31" i="2"/>
  <c r="J31" i="2"/>
  <c r="I8" i="2"/>
  <c r="J8" i="2"/>
  <c r="I12" i="2"/>
  <c r="J12" i="2"/>
  <c r="I16" i="2"/>
  <c r="J16" i="2"/>
  <c r="I20" i="2"/>
  <c r="J20" i="2"/>
  <c r="I24" i="2"/>
  <c r="J24" i="2"/>
  <c r="I28" i="2"/>
  <c r="J28" i="2"/>
  <c r="J32" i="2"/>
  <c r="I9" i="2"/>
  <c r="J9" i="2" s="1"/>
  <c r="I13" i="2"/>
  <c r="J13" i="2"/>
  <c r="I17" i="2"/>
  <c r="J17" i="2" s="1"/>
  <c r="I21" i="2"/>
  <c r="J21" i="2"/>
  <c r="I25" i="2"/>
  <c r="J25" i="2" s="1"/>
  <c r="I29" i="2"/>
  <c r="J29" i="2"/>
  <c r="J33" i="2"/>
  <c r="I33" i="2"/>
  <c r="I6" i="2"/>
  <c r="J6" i="2"/>
  <c r="I10" i="2"/>
  <c r="J10" i="2" s="1"/>
  <c r="I14" i="2"/>
  <c r="J14" i="2"/>
  <c r="I18" i="2"/>
  <c r="J18" i="2" s="1"/>
  <c r="I22" i="2"/>
  <c r="J22" i="2"/>
  <c r="I26" i="2"/>
  <c r="J26" i="2" s="1"/>
  <c r="I30" i="2"/>
  <c r="J30" i="2"/>
  <c r="J34" i="2"/>
  <c r="I34" i="2"/>
  <c r="I32" i="2"/>
  <c r="E38" i="2"/>
  <c r="H38" i="2" s="1"/>
  <c r="E37" i="2"/>
  <c r="H37" i="2" s="1"/>
  <c r="E35" i="2"/>
  <c r="H35" i="2" s="1"/>
  <c r="H36" i="2"/>
  <c r="E39" i="2" l="1"/>
  <c r="I36" i="2"/>
  <c r="J36" i="2" s="1"/>
  <c r="J37" i="2"/>
  <c r="I35" i="2"/>
  <c r="J35" i="2" s="1"/>
  <c r="I37" i="2"/>
  <c r="I38" i="2"/>
  <c r="J38" i="2" s="1"/>
  <c r="H39" i="2"/>
  <c r="I39" i="2" l="1"/>
  <c r="J39" i="2"/>
</calcChain>
</file>

<file path=xl/sharedStrings.xml><?xml version="1.0" encoding="utf-8"?>
<sst xmlns="http://schemas.openxmlformats.org/spreadsheetml/2006/main" count="61" uniqueCount="48">
  <si>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</si>
  <si>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</si>
  <si>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</si>
  <si>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</si>
  <si>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</si>
  <si>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</si>
  <si>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</si>
  <si>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</si>
  <si>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</si>
  <si>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</si>
  <si>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</si>
  <si>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</si>
  <si>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</si>
  <si>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</si>
  <si>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</si>
  <si>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</si>
  <si>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</si>
  <si>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</si>
  <si>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</si>
  <si>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</si>
  <si>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</si>
  <si>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</si>
  <si>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</si>
  <si>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</si>
  <si>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</si>
  <si>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</si>
  <si>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</si>
  <si>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</si>
  <si>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</si>
  <si>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Certificates</t>
  </si>
  <si>
    <t>Operational Workplan</t>
  </si>
  <si>
    <t>GS-13</t>
  </si>
  <si>
    <t>OMB Control No.
0579-0402</t>
  </si>
  <si>
    <t>Trust fund agreement</t>
  </si>
  <si>
    <t>Certification of Personnel for Trapping and Surveys</t>
  </si>
  <si>
    <t>Monitoring Investigation of Packinghouse/Production Site</t>
  </si>
  <si>
    <t>Recordkeeping of Export Activities</t>
  </si>
  <si>
    <t>GS-11</t>
  </si>
  <si>
    <t>Phytosanitary Inspections</t>
  </si>
  <si>
    <t>Trapping Records</t>
  </si>
  <si>
    <t xml:space="preserve">Cold Treatment Facility Certification </t>
  </si>
  <si>
    <t>Written Approval for Cold Treatment Enclosure</t>
  </si>
  <si>
    <t>Cold Treatment Numbered Seal for enclosure</t>
  </si>
  <si>
    <t>Suspension and Recertification of Cold treatment facility</t>
  </si>
  <si>
    <t>Cold Treatment Audits</t>
  </si>
  <si>
    <t>Cold Treatment Fruit Fly Investigation and remedial action</t>
  </si>
  <si>
    <t>Cold treatment monitoring</t>
  </si>
  <si>
    <t>Importation of Fresh Apricots from Continental Spain Under a Systems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</si>
</sst>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B10" sqref="B10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47</v>
      </c>
      <c r="B2" s="44"/>
      <c r="C2" s="44"/>
      <c r="D2" s="44"/>
      <c r="E2" s="44"/>
      <c r="F2" s="44"/>
      <c r="G2" s="44"/>
      <c r="H2" s="50" t="s">
        <v>32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</v>
      </c>
      <c r="D6" s="29">
        <v>80</v>
      </c>
      <c r="E6" s="5">
        <f t="shared" ref="E6:E24" si="0">+C6*D6</f>
        <v>80</v>
      </c>
      <c r="F6" s="21" t="s">
        <v>31</v>
      </c>
      <c r="G6" s="25">
        <v>49.96</v>
      </c>
      <c r="H6" s="26">
        <f t="shared" ref="H6:H24" si="1">+E6*G6</f>
        <v>3996.8</v>
      </c>
      <c r="I6" s="26">
        <f t="shared" ref="I6:I24" si="2">+H6*0.139</f>
        <v>555.55520000000013</v>
      </c>
      <c r="J6" s="26">
        <f t="shared" ref="J6:J24" si="3">+H6+I6</f>
        <v>4552.3552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2" t="s">
        <v>29</v>
      </c>
      <c r="C8" s="5">
        <v>36</v>
      </c>
      <c r="D8" s="29">
        <v>0.5</v>
      </c>
      <c r="E8" s="5">
        <f t="shared" si="0"/>
        <v>18</v>
      </c>
      <c r="F8" s="21" t="s">
        <v>31</v>
      </c>
      <c r="G8" s="25">
        <v>49.96</v>
      </c>
      <c r="H8" s="26">
        <f t="shared" si="1"/>
        <v>899.28</v>
      </c>
      <c r="I8" s="26">
        <f t="shared" si="2"/>
        <v>124.99992</v>
      </c>
      <c r="J8" s="26">
        <f t="shared" si="3"/>
        <v>1024.2799199999999</v>
      </c>
      <c r="K8" s="30"/>
    </row>
    <row r="9" spans="1:11" s="31" customFormat="1" x14ac:dyDescent="0.2">
      <c r="A9" s="30"/>
      <c r="B9" s="2"/>
      <c r="C9" s="5"/>
      <c r="D9" s="29"/>
      <c r="E9" s="5">
        <f t="shared" si="0"/>
        <v>0</v>
      </c>
      <c r="F9" s="21"/>
      <c r="G9" s="25"/>
      <c r="H9" s="26">
        <f t="shared" si="1"/>
        <v>0</v>
      </c>
      <c r="I9" s="26">
        <f t="shared" si="2"/>
        <v>0</v>
      </c>
      <c r="J9" s="26">
        <f t="shared" si="3"/>
        <v>0</v>
      </c>
      <c r="K9" s="30"/>
    </row>
    <row r="10" spans="1:11" s="31" customFormat="1" x14ac:dyDescent="0.2">
      <c r="A10" s="30"/>
      <c r="B10" s="30" t="s">
        <v>33</v>
      </c>
      <c r="C10" s="32">
        <v>1</v>
      </c>
      <c r="D10" s="33">
        <v>80</v>
      </c>
      <c r="E10" s="32">
        <f t="shared" si="0"/>
        <v>80</v>
      </c>
      <c r="F10" s="34" t="s">
        <v>31</v>
      </c>
      <c r="G10" s="35">
        <v>49.96</v>
      </c>
      <c r="H10" s="36">
        <f t="shared" si="1"/>
        <v>3996.8</v>
      </c>
      <c r="I10" s="36">
        <f t="shared" si="2"/>
        <v>555.55520000000013</v>
      </c>
      <c r="J10" s="36">
        <f t="shared" si="3"/>
        <v>4552.3552</v>
      </c>
      <c r="K10" s="2"/>
    </row>
    <row r="11" spans="1:11" s="31" customFormat="1" x14ac:dyDescent="0.2">
      <c r="A11" s="30"/>
      <c r="B11" s="30"/>
      <c r="C11" s="32"/>
      <c r="D11" s="33"/>
      <c r="E11" s="32">
        <f t="shared" si="0"/>
        <v>0</v>
      </c>
      <c r="F11" s="34"/>
      <c r="G11" s="35"/>
      <c r="H11" s="36">
        <f t="shared" si="1"/>
        <v>0</v>
      </c>
      <c r="I11" s="36">
        <f t="shared" si="2"/>
        <v>0</v>
      </c>
      <c r="J11" s="36">
        <f t="shared" si="3"/>
        <v>0</v>
      </c>
      <c r="K11" s="2"/>
    </row>
    <row r="12" spans="1:11" x14ac:dyDescent="0.2">
      <c r="A12" s="2"/>
      <c r="B12" s="30" t="s">
        <v>34</v>
      </c>
      <c r="C12" s="32">
        <v>15</v>
      </c>
      <c r="D12" s="33">
        <v>40</v>
      </c>
      <c r="E12" s="32">
        <f t="shared" si="0"/>
        <v>600</v>
      </c>
      <c r="F12" s="34" t="s">
        <v>31</v>
      </c>
      <c r="G12" s="35">
        <v>49.96</v>
      </c>
      <c r="H12" s="36">
        <f t="shared" si="1"/>
        <v>29976</v>
      </c>
      <c r="I12" s="36">
        <f t="shared" si="2"/>
        <v>4166.6640000000007</v>
      </c>
      <c r="J12" s="36">
        <f t="shared" si="3"/>
        <v>34142.664000000004</v>
      </c>
      <c r="K12" s="2"/>
    </row>
    <row r="13" spans="1:11" x14ac:dyDescent="0.2">
      <c r="A13" s="2"/>
      <c r="B13" s="30"/>
      <c r="C13" s="32"/>
      <c r="D13" s="33"/>
      <c r="E13" s="32">
        <f t="shared" si="0"/>
        <v>0</v>
      </c>
      <c r="F13" s="34"/>
      <c r="G13" s="35"/>
      <c r="H13" s="36">
        <f t="shared" si="1"/>
        <v>0</v>
      </c>
      <c r="I13" s="36">
        <f t="shared" si="2"/>
        <v>0</v>
      </c>
      <c r="J13" s="36">
        <f t="shared" si="3"/>
        <v>0</v>
      </c>
      <c r="K13" s="2"/>
    </row>
    <row r="14" spans="1:11" s="31" customFormat="1" x14ac:dyDescent="0.2">
      <c r="A14" s="30"/>
      <c r="B14" s="2" t="s">
        <v>35</v>
      </c>
      <c r="C14" s="5">
        <v>1</v>
      </c>
      <c r="D14" s="29">
        <v>2</v>
      </c>
      <c r="E14" s="5">
        <f t="shared" si="0"/>
        <v>2</v>
      </c>
      <c r="F14" s="21" t="s">
        <v>31</v>
      </c>
      <c r="G14" s="25">
        <v>49.96</v>
      </c>
      <c r="H14" s="26">
        <f t="shared" si="1"/>
        <v>99.92</v>
      </c>
      <c r="I14" s="26">
        <f t="shared" si="2"/>
        <v>13.888880000000002</v>
      </c>
      <c r="J14" s="26">
        <f t="shared" si="3"/>
        <v>113.80888</v>
      </c>
      <c r="K14" s="30"/>
    </row>
    <row r="15" spans="1:11" s="31" customFormat="1" x14ac:dyDescent="0.2">
      <c r="A15" s="30"/>
      <c r="B15" s="2"/>
      <c r="C15" s="5"/>
      <c r="D15" s="29"/>
      <c r="E15" s="5">
        <f t="shared" si="0"/>
        <v>0</v>
      </c>
      <c r="F15" s="21"/>
      <c r="G15" s="25"/>
      <c r="H15" s="26">
        <f t="shared" si="1"/>
        <v>0</v>
      </c>
      <c r="I15" s="26">
        <f t="shared" si="2"/>
        <v>0</v>
      </c>
      <c r="J15" s="26">
        <f t="shared" si="3"/>
        <v>0</v>
      </c>
      <c r="K15" s="30"/>
    </row>
    <row r="16" spans="1:11" x14ac:dyDescent="0.2">
      <c r="A16" s="30"/>
      <c r="B16" s="2" t="s">
        <v>36</v>
      </c>
      <c r="C16" s="5">
        <v>2</v>
      </c>
      <c r="D16" s="29">
        <v>2</v>
      </c>
      <c r="E16" s="5">
        <f t="shared" si="0"/>
        <v>4</v>
      </c>
      <c r="F16" s="21" t="s">
        <v>37</v>
      </c>
      <c r="G16" s="25">
        <v>35.06</v>
      </c>
      <c r="H16" s="26">
        <f t="shared" si="1"/>
        <v>140.24</v>
      </c>
      <c r="I16" s="26">
        <f t="shared" si="2"/>
        <v>19.493360000000003</v>
      </c>
      <c r="J16" s="26">
        <f t="shared" si="3"/>
        <v>159.73336</v>
      </c>
      <c r="K16" s="30"/>
    </row>
    <row r="17" spans="1:11" s="31" customFormat="1" x14ac:dyDescent="0.2">
      <c r="A17" s="30"/>
      <c r="B17" s="2"/>
      <c r="C17" s="5"/>
      <c r="D17" s="29"/>
      <c r="E17" s="5">
        <f t="shared" si="0"/>
        <v>0</v>
      </c>
      <c r="F17" s="21"/>
      <c r="G17" s="25"/>
      <c r="H17" s="26">
        <f t="shared" si="1"/>
        <v>0</v>
      </c>
      <c r="I17" s="26">
        <f t="shared" si="2"/>
        <v>0</v>
      </c>
      <c r="J17" s="26">
        <f t="shared" si="3"/>
        <v>0</v>
      </c>
      <c r="K17" s="30"/>
    </row>
    <row r="18" spans="1:11" s="31" customFormat="1" x14ac:dyDescent="0.2">
      <c r="A18" s="2"/>
      <c r="B18" s="2" t="s">
        <v>38</v>
      </c>
      <c r="C18" s="5">
        <v>3</v>
      </c>
      <c r="D18" s="29">
        <v>3</v>
      </c>
      <c r="E18" s="5">
        <f t="shared" si="0"/>
        <v>9</v>
      </c>
      <c r="F18" s="21" t="s">
        <v>37</v>
      </c>
      <c r="G18" s="25">
        <v>35.06</v>
      </c>
      <c r="H18" s="26">
        <f t="shared" si="1"/>
        <v>315.54000000000002</v>
      </c>
      <c r="I18" s="26">
        <f t="shared" si="2"/>
        <v>43.860060000000004</v>
      </c>
      <c r="J18" s="26">
        <f t="shared" si="3"/>
        <v>359.40006000000005</v>
      </c>
      <c r="K18" s="2"/>
    </row>
    <row r="19" spans="1:11" s="31" customFormat="1" x14ac:dyDescent="0.2">
      <c r="A19" s="2"/>
      <c r="B19" s="2"/>
      <c r="C19" s="5"/>
      <c r="D19" s="29"/>
      <c r="E19" s="5">
        <f t="shared" si="0"/>
        <v>0</v>
      </c>
      <c r="F19" s="21"/>
      <c r="G19" s="25"/>
      <c r="H19" s="26">
        <f t="shared" si="1"/>
        <v>0</v>
      </c>
      <c r="I19" s="26">
        <f t="shared" si="2"/>
        <v>0</v>
      </c>
      <c r="J19" s="26">
        <f t="shared" si="3"/>
        <v>0</v>
      </c>
      <c r="K19" s="2"/>
    </row>
    <row r="20" spans="1:11" s="31" customFormat="1" x14ac:dyDescent="0.2">
      <c r="A20" s="2"/>
      <c r="B20" s="2" t="s">
        <v>39</v>
      </c>
      <c r="C20" s="5">
        <v>1</v>
      </c>
      <c r="D20" s="29">
        <v>2</v>
      </c>
      <c r="E20" s="5">
        <f t="shared" si="0"/>
        <v>2</v>
      </c>
      <c r="F20" s="21" t="s">
        <v>37</v>
      </c>
      <c r="G20" s="25">
        <v>35.06</v>
      </c>
      <c r="H20" s="26">
        <f t="shared" si="1"/>
        <v>70.12</v>
      </c>
      <c r="I20" s="26">
        <f t="shared" si="2"/>
        <v>9.7466800000000013</v>
      </c>
      <c r="J20" s="26">
        <f t="shared" si="3"/>
        <v>79.866680000000002</v>
      </c>
      <c r="K20" s="2"/>
    </row>
    <row r="21" spans="1:11" s="31" customFormat="1" x14ac:dyDescent="0.2">
      <c r="A21" s="2"/>
      <c r="B21" s="2"/>
      <c r="C21" s="5"/>
      <c r="D21" s="29"/>
      <c r="E21" s="5">
        <f t="shared" si="0"/>
        <v>0</v>
      </c>
      <c r="F21" s="21"/>
      <c r="G21" s="25"/>
      <c r="H21" s="26">
        <f t="shared" si="1"/>
        <v>0</v>
      </c>
      <c r="I21" s="26">
        <f t="shared" si="2"/>
        <v>0</v>
      </c>
      <c r="J21" s="26">
        <f t="shared" si="3"/>
        <v>0</v>
      </c>
      <c r="K21" s="2"/>
    </row>
    <row r="22" spans="1:11" s="31" customFormat="1" x14ac:dyDescent="0.2">
      <c r="A22" s="2"/>
      <c r="B22" s="2" t="s">
        <v>40</v>
      </c>
      <c r="C22" s="5">
        <v>1</v>
      </c>
      <c r="D22" s="29">
        <v>8</v>
      </c>
      <c r="E22" s="5">
        <f t="shared" si="0"/>
        <v>8</v>
      </c>
      <c r="F22" s="21" t="s">
        <v>31</v>
      </c>
      <c r="G22" s="25">
        <v>49.96</v>
      </c>
      <c r="H22" s="26">
        <f t="shared" si="1"/>
        <v>399.68</v>
      </c>
      <c r="I22" s="26">
        <f t="shared" si="2"/>
        <v>55.555520000000008</v>
      </c>
      <c r="J22" s="26">
        <f t="shared" si="3"/>
        <v>455.23552000000001</v>
      </c>
      <c r="K22" s="2"/>
    </row>
    <row r="23" spans="1:11" s="31" customFormat="1" x14ac:dyDescent="0.2">
      <c r="A23" s="2"/>
      <c r="B23" s="2"/>
      <c r="C23" s="5"/>
      <c r="D23" s="29"/>
      <c r="E23" s="5">
        <f t="shared" si="0"/>
        <v>0</v>
      </c>
      <c r="F23" s="21"/>
      <c r="G23" s="25"/>
      <c r="H23" s="26">
        <f t="shared" si="1"/>
        <v>0</v>
      </c>
      <c r="I23" s="26">
        <f t="shared" si="2"/>
        <v>0</v>
      </c>
      <c r="J23" s="26">
        <f t="shared" si="3"/>
        <v>0</v>
      </c>
      <c r="K23" s="2"/>
    </row>
    <row r="24" spans="1:11" s="31" customFormat="1" x14ac:dyDescent="0.2">
      <c r="A24" s="2"/>
      <c r="B24" s="30" t="s">
        <v>41</v>
      </c>
      <c r="C24" s="32">
        <v>1</v>
      </c>
      <c r="D24" s="33">
        <v>1</v>
      </c>
      <c r="E24" s="32">
        <f t="shared" si="0"/>
        <v>1</v>
      </c>
      <c r="F24" s="34" t="s">
        <v>31</v>
      </c>
      <c r="G24" s="25">
        <v>49.96</v>
      </c>
      <c r="H24" s="36">
        <f t="shared" si="1"/>
        <v>49.96</v>
      </c>
      <c r="I24" s="36">
        <f t="shared" si="2"/>
        <v>6.9444400000000011</v>
      </c>
      <c r="J24" s="36">
        <f t="shared" si="3"/>
        <v>56.904440000000001</v>
      </c>
      <c r="K24" s="2"/>
    </row>
    <row r="25" spans="1:11" s="31" customFormat="1" x14ac:dyDescent="0.2">
      <c r="A25" s="2"/>
      <c r="B25" s="2"/>
      <c r="C25" s="5"/>
      <c r="D25" s="29"/>
      <c r="E25" s="5">
        <f>+C25*D25</f>
        <v>0</v>
      </c>
      <c r="F25" s="21"/>
      <c r="G25" s="25"/>
      <c r="H25" s="26">
        <f>+E25*G25</f>
        <v>0</v>
      </c>
      <c r="I25" s="26">
        <f>+H25*0.139</f>
        <v>0</v>
      </c>
      <c r="J25" s="26">
        <f>+H25+I25</f>
        <v>0</v>
      </c>
      <c r="K25" s="2"/>
    </row>
    <row r="26" spans="1:11" x14ac:dyDescent="0.2">
      <c r="A26" s="2"/>
      <c r="B26" s="30" t="s">
        <v>42</v>
      </c>
      <c r="C26" s="32">
        <v>5</v>
      </c>
      <c r="D26" s="33">
        <v>1E-3</v>
      </c>
      <c r="E26" s="32">
        <f t="shared" ref="E26:E34" si="4">+C26*D26</f>
        <v>5.0000000000000001E-3</v>
      </c>
      <c r="F26" s="34" t="s">
        <v>37</v>
      </c>
      <c r="G26" s="35">
        <v>35.06</v>
      </c>
      <c r="H26" s="36">
        <f t="shared" ref="H26:H34" si="5">+E26*G26</f>
        <v>0.17530000000000001</v>
      </c>
      <c r="I26" s="36">
        <f t="shared" ref="I26:I34" si="6">+H26*0.139</f>
        <v>2.4366700000000005E-2</v>
      </c>
      <c r="J26" s="36">
        <f t="shared" ref="J26:J34" si="7">+H26+I26</f>
        <v>0.19966670000000003</v>
      </c>
      <c r="K26" s="2"/>
    </row>
    <row r="27" spans="1:11" x14ac:dyDescent="0.2">
      <c r="A27" s="2"/>
      <c r="B27" s="30"/>
      <c r="C27" s="32"/>
      <c r="D27" s="33"/>
      <c r="E27" s="32">
        <f t="shared" si="4"/>
        <v>0</v>
      </c>
      <c r="F27" s="34"/>
      <c r="G27" s="35"/>
      <c r="H27" s="36">
        <f t="shared" si="5"/>
        <v>0</v>
      </c>
      <c r="I27" s="36">
        <f t="shared" si="6"/>
        <v>0</v>
      </c>
      <c r="J27" s="36">
        <f t="shared" si="7"/>
        <v>0</v>
      </c>
      <c r="K27" s="2"/>
    </row>
    <row r="28" spans="1:11" x14ac:dyDescent="0.2">
      <c r="A28" s="30"/>
      <c r="B28" s="30" t="s">
        <v>43</v>
      </c>
      <c r="C28" s="32">
        <v>1</v>
      </c>
      <c r="D28" s="33">
        <v>2</v>
      </c>
      <c r="E28" s="32">
        <f t="shared" si="4"/>
        <v>2</v>
      </c>
      <c r="F28" s="34" t="s">
        <v>31</v>
      </c>
      <c r="G28" s="35">
        <v>49.96</v>
      </c>
      <c r="H28" s="36">
        <f t="shared" si="5"/>
        <v>99.92</v>
      </c>
      <c r="I28" s="36">
        <f t="shared" si="6"/>
        <v>13.888880000000002</v>
      </c>
      <c r="J28" s="36">
        <f t="shared" si="7"/>
        <v>113.80888</v>
      </c>
      <c r="K28" s="30"/>
    </row>
    <row r="29" spans="1:11" x14ac:dyDescent="0.2">
      <c r="A29" s="2"/>
      <c r="B29" s="30"/>
      <c r="C29" s="32"/>
      <c r="D29" s="33"/>
      <c r="E29" s="32">
        <f t="shared" si="4"/>
        <v>0</v>
      </c>
      <c r="F29" s="34"/>
      <c r="G29" s="35"/>
      <c r="H29" s="36">
        <f t="shared" si="5"/>
        <v>0</v>
      </c>
      <c r="I29" s="36">
        <f t="shared" si="6"/>
        <v>0</v>
      </c>
      <c r="J29" s="36">
        <f t="shared" si="7"/>
        <v>0</v>
      </c>
      <c r="K29" s="2"/>
    </row>
    <row r="30" spans="1:11" x14ac:dyDescent="0.2">
      <c r="A30" s="30"/>
      <c r="B30" s="30" t="s">
        <v>44</v>
      </c>
      <c r="C30" s="37">
        <v>1</v>
      </c>
      <c r="D30" s="38">
        <v>1</v>
      </c>
      <c r="E30" s="37">
        <f t="shared" si="4"/>
        <v>1</v>
      </c>
      <c r="F30" s="39" t="s">
        <v>31</v>
      </c>
      <c r="G30" s="35">
        <v>49.96</v>
      </c>
      <c r="H30" s="40">
        <f t="shared" si="5"/>
        <v>49.96</v>
      </c>
      <c r="I30" s="40">
        <f t="shared" si="6"/>
        <v>6.9444400000000011</v>
      </c>
      <c r="J30" s="40">
        <f t="shared" si="7"/>
        <v>56.904440000000001</v>
      </c>
      <c r="K30" s="30"/>
    </row>
    <row r="31" spans="1:11" x14ac:dyDescent="0.2">
      <c r="A31" s="30"/>
      <c r="B31" s="41"/>
      <c r="C31" s="32"/>
      <c r="D31" s="33"/>
      <c r="E31" s="32">
        <f t="shared" si="4"/>
        <v>0</v>
      </c>
      <c r="F31" s="34"/>
      <c r="G31" s="35"/>
      <c r="H31" s="36">
        <f t="shared" si="5"/>
        <v>0</v>
      </c>
      <c r="I31" s="36">
        <f t="shared" si="6"/>
        <v>0</v>
      </c>
      <c r="J31" s="36">
        <f t="shared" si="7"/>
        <v>0</v>
      </c>
      <c r="K31" s="30"/>
    </row>
    <row r="32" spans="1:11" x14ac:dyDescent="0.2">
      <c r="A32" s="30"/>
      <c r="B32" s="30" t="s">
        <v>45</v>
      </c>
      <c r="C32" s="32">
        <v>1</v>
      </c>
      <c r="D32" s="33">
        <v>1</v>
      </c>
      <c r="E32" s="32">
        <v>2</v>
      </c>
      <c r="F32" s="34" t="s">
        <v>31</v>
      </c>
      <c r="G32" s="35">
        <v>49.96</v>
      </c>
      <c r="H32" s="36">
        <f t="shared" si="5"/>
        <v>99.92</v>
      </c>
      <c r="I32" s="36">
        <f t="shared" si="6"/>
        <v>13.888880000000002</v>
      </c>
      <c r="J32" s="36">
        <f t="shared" si="7"/>
        <v>113.80888</v>
      </c>
      <c r="K32" s="30"/>
    </row>
    <row r="33" spans="1:11" x14ac:dyDescent="0.2">
      <c r="A33" s="30"/>
      <c r="B33" s="30"/>
      <c r="C33" s="32"/>
      <c r="D33" s="33"/>
      <c r="E33" s="32">
        <f t="shared" ref="E33:E36" si="8">+C33*D33</f>
        <v>0</v>
      </c>
      <c r="F33" s="34"/>
      <c r="G33" s="35"/>
      <c r="H33" s="36">
        <f t="shared" si="5"/>
        <v>0</v>
      </c>
      <c r="I33" s="36">
        <f t="shared" si="6"/>
        <v>0</v>
      </c>
      <c r="J33" s="36">
        <f t="shared" si="7"/>
        <v>0</v>
      </c>
      <c r="K33" s="30"/>
    </row>
    <row r="34" spans="1:11" x14ac:dyDescent="0.2">
      <c r="A34" s="30"/>
      <c r="B34" s="30" t="s">
        <v>46</v>
      </c>
      <c r="C34" s="32">
        <v>1</v>
      </c>
      <c r="D34" s="33">
        <v>2</v>
      </c>
      <c r="E34" s="32">
        <f t="shared" si="8"/>
        <v>2</v>
      </c>
      <c r="F34" s="34" t="s">
        <v>37</v>
      </c>
      <c r="G34" s="35">
        <v>35.06</v>
      </c>
      <c r="H34" s="36">
        <f t="shared" si="5"/>
        <v>70.12</v>
      </c>
      <c r="I34" s="36">
        <f t="shared" si="6"/>
        <v>9.7466800000000013</v>
      </c>
      <c r="J34" s="36">
        <f t="shared" si="7"/>
        <v>79.866680000000002</v>
      </c>
      <c r="K34" s="30"/>
    </row>
    <row r="35" spans="1:11" x14ac:dyDescent="0.2">
      <c r="A35" s="30"/>
      <c r="B35" s="41"/>
      <c r="C35" s="32"/>
      <c r="D35" s="33"/>
      <c r="E35" s="32">
        <f t="shared" ref="E30:E38" si="9">+C35*D35</f>
        <v>0</v>
      </c>
      <c r="F35" s="34"/>
      <c r="G35" s="35"/>
      <c r="H35" s="36">
        <f t="shared" ref="H28:H38" si="10">+E35*G35</f>
        <v>0</v>
      </c>
      <c r="I35" s="36">
        <f t="shared" ref="I28:I38" si="11">+H35*0.139</f>
        <v>0</v>
      </c>
      <c r="J35" s="36">
        <f t="shared" ref="J28:J38" si="12">+H35+I35</f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8"/>
        <v>0</v>
      </c>
      <c r="F36" s="34"/>
      <c r="G36" s="35"/>
      <c r="H36" s="36">
        <f t="shared" si="10"/>
        <v>0</v>
      </c>
      <c r="I36" s="36">
        <f t="shared" si="11"/>
        <v>0</v>
      </c>
      <c r="J36" s="36">
        <f t="shared" si="12"/>
        <v>0</v>
      </c>
      <c r="K36" s="30"/>
    </row>
    <row r="37" spans="1:11" x14ac:dyDescent="0.2">
      <c r="A37" s="30"/>
      <c r="B37" s="30"/>
      <c r="C37" s="32"/>
      <c r="D37" s="33"/>
      <c r="E37" s="32">
        <f t="shared" si="9"/>
        <v>0</v>
      </c>
      <c r="F37" s="34"/>
      <c r="G37" s="35"/>
      <c r="H37" s="36">
        <f t="shared" si="10"/>
        <v>0</v>
      </c>
      <c r="I37" s="36">
        <f t="shared" si="11"/>
        <v>0</v>
      </c>
      <c r="J37" s="36">
        <f t="shared" si="12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9"/>
        <v>0</v>
      </c>
      <c r="F38" s="34"/>
      <c r="G38" s="35"/>
      <c r="H38" s="36">
        <f t="shared" si="10"/>
        <v>0</v>
      </c>
      <c r="I38" s="36">
        <f t="shared" si="11"/>
        <v>0</v>
      </c>
      <c r="J38" s="36">
        <f t="shared" si="12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811.005</v>
      </c>
      <c r="F39" s="27"/>
      <c r="G39" s="25"/>
      <c r="H39" s="26">
        <f>SUM(H6:H38)</f>
        <v>40264.435300000005</v>
      </c>
      <c r="I39" s="26">
        <f>SUM(I6:I38)</f>
        <v>5596.7565067000032</v>
      </c>
      <c r="J39" s="26">
        <f>SUM(J6:J38)</f>
        <v>45861.191806699986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Document_x0020_type xmlns="64E31D74-685E-46CD-AE51-A264634057B8">APHIS 79</Document_x0020_type>
    <Prject_x0020_Type xmlns="64E31D74-685E-46CD-AE51-A264634057B8">Imports- Q56 and Q37</Prject_x0020_Type>
    <Content_x0020_Type xmlns="64E31D74-685E-46CD-AE51-A264634057B8">New</Content_x0020_Type>
    <APHIS_x0020_docket_x0020__x0023_ xmlns="64E31D74-685E-46CD-AE51-A264634057B8">2011-0132</APHIS_x0020_docket_x0020__x0023_>
    <OMB_x0020_control_x0020__x0023_ xmlns="64E31D74-685E-46CD-AE51-A264634057B8" xsi:nil="true"/>
    <Project_x0020_Name xmlns="64E31D74-685E-46CD-AE51-A264634057B8">Spain Apricots Under a Systems Approach</Project_x0020_Name>
    <_dlc_DocId xmlns="ed6d8045-9bce-45b8-96e9-ffa15b628daa">A7UXA6N55WET-2455-145</_dlc_DocId>
    <_dlc_DocIdUrl xmlns="ed6d8045-9bce-45b8-96e9-ffa15b628daa">
      <Url>http://sp.we.aphis.gov/PPQ/policy/php/PCC/Paperwork%20Burden/_layouts/DocIdRedir.aspx?ID=A7UXA6N55WET-2455-145</Url>
      <Description>A7UXA6N55WET-2455-145</Description>
    </_dlc_DocIdUrl>
  </documentManagement>
</p:properties>
</file>

<file path=customXml/itemProps1.xml><?xml version="1.0" encoding="utf-8"?>
<ds:datastoreItem xmlns:ds="http://schemas.openxmlformats.org/officeDocument/2006/customXml" ds:itemID="{106530F4-C877-417F-ACE9-04753C899F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36FE37-3950-4B3E-B85B-DB2AFF49C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CB39C8-2FFA-4822-9E87-4B70B990B8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9FC42D-1D2D-4104-BA78-C3BF17201A32}">
  <ds:schemaRefs>
    <ds:schemaRef ds:uri="http://schemas.microsoft.com/office/2006/documentManagement/types"/>
    <ds:schemaRef ds:uri="http://purl.org/dc/elements/1.1/"/>
    <ds:schemaRef ds:uri="64E31D74-685E-46CD-AE51-A264634057B8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d6d8045-9bce-45b8-96e9-ffa15b628da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dcterms:created xsi:type="dcterms:W3CDTF">2001-05-15T11:23:39Z</dcterms:created>
  <dcterms:modified xsi:type="dcterms:W3CDTF">2017-04-14T15:44:14Z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ac6c3fc6-506f-46ff-b389-70488ac4bfaf</vt:lpwstr>
  </property>
  <property fmtid="{D5CDD505-2E9C-101B-9397-08002B2CF9AE}" pid="4" name="source_item_id">
    <vt:i4>145</vt:i4>
  </property>
</Properties>
</file>