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tmatthews\Desktop\A&amp;E 2017OMB\Final versions\Part B\"/>
    </mc:Choice>
  </mc:AlternateContent>
  <bookViews>
    <workbookView xWindow="0" yWindow="0" windowWidth="28800" windowHeight="12300" tabRatio="689"/>
  </bookViews>
  <sheets>
    <sheet name=" Allocations Report" sheetId="1" r:id="rId1"/>
    <sheet name="Legislative Requirements" sheetId="2" r:id="rId2"/>
    <sheet name="Suppl Instructions" sheetId="4" r:id="rId3"/>
    <sheet name="Suppl Allocations Report" sheetId="5" r:id="rId4"/>
    <sheet name="Suppl Core Medical Calculations" sheetId="6" r:id="rId5"/>
    <sheet name="Sheet1" sheetId="3" state="hidden" r:id="rId6"/>
  </sheets>
  <definedNames>
    <definedName name="_xlnm.Print_Area" localSheetId="0">' Allocations Report'!$A$1:$I$77</definedName>
    <definedName name="_xlnm.Print_Area" localSheetId="1">'Legislative Requirements'!$A$1:$F$40</definedName>
  </definedNames>
  <calcPr calcId="162913"/>
</workbook>
</file>

<file path=xl/calcChain.xml><?xml version="1.0" encoding="utf-8"?>
<calcChain xmlns="http://schemas.openxmlformats.org/spreadsheetml/2006/main">
  <c r="B3" i="6" l="1"/>
  <c r="B29" i="5"/>
  <c r="D29" i="5"/>
  <c r="B12" i="6" s="1"/>
  <c r="B11" i="6" l="1"/>
  <c r="B10" i="6"/>
  <c r="D43" i="5" l="1"/>
  <c r="B17" i="6" s="1"/>
  <c r="B43" i="5"/>
  <c r="B12" i="5"/>
  <c r="B9" i="6" s="1"/>
  <c r="D59" i="5" l="1"/>
  <c r="B59" i="5"/>
  <c r="B18" i="5" s="1"/>
  <c r="B13" i="6"/>
  <c r="D34" i="2"/>
  <c r="E35" i="5" l="1"/>
  <c r="B20" i="5"/>
  <c r="E41" i="5"/>
  <c r="E36" i="5"/>
  <c r="E38" i="5"/>
  <c r="E32" i="5"/>
  <c r="E43" i="5"/>
  <c r="C58" i="5"/>
  <c r="C56" i="5"/>
  <c r="C54" i="5"/>
  <c r="C52" i="5"/>
  <c r="C50" i="5"/>
  <c r="C48" i="5"/>
  <c r="C46" i="5"/>
  <c r="C44" i="5"/>
  <c r="C57" i="5"/>
  <c r="C55" i="5"/>
  <c r="C53" i="5"/>
  <c r="C51" i="5"/>
  <c r="C49" i="5"/>
  <c r="C47" i="5"/>
  <c r="C45" i="5"/>
  <c r="E58" i="5"/>
  <c r="E56" i="5"/>
  <c r="E54" i="5"/>
  <c r="E52" i="5"/>
  <c r="E50" i="5"/>
  <c r="E48" i="5"/>
  <c r="E46" i="5"/>
  <c r="E44" i="5"/>
  <c r="E57" i="5"/>
  <c r="E55" i="5"/>
  <c r="E53" i="5"/>
  <c r="E51" i="5"/>
  <c r="E49" i="5"/>
  <c r="E47" i="5"/>
  <c r="E45" i="5"/>
  <c r="E29" i="5"/>
  <c r="E40" i="5"/>
  <c r="E37" i="5"/>
  <c r="E42" i="5"/>
  <c r="E39" i="5"/>
  <c r="C41" i="5"/>
  <c r="C39" i="5"/>
  <c r="C37" i="5"/>
  <c r="C35" i="5"/>
  <c r="C32" i="5"/>
  <c r="C34" i="5"/>
  <c r="C31" i="5"/>
  <c r="C42" i="5"/>
  <c r="C40" i="5"/>
  <c r="C38" i="5"/>
  <c r="C36" i="5"/>
  <c r="C33" i="5"/>
  <c r="C29" i="5"/>
  <c r="C43" i="5"/>
  <c r="B16" i="6"/>
  <c r="B18" i="6" s="1"/>
  <c r="B20" i="6" s="1"/>
  <c r="C9" i="6" s="1"/>
  <c r="D39" i="2"/>
  <c r="E59" i="5" l="1"/>
  <c r="B24" i="5"/>
  <c r="C18" i="5" s="1"/>
  <c r="C59" i="5"/>
  <c r="C17" i="6"/>
  <c r="C11" i="6"/>
  <c r="C12" i="6"/>
  <c r="C10" i="6"/>
  <c r="C13" i="6"/>
  <c r="C16" i="6"/>
  <c r="C18" i="6"/>
  <c r="F33" i="1"/>
  <c r="D33" i="1"/>
  <c r="C22" i="5" l="1"/>
  <c r="C13" i="5"/>
  <c r="C17" i="5"/>
  <c r="C15" i="5"/>
  <c r="C21" i="5"/>
  <c r="C20" i="5"/>
  <c r="C23" i="5"/>
  <c r="C16" i="5"/>
  <c r="C12" i="5"/>
  <c r="C14" i="5"/>
  <c r="C19" i="5"/>
  <c r="C20" i="6"/>
  <c r="F47" i="1"/>
  <c r="F63" i="1" s="1"/>
  <c r="C24" i="5" l="1"/>
  <c r="I9" i="1"/>
  <c r="B33" i="1" l="1"/>
  <c r="H33" i="1" s="1"/>
  <c r="H35" i="1"/>
  <c r="H38" i="1"/>
  <c r="H37" i="1"/>
  <c r="H21" i="1"/>
  <c r="H20" i="1"/>
  <c r="H23" i="1"/>
  <c r="H25" i="1"/>
  <c r="B9" i="2" l="1"/>
  <c r="H56" i="1"/>
  <c r="H39" i="1"/>
  <c r="H41" i="1"/>
  <c r="H36" i="1" l="1"/>
  <c r="E39" i="2" l="1"/>
  <c r="B17" i="2"/>
  <c r="B72" i="1"/>
  <c r="C71" i="1" s="1"/>
  <c r="B16" i="2"/>
  <c r="D47" i="1"/>
  <c r="B15" i="2" s="1"/>
  <c r="B47" i="1"/>
  <c r="I11" i="1"/>
  <c r="E24" i="2" s="1"/>
  <c r="B16" i="1"/>
  <c r="D16" i="1"/>
  <c r="D28" i="1" s="1"/>
  <c r="F16" i="1"/>
  <c r="B8" i="2"/>
  <c r="B7" i="2"/>
  <c r="E25" i="2"/>
  <c r="H26" i="1"/>
  <c r="H27" i="1"/>
  <c r="D29" i="2" s="1"/>
  <c r="B10" i="2"/>
  <c r="I7" i="1"/>
  <c r="H19" i="1"/>
  <c r="H18" i="1"/>
  <c r="H17" i="1"/>
  <c r="H62" i="1"/>
  <c r="H61" i="1"/>
  <c r="H60" i="1"/>
  <c r="H59" i="1"/>
  <c r="H58" i="1"/>
  <c r="H57" i="1"/>
  <c r="H55" i="1"/>
  <c r="H54" i="1"/>
  <c r="H53" i="1"/>
  <c r="H52" i="1"/>
  <c r="H51" i="1"/>
  <c r="H50" i="1"/>
  <c r="H49" i="1"/>
  <c r="H48" i="1"/>
  <c r="H46" i="1"/>
  <c r="H45" i="1"/>
  <c r="H44" i="1"/>
  <c r="H43" i="1"/>
  <c r="H42" i="1"/>
  <c r="H40" i="1"/>
  <c r="D30" i="2" l="1"/>
  <c r="D28" i="2"/>
  <c r="H16" i="1"/>
  <c r="E28" i="2"/>
  <c r="H47" i="1"/>
  <c r="G33" i="1"/>
  <c r="C70" i="1"/>
  <c r="E27" i="1"/>
  <c r="E25" i="1"/>
  <c r="E19" i="1"/>
  <c r="E18" i="1"/>
  <c r="E26" i="1"/>
  <c r="E17" i="1"/>
  <c r="E16" i="1"/>
  <c r="E30" i="2"/>
  <c r="C67" i="1"/>
  <c r="C69" i="1"/>
  <c r="C68" i="1"/>
  <c r="D63" i="1"/>
  <c r="B24" i="1" s="1"/>
  <c r="E29" i="2"/>
  <c r="E28" i="1" l="1"/>
  <c r="B6" i="2"/>
  <c r="B11" i="2" s="1"/>
  <c r="F22" i="1"/>
  <c r="F28" i="1" s="1"/>
  <c r="G23" i="1" s="1"/>
  <c r="G56" i="1"/>
  <c r="H24" i="1"/>
  <c r="E56" i="1"/>
  <c r="G49" i="1"/>
  <c r="G35" i="1"/>
  <c r="G39" i="1"/>
  <c r="G41" i="1"/>
  <c r="E41" i="1"/>
  <c r="E39" i="1"/>
  <c r="E36" i="1"/>
  <c r="G58" i="1"/>
  <c r="G60" i="1"/>
  <c r="G47" i="1"/>
  <c r="G62" i="1"/>
  <c r="G44" i="1"/>
  <c r="G55" i="1"/>
  <c r="G40" i="1"/>
  <c r="G61" i="1"/>
  <c r="G36" i="1"/>
  <c r="G48" i="1"/>
  <c r="G59" i="1"/>
  <c r="G45" i="1"/>
  <c r="G43" i="1"/>
  <c r="G54" i="1"/>
  <c r="G51" i="1"/>
  <c r="G53" i="1"/>
  <c r="G42" i="1"/>
  <c r="G46" i="1"/>
  <c r="G57" i="1"/>
  <c r="G52" i="1"/>
  <c r="G50" i="1"/>
  <c r="C72" i="1"/>
  <c r="E47" i="1"/>
  <c r="E50" i="1"/>
  <c r="E52" i="1"/>
  <c r="E40" i="1"/>
  <c r="E57" i="1"/>
  <c r="E54" i="1"/>
  <c r="E45" i="1"/>
  <c r="E49" i="1"/>
  <c r="E44" i="1"/>
  <c r="E42" i="1"/>
  <c r="E53" i="1"/>
  <c r="E58" i="1"/>
  <c r="E43" i="1"/>
  <c r="E62" i="1"/>
  <c r="E60" i="1"/>
  <c r="E59" i="1"/>
  <c r="E55" i="1"/>
  <c r="E61" i="1"/>
  <c r="E51" i="1"/>
  <c r="E37" i="1"/>
  <c r="E48" i="1"/>
  <c r="E46" i="1"/>
  <c r="E33" i="1"/>
  <c r="G63" i="1" l="1"/>
  <c r="G22" i="1"/>
  <c r="G26" i="1"/>
  <c r="G20" i="1"/>
  <c r="G19" i="1"/>
  <c r="G18" i="1"/>
  <c r="G27" i="1"/>
  <c r="G21" i="1"/>
  <c r="G17" i="1"/>
  <c r="G25" i="1"/>
  <c r="G16" i="1"/>
  <c r="G24" i="1"/>
  <c r="E63" i="1"/>
  <c r="G28" i="1" l="1"/>
  <c r="H63" i="1" l="1"/>
  <c r="B63" i="1"/>
  <c r="B22" i="1" s="1"/>
  <c r="C48" i="1" l="1"/>
  <c r="C33" i="1"/>
  <c r="C59" i="1"/>
  <c r="C45" i="1"/>
  <c r="C54" i="1"/>
  <c r="C47" i="1"/>
  <c r="C49" i="1"/>
  <c r="C39" i="1"/>
  <c r="C36" i="1"/>
  <c r="I41" i="1"/>
  <c r="I58" i="1"/>
  <c r="I55" i="1"/>
  <c r="I61" i="1"/>
  <c r="I53" i="1"/>
  <c r="I40" i="1"/>
  <c r="I39" i="1"/>
  <c r="I54" i="1"/>
  <c r="I35" i="1"/>
  <c r="I59" i="1"/>
  <c r="I48" i="1"/>
  <c r="I62" i="1"/>
  <c r="I52" i="1"/>
  <c r="I51" i="1"/>
  <c r="I45" i="1"/>
  <c r="I38" i="1"/>
  <c r="I43" i="1"/>
  <c r="I47" i="1"/>
  <c r="I44" i="1"/>
  <c r="I36" i="1"/>
  <c r="I50" i="1"/>
  <c r="I46" i="1"/>
  <c r="I37" i="1"/>
  <c r="I42" i="1"/>
  <c r="I60" i="1"/>
  <c r="I57" i="1"/>
  <c r="I49" i="1"/>
  <c r="I56" i="1"/>
  <c r="C38" i="1"/>
  <c r="C53" i="1"/>
  <c r="C37" i="1"/>
  <c r="C46" i="1"/>
  <c r="C35" i="1"/>
  <c r="C55" i="1"/>
  <c r="C57" i="1"/>
  <c r="C62" i="1"/>
  <c r="C60" i="1"/>
  <c r="C44" i="1"/>
  <c r="C58" i="1"/>
  <c r="C41" i="1"/>
  <c r="C56" i="1"/>
  <c r="C42" i="1"/>
  <c r="I33" i="1"/>
  <c r="C61" i="1"/>
  <c r="C51" i="1"/>
  <c r="C43" i="1"/>
  <c r="C40" i="1"/>
  <c r="C50" i="1"/>
  <c r="C52" i="1"/>
  <c r="C63" i="1" l="1"/>
  <c r="B28" i="1"/>
  <c r="I63" i="1"/>
  <c r="H22" i="1"/>
  <c r="E34" i="2"/>
  <c r="B14" i="2"/>
  <c r="B18" i="2" s="1"/>
  <c r="C21" i="1" l="1"/>
  <c r="C27" i="1"/>
  <c r="C19" i="1"/>
  <c r="C18" i="1"/>
  <c r="C16" i="1"/>
  <c r="C24" i="1"/>
  <c r="B29" i="1"/>
  <c r="C17" i="1"/>
  <c r="C23" i="1"/>
  <c r="C20" i="1"/>
  <c r="C26" i="1"/>
  <c r="C25" i="1"/>
  <c r="C22" i="1"/>
  <c r="H28" i="1"/>
  <c r="B20" i="2"/>
  <c r="C18" i="2" s="1"/>
  <c r="C28" i="1" l="1"/>
  <c r="I16" i="1"/>
  <c r="I24" i="1"/>
  <c r="I20" i="1"/>
  <c r="I18" i="1"/>
  <c r="I19" i="1"/>
  <c r="I21" i="1"/>
  <c r="I25" i="1"/>
  <c r="I17" i="1"/>
  <c r="I27" i="1"/>
  <c r="I23" i="1"/>
  <c r="I26" i="1"/>
  <c r="I22" i="1"/>
  <c r="C9" i="2"/>
  <c r="C6" i="2"/>
  <c r="C17" i="2"/>
  <c r="C10" i="2"/>
  <c r="C8" i="2"/>
  <c r="C11" i="2"/>
  <c r="C7" i="2"/>
  <c r="C15" i="2"/>
  <c r="C16" i="2"/>
  <c r="C14" i="2"/>
  <c r="I28" i="1" l="1"/>
</calcChain>
</file>

<file path=xl/sharedStrings.xml><?xml version="1.0" encoding="utf-8"?>
<sst xmlns="http://schemas.openxmlformats.org/spreadsheetml/2006/main" count="240" uniqueCount="183">
  <si>
    <t>Amount</t>
  </si>
  <si>
    <t>Percentage</t>
  </si>
  <si>
    <t>a. ADAP Services</t>
  </si>
  <si>
    <t>b. Health Insurance to Provide Medications</t>
  </si>
  <si>
    <t>c. ADAP Access/Adherence/Monitoring Services</t>
  </si>
  <si>
    <t xml:space="preserve">9. Column Totals </t>
  </si>
  <si>
    <t>j. Mental Health Services</t>
  </si>
  <si>
    <t>j. Outreach Services</t>
  </si>
  <si>
    <t>k. Psychosocial Support Services</t>
  </si>
  <si>
    <t>m. Rehabilitation Services</t>
  </si>
  <si>
    <t>n. Respite Care</t>
  </si>
  <si>
    <t>1. Part B AIDS Drug Assistance Program Subtotal</t>
  </si>
  <si>
    <t xml:space="preserve">2. Part B Health Insurance Premium &amp; Cost Sharing Assistance </t>
  </si>
  <si>
    <t>Total Support Services Allocations</t>
  </si>
  <si>
    <t>Support Services Allocations</t>
  </si>
  <si>
    <t>Percent</t>
  </si>
  <si>
    <t>Total Core Medical Services Allocations</t>
  </si>
  <si>
    <t>Section A: Identifying Information</t>
  </si>
  <si>
    <t>3. Part B Home and Community-based Health Services</t>
  </si>
  <si>
    <t>Section D: Breakdown for Consortia, State Direct  Services and Emerging Communities</t>
  </si>
  <si>
    <t>FOR OFFICE USE ONLY:</t>
  </si>
  <si>
    <t>1. Part B Base Award</t>
  </si>
  <si>
    <t>2. Support Services Sub-total</t>
  </si>
  <si>
    <t>Section C: Part B Allocations by Program Component</t>
  </si>
  <si>
    <t xml:space="preserve">4. Total </t>
  </si>
  <si>
    <t>2. Direct Services</t>
  </si>
  <si>
    <t>4. Total</t>
  </si>
  <si>
    <t>Percentage
(Amount / Total Service Allocations)</t>
  </si>
  <si>
    <t>1. Core Medical Services Sub-total</t>
  </si>
  <si>
    <t>3. Emerging Communities Award (EC)</t>
  </si>
  <si>
    <t>Section B:  Reporting Year Award Information</t>
  </si>
  <si>
    <t xml:space="preserve"> 2. ADAP + ADAP Supplemental Award</t>
  </si>
  <si>
    <t>PUBLIC BURDEN STATEMENT: An agency may not conduct or sponsor, and a person is not required to respond to, a collection of information unless it displays a currently valid OMB number. The OMB control number for this project is 0915-0318. Public reporting burden for this collection of information is estimated to be 12 hours per response. These estimates include the time for reviewing instructions, searching existing data sources, gathering and maintaining the data needed, and completing and reviewing the collection of information. Send comments to HRSA Reports Clearance Officer, Health Resources and Services Administration, Room 10-33, 5600 Fishers Lane, Rockville, MD. 20857.</t>
  </si>
  <si>
    <t>2. Part B ADAP Earmark Award</t>
  </si>
  <si>
    <t>3. Part B ADAP Supplemental Award</t>
  </si>
  <si>
    <t>5. Part B Emerging Communities Award</t>
  </si>
  <si>
    <t>7. Part B MAI Award</t>
  </si>
  <si>
    <t>8. Total Part B X07 Award</t>
  </si>
  <si>
    <t>Instructions are located in EHB:  https://grants.hrsa.gov/webexternal/Login.asp</t>
  </si>
  <si>
    <t>LEGISLATIVE REQUIREMENTS CHECKLIST</t>
  </si>
  <si>
    <t>(Capped Amount)</t>
  </si>
  <si>
    <t>(CQM Allocations)</t>
  </si>
  <si>
    <t>(Planning &amp; Evaluation)</t>
  </si>
  <si>
    <t>CORE MEDICAL SERVICES</t>
  </si>
  <si>
    <t>CLINICAL QUALITY MANAGEMENT</t>
  </si>
  <si>
    <t>MAI Award</t>
  </si>
  <si>
    <t>Section E: MAI Allocations by Program Component</t>
  </si>
  <si>
    <t>1.  Education to increase minority participation in ADAP</t>
  </si>
  <si>
    <t>2.  Outreach to increase minority participation in ADAP</t>
  </si>
  <si>
    <t>1. Base Award</t>
  </si>
  <si>
    <t xml:space="preserve">6. Total MAI Allocations </t>
  </si>
  <si>
    <t>ADAP (H16)</t>
  </si>
  <si>
    <t>Home-and Community-based Health Services (H21)</t>
  </si>
  <si>
    <t>Health Insurance Premium &amp; Cost Sharing Assistance (H20)</t>
  </si>
  <si>
    <t>State-Direct Services: Core Medical Services (D33)</t>
  </si>
  <si>
    <t>Emerging Communities: Core Medical Services (F33)</t>
  </si>
  <si>
    <t>State-Direct Services: Support Services (D47)</t>
  </si>
  <si>
    <t>Emerging Communities: Support Services (F47)</t>
  </si>
  <si>
    <t>Total Service Allocations</t>
  </si>
  <si>
    <t xml:space="preserve">CONSORTIA ADMINISTRATION </t>
  </si>
  <si>
    <t xml:space="preserve">EC ADMINISTRATION </t>
  </si>
  <si>
    <t>(Consortia Administration)</t>
  </si>
  <si>
    <t>(EC Administration)</t>
  </si>
  <si>
    <t>4. Total ADAP Award (ADAP Base + Supplemental)</t>
  </si>
  <si>
    <t>6. Total Part B X07 Funds</t>
  </si>
  <si>
    <t>Consortia Services (B22) + Consortia Administration (B23)</t>
  </si>
  <si>
    <t xml:space="preserve">INSTRUCTIONS:  Recipients and Project Officers should use the following table to help determine whether or not the various Part B legislative spending requirements have been met.  For more information on each of these requirements, please refer to the Ryan White HIV/AIDS Treatment Extension Act of 2009.  </t>
  </si>
  <si>
    <t>(Recipient Administration)</t>
  </si>
  <si>
    <t>(Planning &amp; Evaluation + Recipient Administration)</t>
  </si>
  <si>
    <r>
      <t>7. Part B Recipient Planning &amp; Evaluation Activities</t>
    </r>
    <r>
      <rPr>
        <b/>
        <vertAlign val="superscript"/>
        <sz val="9"/>
        <rFont val="Calibri"/>
        <family val="2"/>
        <scheme val="minor"/>
      </rPr>
      <t>4</t>
    </r>
  </si>
  <si>
    <r>
      <t>8. Recipient Administration</t>
    </r>
    <r>
      <rPr>
        <b/>
        <vertAlign val="superscript"/>
        <sz val="9"/>
        <rFont val="Calibri"/>
        <family val="2"/>
        <scheme val="minor"/>
      </rPr>
      <t xml:space="preserve"> 4</t>
    </r>
  </si>
  <si>
    <t xml:space="preserve">m. Substance Abuse Outpatient Care </t>
  </si>
  <si>
    <t xml:space="preserve">o. Substance Abuse Services - residential </t>
  </si>
  <si>
    <t>3.  Total Services Allocations</t>
  </si>
  <si>
    <r>
      <t xml:space="preserve">4.  Recipient Planning &amp; Evaluation Activities </t>
    </r>
    <r>
      <rPr>
        <vertAlign val="superscript"/>
        <sz val="9"/>
        <rFont val="Calibri"/>
        <family val="2"/>
        <scheme val="minor"/>
      </rPr>
      <t>4</t>
    </r>
  </si>
  <si>
    <r>
      <t xml:space="preserve">5.  Recipient Administration </t>
    </r>
    <r>
      <rPr>
        <vertAlign val="superscript"/>
        <sz val="9"/>
        <rFont val="Calibri"/>
        <family val="2"/>
        <scheme val="minor"/>
      </rPr>
      <t>4</t>
    </r>
  </si>
  <si>
    <t>MAI Allocations for Education + Outreach Services (B67 + B68)</t>
  </si>
  <si>
    <t>Footnotes:
(1) The total services amounts will automatically be calculated based on the details you provide in Section D, column 1 or 2 or 3.
(2) Consortia/Emerging Communities Administration, Planning and Evaluation costs may not exceed 10% of their respective total funds.
(3) Clinical Quality Management may not exceed 5% of the Part B X07 award, or 3 million, whichever amount is smaller.
(4) Planning &amp; Evaluation or Recipient Administration may not exceed 10% of the Part B X07 award.  Additionally, the combined costs for these two categories may not exceed 15% of the Part B X07 award.
(5) This amount must equal the recipient's total Part B X07 Award.
(7) All services in this column are considered Support Services.</t>
  </si>
  <si>
    <t>Consortia administration allocations must be 10% or less than the total Consortia funds.  
To the right in red, is the percentage of consortia administration allocations divided by the consortia allocations (B23 /  B22).  Please check to make sure this percentage does not exceed 10%.</t>
  </si>
  <si>
    <t>EC administration allocations must be 10% or less than the total EC funds.  
To the right in red, is the percentage of EC administration allocations divided by the EC award (F27 / I8).  Please check to make sure this percentage does not exceed 10%.</t>
  </si>
  <si>
    <t>FY 2017 RWHAP Part B (X07) and MAI Allocations Report</t>
  </si>
  <si>
    <t xml:space="preserve">Total Clinical Quality Management allocations must be 5% of the total X07 award or $3 million (whichever is smaller.)  
To the right in red, is the maximum (Capped Amount) that may be allocated to Clinical Quality Management (the lessor of I11 * .05 or $3 million) as well as the amount of Current Fiscal Year dollars allocated (CQM Allocations) on Clinical Quality Management (H25+B69).  Please check to make sure the Allocations do not exceed the Capped Amount. </t>
  </si>
  <si>
    <t xml:space="preserve">PLANNING AND EVALUATION / RECIPIENT ADMINISTRATION </t>
  </si>
  <si>
    <t>Total Part B X07 Planning and Evaluation allocations and total Recipient Administration allocations must each be 10% or less than the total X07 award.  Planning and Evaluation and Recipient Administration do not necessarily need to be 10% of each funding stream as long as the combined total of each is 10% or less of the total X07 award.  In addition, Planning and Evaluation and Recipient Administration allocations combined must not exceed 15% of the total  X07 award.
To the right in red, is the percentage of Planning and Evaluation allocations divided by the Total X07 award (H26 + B70) / I11 and Recipient Administration allocations divided by the Total X07 award (H27 + B71) / I11.  Please check to make sure these percentage are not greater than 10%.  Also shown is the percentage of the combined Planning and Evaluation and Recipient Administration allocations divided by the Total X07 Award (H26 + H27 + B70 + B71) / I11.  Please check to make sure this percentage is not greater than 15%.</t>
  </si>
  <si>
    <r>
      <t>4a. Part B HIV Care Consortia/EC services</t>
    </r>
    <r>
      <rPr>
        <sz val="9"/>
        <color indexed="48"/>
        <rFont val="Calibri"/>
        <family val="2"/>
        <scheme val="minor"/>
      </rPr>
      <t xml:space="preserve">  </t>
    </r>
    <r>
      <rPr>
        <sz val="8"/>
        <color indexed="53"/>
        <rFont val="Calibri"/>
        <family val="2"/>
        <scheme val="minor"/>
      </rPr>
      <t>(Provide detail in Section D, Column 1 or 3)</t>
    </r>
    <r>
      <rPr>
        <vertAlign val="superscript"/>
        <sz val="8"/>
        <color indexed="53"/>
        <rFont val="Calibri"/>
        <family val="2"/>
        <scheme val="minor"/>
      </rPr>
      <t>1</t>
    </r>
    <r>
      <rPr>
        <vertAlign val="superscript"/>
        <sz val="8"/>
        <rFont val="Calibri"/>
        <family val="2"/>
        <scheme val="minor"/>
      </rPr>
      <t xml:space="preserve"> </t>
    </r>
  </si>
  <si>
    <r>
      <t>4b. Part B HIV Care Consortia Administration</t>
    </r>
    <r>
      <rPr>
        <b/>
        <vertAlign val="superscript"/>
        <sz val="9"/>
        <rFont val="Calibri"/>
        <family val="2"/>
        <scheme val="minor"/>
      </rPr>
      <t>2</t>
    </r>
    <r>
      <rPr>
        <b/>
        <sz val="9"/>
        <rFont val="Calibri"/>
        <family val="2"/>
        <scheme val="minor"/>
      </rPr>
      <t xml:space="preserve">   </t>
    </r>
  </si>
  <si>
    <r>
      <t>5. Part B State Direct Services</t>
    </r>
    <r>
      <rPr>
        <b/>
        <sz val="9"/>
        <color indexed="53"/>
        <rFont val="Calibri"/>
        <family val="2"/>
        <scheme val="minor"/>
      </rPr>
      <t xml:space="preserve"> </t>
    </r>
    <r>
      <rPr>
        <sz val="9"/>
        <color indexed="53"/>
        <rFont val="Calibri"/>
        <family val="2"/>
        <scheme val="minor"/>
      </rPr>
      <t xml:space="preserve"> </t>
    </r>
    <r>
      <rPr>
        <sz val="8"/>
        <color indexed="53"/>
        <rFont val="Calibri"/>
        <family val="2"/>
        <scheme val="minor"/>
      </rPr>
      <t>(Provide detail in Section D, Column 2)</t>
    </r>
    <r>
      <rPr>
        <vertAlign val="superscript"/>
        <sz val="8"/>
        <color indexed="53"/>
        <rFont val="Calibri"/>
        <family val="2"/>
        <scheme val="minor"/>
      </rPr>
      <t>1</t>
    </r>
  </si>
  <si>
    <r>
      <t>6. Part B Clinical Quality Management</t>
    </r>
    <r>
      <rPr>
        <b/>
        <vertAlign val="superscript"/>
        <sz val="9"/>
        <rFont val="Calibri"/>
        <family val="2"/>
        <scheme val="minor"/>
      </rPr>
      <t xml:space="preserve">3 </t>
    </r>
    <r>
      <rPr>
        <b/>
        <sz val="8"/>
        <rFont val="Arial Narrow"/>
        <family val="2"/>
      </rPr>
      <t/>
    </r>
  </si>
  <si>
    <r>
      <t>10.Total Part B X07 Allocations</t>
    </r>
    <r>
      <rPr>
        <b/>
        <vertAlign val="superscript"/>
        <sz val="9"/>
        <rFont val="Calibri"/>
        <family val="2"/>
        <scheme val="minor"/>
      </rPr>
      <t>5</t>
    </r>
  </si>
  <si>
    <r>
      <t>1. Consortia</t>
    </r>
    <r>
      <rPr>
        <b/>
        <i/>
        <vertAlign val="superscript"/>
        <sz val="9"/>
        <color indexed="8"/>
        <rFont val="Calibri"/>
        <family val="2"/>
        <scheme val="minor"/>
      </rPr>
      <t>7</t>
    </r>
  </si>
  <si>
    <r>
      <t>3. Emerging Communities</t>
    </r>
    <r>
      <rPr>
        <b/>
        <i/>
        <vertAlign val="superscript"/>
        <sz val="9"/>
        <color indexed="8"/>
        <rFont val="Calibri"/>
        <family val="2"/>
        <scheme val="minor"/>
      </rPr>
      <t xml:space="preserve"> </t>
    </r>
  </si>
  <si>
    <r>
      <t>3.  Clinical Quality Management</t>
    </r>
    <r>
      <rPr>
        <vertAlign val="superscript"/>
        <sz val="9"/>
        <rFont val="Calibri"/>
        <family val="2"/>
        <scheme val="minor"/>
      </rPr>
      <t xml:space="preserve"> 3</t>
    </r>
  </si>
  <si>
    <t>o Recipient received waiver for 75% core medical services requirement.</t>
  </si>
  <si>
    <t>~ Enter Name of Recipient Here ~</t>
  </si>
  <si>
    <t>~ Enter Preparer's Name Here ~</t>
  </si>
  <si>
    <t>~ Enter Preparer's Phone Number Here ~</t>
  </si>
  <si>
    <t>~ Enter Preparer's Email Address Here ~</t>
  </si>
  <si>
    <t>l. Referral for Health Care and Support Services</t>
  </si>
  <si>
    <t>a. Child Care Services</t>
  </si>
  <si>
    <t>b. Emergency Financial Assistance</t>
  </si>
  <si>
    <t>c. Food Bank/Home-Delivered Meals</t>
  </si>
  <si>
    <t>d. Health Education/Risk Reduction</t>
  </si>
  <si>
    <t xml:space="preserve">e. Housing </t>
  </si>
  <si>
    <t>f. Linguistics Services</t>
  </si>
  <si>
    <t xml:space="preserve">g. Medical Transportation </t>
  </si>
  <si>
    <t xml:space="preserve">h. Non-Medical Case Management Services </t>
  </si>
  <si>
    <t>i. Other Professional Services</t>
  </si>
  <si>
    <t>a. AIDS Drug Assistance Program (ADAP) Treatments</t>
  </si>
  <si>
    <t>b. AIDS Pharmaceutical Assistance (LPAP)</t>
  </si>
  <si>
    <t xml:space="preserve">c. Early Intervention Services </t>
  </si>
  <si>
    <t xml:space="preserve">d. Health Insurance Premium &amp; Cost Sharing Assistance </t>
  </si>
  <si>
    <t>e. Home and Community-based Health Services</t>
  </si>
  <si>
    <t xml:space="preserve">f. Home Health Care </t>
  </si>
  <si>
    <t xml:space="preserve">g. Hospice </t>
  </si>
  <si>
    <t>h. Medical Case Management (including Treatment Adherence Services)</t>
  </si>
  <si>
    <t>i. Medical Nutrition Therapy</t>
  </si>
  <si>
    <t>k. Oral Health Care</t>
  </si>
  <si>
    <t>l. Outpatient /Ambulatory Health Services</t>
  </si>
  <si>
    <t xml:space="preserve">INSTRUCTIONS FOR FY 2017 RWHAP PART B SUPPLEMENTAL PROGRAM AWARD ALLOCATIONS REPORT </t>
  </si>
  <si>
    <t xml:space="preserve">Please print this sheet to review the instructions. </t>
  </si>
  <si>
    <t>Allocations Report</t>
  </si>
  <si>
    <t xml:space="preserve">Do not enter information into the gray cells, as they contain formulas and will automatically populate. </t>
  </si>
  <si>
    <r>
      <rPr>
        <b/>
        <sz val="12"/>
        <rFont val="Arial"/>
        <family val="2"/>
      </rPr>
      <t>Recipient Name:</t>
    </r>
    <r>
      <rPr>
        <sz val="12"/>
        <rFont val="Arial"/>
        <family val="2"/>
      </rPr>
      <t xml:space="preserve"> Enter the name of the recipient using the name from the Notice of Award (NoA). </t>
    </r>
  </si>
  <si>
    <r>
      <rPr>
        <b/>
        <sz val="12"/>
        <rFont val="Arial"/>
        <family val="2"/>
      </rPr>
      <t>Preparer Name:</t>
    </r>
    <r>
      <rPr>
        <sz val="12"/>
        <rFont val="Arial"/>
        <family val="2"/>
      </rPr>
      <t xml:space="preserve"> Enter the name of the preparer. </t>
    </r>
  </si>
  <si>
    <r>
      <rPr>
        <b/>
        <sz val="12"/>
        <rFont val="Arial"/>
        <family val="2"/>
      </rPr>
      <t>Preparer Phone Number:</t>
    </r>
    <r>
      <rPr>
        <sz val="12"/>
        <rFont val="Arial"/>
        <family val="2"/>
      </rPr>
      <t xml:space="preserve"> Enter the phone number (including area code) of the preparer. </t>
    </r>
  </si>
  <si>
    <r>
      <rPr>
        <b/>
        <sz val="12"/>
        <rFont val="Arial"/>
        <family val="2"/>
      </rPr>
      <t>FY 2017 RWHAP Part B Supplemental Program Award:</t>
    </r>
    <r>
      <rPr>
        <sz val="12"/>
        <rFont val="Arial"/>
        <family val="2"/>
      </rPr>
      <t xml:space="preserve"> Enter the FY 2017 RWHAP Part B Supplemental Program Award amount from the NoA.</t>
    </r>
  </si>
  <si>
    <t>Section A: Planned Funding by Program Component</t>
  </si>
  <si>
    <t>Enter the amounts allocated from the RWHAP Part B Supplemental Award using the components listed in rows numbered 1 - 8. 
RWHAP Part B HIV Care Consortia (# 4a) &amp; RWHAP Part B State Direct Services (# 5) are automatically populated from Section B: Breakdown of Funding.</t>
  </si>
  <si>
    <t xml:space="preserve">Section B: Breakdown of Funding </t>
  </si>
  <si>
    <t xml:space="preserve">Enter the amount breakdown for funding for Core Medical Services and Support Services.  </t>
  </si>
  <si>
    <t>Notes</t>
  </si>
  <si>
    <r>
      <rPr>
        <sz val="12"/>
        <rFont val="Arial"/>
        <family val="2"/>
      </rPr>
      <t xml:space="preserve">1. All services delivered for or through Consortia (including Core Medical Services) are deemed to be Support Services.  
</t>
    </r>
    <r>
      <rPr>
        <b/>
        <sz val="12"/>
        <rFont val="Arial"/>
        <family val="2"/>
      </rPr>
      <t/>
    </r>
  </si>
  <si>
    <t xml:space="preserve">2. AIDS Drug Assistance Program (ADAP) Treatments funding is accounted for in Section A. </t>
  </si>
  <si>
    <t xml:space="preserve">3. AIDS Pharmaceutical Assistance (local or LPAP) is not allowed as a Direct Service.  Only Consortia funds may be used to provide LPAP services. </t>
  </si>
  <si>
    <t xml:space="preserve">4. Health Insurance and Home/Community Based Health are not allowed as a Direct Service.  If these services are not funded by Consortia, they are accounted for in Planned Funding by Program Component (Section A). </t>
  </si>
  <si>
    <t>Core Medical Calculation</t>
  </si>
  <si>
    <r>
      <rPr>
        <b/>
        <sz val="12"/>
        <rFont val="Arial"/>
        <family val="2"/>
      </rPr>
      <t>Recipient Name:</t>
    </r>
    <r>
      <rPr>
        <sz val="12"/>
        <rFont val="Arial"/>
        <family val="2"/>
      </rPr>
      <t xml:space="preserve"> Enter the name of the recipient using the name from the NoA. </t>
    </r>
  </si>
  <si>
    <r>
      <t xml:space="preserve">Reminder: </t>
    </r>
    <r>
      <rPr>
        <sz val="12"/>
        <rFont val="Arial"/>
        <family val="2"/>
      </rPr>
      <t xml:space="preserve">The 75/25 Core Medical Services Requirement applies to the RWHAP Part B Supplemental Program Award.  </t>
    </r>
  </si>
  <si>
    <t xml:space="preserve"> FY 2017 RWHAP Part B Supplemental Program Award Allocations Report</t>
  </si>
  <si>
    <t>Recipient Name</t>
  </si>
  <si>
    <t xml:space="preserve"> Preparer Name</t>
  </si>
  <si>
    <t>Preparer Phone Number</t>
  </si>
  <si>
    <t xml:space="preserve"> FY 2017 RWHAP Part B Supplemental Program Award</t>
  </si>
  <si>
    <t>Total FY 2017 RWHAP Part B Supplemental Program Award</t>
  </si>
  <si>
    <t>1. RWHAP Part B Supplemental AIDS Drug Assistance Program Subtotal</t>
  </si>
  <si>
    <t xml:space="preserve">2. RWHAP Part B Supplemental Health Insurance Premium &amp; Cost Sharing Assistance </t>
  </si>
  <si>
    <t>3. RWHAP Part B Supplemental Home and Community-based Health Services</t>
  </si>
  <si>
    <r>
      <t>4a. RWHAP Part B Supplemental HIV Care Consortia (Provide detail in Section B)</t>
    </r>
    <r>
      <rPr>
        <b/>
        <vertAlign val="superscript"/>
        <sz val="12"/>
        <rFont val="Arial"/>
        <family val="2"/>
      </rPr>
      <t xml:space="preserve"> </t>
    </r>
  </si>
  <si>
    <t xml:space="preserve">4b. RWHAP Part B Supplemental HIV Care Consortia/EC Administration </t>
  </si>
  <si>
    <r>
      <t>5. RWHAP Part B Supplemental State Direct Services</t>
    </r>
    <r>
      <rPr>
        <b/>
        <sz val="12"/>
        <color indexed="53"/>
        <rFont val="Arial"/>
        <family val="2"/>
      </rPr>
      <t xml:space="preserve"> </t>
    </r>
    <r>
      <rPr>
        <b/>
        <sz val="12"/>
        <rFont val="Arial"/>
        <family val="2"/>
      </rPr>
      <t xml:space="preserve"> (Provide detail in Section B)</t>
    </r>
  </si>
  <si>
    <r>
      <t>6. RWHAP Part B Supplemental Clinical Quality Management</t>
    </r>
    <r>
      <rPr>
        <b/>
        <vertAlign val="superscript"/>
        <sz val="12"/>
        <rFont val="Arial"/>
        <family val="2"/>
      </rPr>
      <t xml:space="preserve"> 1</t>
    </r>
  </si>
  <si>
    <r>
      <t>7. RWHAP Part B Supplemental Recipient Planning &amp; Evaluation Activities</t>
    </r>
    <r>
      <rPr>
        <b/>
        <vertAlign val="superscript"/>
        <sz val="12"/>
        <rFont val="Arial"/>
        <family val="2"/>
      </rPr>
      <t>2</t>
    </r>
  </si>
  <si>
    <r>
      <t>8. Recipient Administration</t>
    </r>
    <r>
      <rPr>
        <b/>
        <vertAlign val="superscript"/>
        <sz val="12"/>
        <rFont val="Arial"/>
        <family val="2"/>
      </rPr>
      <t>2</t>
    </r>
  </si>
  <si>
    <t>9. Total RWHAP Part B Supplemental Program Funding Amounts</t>
  </si>
  <si>
    <t>Section B: Breakdown for Consortia, State Direct Services, and Emerging Communities Final Funding</t>
  </si>
  <si>
    <r>
      <t>Consortia</t>
    </r>
    <r>
      <rPr>
        <b/>
        <vertAlign val="superscript"/>
        <sz val="12"/>
        <rFont val="Arial"/>
        <family val="2"/>
      </rPr>
      <t>3</t>
    </r>
  </si>
  <si>
    <t>Direct Services</t>
  </si>
  <si>
    <t xml:space="preserve">10. Core Medical Services Sub-total </t>
  </si>
  <si>
    <t>m. Substance Abuse Outpatient Care</t>
  </si>
  <si>
    <t>11. Support Services Sub-total</t>
  </si>
  <si>
    <t>g. Medical Transportation Services</t>
  </si>
  <si>
    <t xml:space="preserve">o. Substance Abuse Residential Services </t>
  </si>
  <si>
    <t>12.  Total Funding Amounts</t>
  </si>
  <si>
    <t>(1) May not exceed 5% of the FY 2017 RWHAP Part B Supplemental Program award, or $3 million, whichever amount is smaller.</t>
  </si>
  <si>
    <t>(2) May not use more than 10% of the FY 2017 RWHAP Part B Supplemental Program award for either Planning and Evaluation or Recipient Administration;  additionally, the combined costs for these two categories may not exceed 15% of the FY 2016 RWHAP Part B Supplemental award.</t>
  </si>
  <si>
    <t>(3) All services in this column are considered Support Services.</t>
  </si>
  <si>
    <t xml:space="preserve">Automatic Calculation of FY 2017 RWHAP Part B Supplemental Program Award Allocations 
Core Medical &amp; Support Services </t>
  </si>
  <si>
    <t xml:space="preserve"> Core Medical Services Allocations </t>
  </si>
  <si>
    <t>Total FY 2017 RWHAP Part B Supplemental Program Award 
Core Medical &amp; Support Services Allocations Amount</t>
  </si>
  <si>
    <t xml:space="preserve">  a. ADAP Services</t>
  </si>
  <si>
    <t xml:space="preserve">  b. Health Insurance to Provide Medications</t>
  </si>
  <si>
    <t xml:space="preserve">  c. ADAP Access/Adherence/Monitoring Services</t>
  </si>
  <si>
    <t>ADAP (B12)</t>
  </si>
  <si>
    <t>Health Insurance Premium &amp; Cost Sharing Assistance (B16)</t>
  </si>
  <si>
    <t>Home-and Community-based Health Services (B17)</t>
  </si>
  <si>
    <t>State-Direct Services: Core Medical Services (D29)</t>
  </si>
  <si>
    <t>Recipient Name:</t>
  </si>
  <si>
    <t xml:space="preserve">This table is provided for grantees to automatically calculate their total Core Medical Service allocations/percentages across all FY 2017 RWHAP Part B Supplemental Program Award service dollars.  </t>
  </si>
  <si>
    <t xml:space="preserve">   State-Direct Services: Support Services  (D43)</t>
  </si>
  <si>
    <r>
      <t xml:space="preserve">   Consortia Services</t>
    </r>
    <r>
      <rPr>
        <sz val="12"/>
        <color indexed="57"/>
        <rFont val="Arial"/>
        <family val="2"/>
      </rPr>
      <t xml:space="preserve"> </t>
    </r>
    <r>
      <rPr>
        <sz val="12"/>
        <rFont val="Arial"/>
        <family val="2"/>
      </rPr>
      <t xml:space="preserve"> (B18)</t>
    </r>
    <r>
      <rPr>
        <sz val="12"/>
        <color indexed="57"/>
        <rFont val="Arial"/>
        <family val="2"/>
      </rPr>
      <t xml:space="preserve"> </t>
    </r>
    <r>
      <rPr>
        <sz val="12"/>
        <color theme="1"/>
        <rFont val="Arial"/>
        <family val="2"/>
      </rPr>
      <t>+ Consortia Administration</t>
    </r>
    <r>
      <rPr>
        <sz val="12"/>
        <color indexed="49"/>
        <rFont val="Arial"/>
        <family val="2"/>
      </rPr>
      <t xml:space="preserve"> </t>
    </r>
    <r>
      <rPr>
        <sz val="12"/>
        <rFont val="Arial"/>
        <family val="2"/>
      </rPr>
      <t>(B19)</t>
    </r>
  </si>
  <si>
    <t>The figures below reflect the amounts entered in the Suppl Allocations Report (yellow tab).</t>
  </si>
  <si>
    <r>
      <t xml:space="preserve">Recipients shall provide an Supplemental Allocations Report (blue tab) for the FY 2017 Ryan White HIV/AIDS Program (RWHAP) Part B Supplemental Program Award using the following template format provided.  </t>
    </r>
    <r>
      <rPr>
        <b/>
        <sz val="12"/>
        <rFont val="Arial"/>
        <family val="2"/>
      </rPr>
      <t/>
    </r>
  </si>
  <si>
    <t xml:space="preserve">This calculation sheet (yellow tab) provides an overview of the funding for FY 2017 RWHAP Part B Supplemental Program Award Allocations Core Medical &amp; Support Services. Amounts for this tab will auto-populated from the Allocations Report.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</si>
</sst>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164" formatCode="&quot;$&quot;#,##0"/>
    <numFmt numFmtId="165" formatCode="0.0%"/>
    <numFmt numFmtId="166" formatCode="[&lt;=9999999]###\-####;\(###\)\ ###\-####"/>
    <numFmt numFmtId="167" formatCode="&quot;$&quot;#,##0;[Red]&quot;$&quot;#,##0"/>
  </numFmts>
  <fonts count="63" x14ac:knownFonts="1">
    <font>
      <sz val="10"/>
      <name val="Arial"/>
    </font>
    <font>
      <sz val="10"/>
      <name val="Arial"/>
      <family val="2"/>
    </font>
    <font>
      <b/>
      <sz val="9"/>
      <name val="Arial Narrow"/>
      <family val="2"/>
    </font>
    <font>
      <b/>
      <i/>
      <sz val="10"/>
      <name val="Arial"/>
      <family val="2"/>
    </font>
    <font>
      <sz val="9"/>
      <name val="Arial Narrow"/>
      <family val="2"/>
    </font>
    <font>
      <b/>
      <sz val="8"/>
      <name val="Arial Narrow"/>
      <family val="2"/>
    </font>
    <font>
      <b/>
      <sz val="10"/>
      <name val="Arial"/>
      <family val="2"/>
    </font>
    <font>
      <u/>
      <sz val="10"/>
      <color indexed="12"/>
      <name val="Arial"/>
      <family val="2"/>
    </font>
    <font>
      <sz val="9"/>
      <color indexed="8"/>
      <name val="Times New Roman"/>
      <family val="1"/>
    </font>
    <font>
      <sz val="8"/>
      <name val="Arial"/>
      <family val="2"/>
    </font>
    <font>
      <b/>
      <sz val="12"/>
      <name val="Calibri"/>
      <family val="2"/>
    </font>
    <font>
      <sz val="10"/>
      <name val="Calibri"/>
      <family val="2"/>
      <scheme val="minor"/>
    </font>
    <font>
      <b/>
      <sz val="14"/>
      <color rgb="FFFF0000"/>
      <name val="Calibri"/>
      <family val="2"/>
      <scheme val="minor"/>
    </font>
    <font>
      <b/>
      <sz val="12"/>
      <name val="Calibri"/>
      <family val="2"/>
      <scheme val="minor"/>
    </font>
    <font>
      <b/>
      <sz val="10"/>
      <name val="Calibri"/>
      <family val="2"/>
      <scheme val="minor"/>
    </font>
    <font>
      <b/>
      <sz val="9"/>
      <name val="Calibri"/>
      <family val="2"/>
      <scheme val="minor"/>
    </font>
    <font>
      <sz val="9"/>
      <name val="Calibri"/>
      <family val="2"/>
      <scheme val="minor"/>
    </font>
    <font>
      <b/>
      <i/>
      <sz val="9"/>
      <color indexed="8"/>
      <name val="Calibri"/>
      <family val="2"/>
      <scheme val="minor"/>
    </font>
    <font>
      <b/>
      <sz val="9"/>
      <color indexed="8"/>
      <name val="Calibri"/>
      <family val="2"/>
      <scheme val="minor"/>
    </font>
    <font>
      <sz val="9"/>
      <color indexed="8"/>
      <name val="Calibri"/>
      <family val="2"/>
      <scheme val="minor"/>
    </font>
    <font>
      <b/>
      <i/>
      <sz val="10"/>
      <color indexed="8"/>
      <name val="Calibri"/>
      <family val="2"/>
      <scheme val="minor"/>
    </font>
    <font>
      <i/>
      <sz val="10"/>
      <name val="Calibri"/>
      <family val="2"/>
      <scheme val="minor"/>
    </font>
    <font>
      <sz val="8"/>
      <name val="Calibri"/>
      <family val="2"/>
      <scheme val="minor"/>
    </font>
    <font>
      <sz val="11"/>
      <name val="Calibri"/>
      <family val="2"/>
      <scheme val="minor"/>
    </font>
    <font>
      <b/>
      <sz val="11"/>
      <name val="Calibri"/>
      <family val="2"/>
      <scheme val="minor"/>
    </font>
    <font>
      <i/>
      <sz val="11"/>
      <name val="Calibri"/>
      <family val="2"/>
      <scheme val="minor"/>
    </font>
    <font>
      <b/>
      <i/>
      <sz val="11"/>
      <name val="Calibri"/>
      <family val="2"/>
      <scheme val="minor"/>
    </font>
    <font>
      <b/>
      <sz val="14"/>
      <name val="Calibri"/>
      <family val="2"/>
      <scheme val="minor"/>
    </font>
    <font>
      <i/>
      <sz val="10"/>
      <color indexed="8"/>
      <name val="Calibri"/>
      <family val="2"/>
      <scheme val="minor"/>
    </font>
    <font>
      <sz val="10"/>
      <color indexed="63"/>
      <name val="Calibri"/>
      <family val="2"/>
      <scheme val="minor"/>
    </font>
    <font>
      <i/>
      <sz val="9"/>
      <color indexed="8"/>
      <name val="Calibri"/>
      <family val="2"/>
      <scheme val="minor"/>
    </font>
    <font>
      <b/>
      <sz val="20"/>
      <color rgb="FFFF0000"/>
      <name val="Calibri"/>
      <family val="2"/>
      <scheme val="minor"/>
    </font>
    <font>
      <b/>
      <sz val="10"/>
      <color indexed="10"/>
      <name val="Calibri"/>
      <family val="2"/>
      <scheme val="minor"/>
    </font>
    <font>
      <b/>
      <vertAlign val="superscript"/>
      <sz val="9"/>
      <name val="Calibri"/>
      <family val="2"/>
      <scheme val="minor"/>
    </font>
    <font>
      <vertAlign val="superscript"/>
      <sz val="9"/>
      <name val="Calibri"/>
      <family val="2"/>
      <scheme val="minor"/>
    </font>
    <font>
      <sz val="10"/>
      <name val="Arial"/>
      <family val="2"/>
    </font>
    <font>
      <u/>
      <sz val="12"/>
      <color indexed="12"/>
      <name val="Calibri"/>
      <family val="2"/>
      <scheme val="minor"/>
    </font>
    <font>
      <u/>
      <sz val="10"/>
      <color indexed="12"/>
      <name val="Calibri"/>
      <family val="2"/>
      <scheme val="minor"/>
    </font>
    <font>
      <b/>
      <i/>
      <sz val="10"/>
      <name val="Calibri"/>
      <family val="2"/>
      <scheme val="minor"/>
    </font>
    <font>
      <sz val="9"/>
      <color indexed="48"/>
      <name val="Calibri"/>
      <family val="2"/>
      <scheme val="minor"/>
    </font>
    <font>
      <sz val="8"/>
      <color indexed="53"/>
      <name val="Calibri"/>
      <family val="2"/>
      <scheme val="minor"/>
    </font>
    <font>
      <vertAlign val="superscript"/>
      <sz val="8"/>
      <color indexed="53"/>
      <name val="Calibri"/>
      <family val="2"/>
      <scheme val="minor"/>
    </font>
    <font>
      <vertAlign val="superscript"/>
      <sz val="8"/>
      <name val="Calibri"/>
      <family val="2"/>
      <scheme val="minor"/>
    </font>
    <font>
      <b/>
      <sz val="9"/>
      <color indexed="53"/>
      <name val="Calibri"/>
      <family val="2"/>
      <scheme val="minor"/>
    </font>
    <font>
      <sz val="9"/>
      <color indexed="53"/>
      <name val="Calibri"/>
      <family val="2"/>
      <scheme val="minor"/>
    </font>
    <font>
      <b/>
      <i/>
      <vertAlign val="superscript"/>
      <sz val="9"/>
      <color indexed="8"/>
      <name val="Calibri"/>
      <family val="2"/>
      <scheme val="minor"/>
    </font>
    <font>
      <b/>
      <sz val="8"/>
      <color indexed="23"/>
      <name val="Calibri"/>
      <family val="2"/>
      <scheme val="minor"/>
    </font>
    <font>
      <sz val="8"/>
      <color indexed="23"/>
      <name val="Calibri"/>
      <family val="2"/>
      <scheme val="minor"/>
    </font>
    <font>
      <sz val="8"/>
      <color indexed="8"/>
      <name val="Calibri"/>
      <family val="2"/>
      <scheme val="minor"/>
    </font>
    <font>
      <b/>
      <sz val="12"/>
      <name val="Arial"/>
      <family val="2"/>
    </font>
    <font>
      <b/>
      <u/>
      <sz val="12"/>
      <name val="Arial"/>
      <family val="2"/>
    </font>
    <font>
      <sz val="12"/>
      <name val="Arial"/>
      <family val="2"/>
    </font>
    <font>
      <sz val="11"/>
      <name val="Arial"/>
      <family val="2"/>
    </font>
    <font>
      <b/>
      <sz val="10"/>
      <color rgb="FFFF0000"/>
      <name val="Arial"/>
      <family val="2"/>
    </font>
    <font>
      <b/>
      <sz val="12"/>
      <color indexed="8"/>
      <name val="Arial"/>
      <family val="2"/>
    </font>
    <font>
      <b/>
      <vertAlign val="superscript"/>
      <sz val="12"/>
      <name val="Arial"/>
      <family val="2"/>
    </font>
    <font>
      <b/>
      <sz val="12"/>
      <color indexed="53"/>
      <name val="Arial"/>
      <family val="2"/>
    </font>
    <font>
      <sz val="12"/>
      <color indexed="8"/>
      <name val="Arial"/>
      <family val="2"/>
    </font>
    <font>
      <i/>
      <sz val="12"/>
      <name val="Arial"/>
      <family val="2"/>
    </font>
    <font>
      <b/>
      <i/>
      <sz val="12"/>
      <name val="Arial"/>
      <family val="2"/>
    </font>
    <font>
      <sz val="12"/>
      <color indexed="57"/>
      <name val="Arial"/>
      <family val="2"/>
    </font>
    <font>
      <sz val="12"/>
      <color theme="1"/>
      <name val="Arial"/>
      <family val="2"/>
    </font>
    <font>
      <sz val="12"/>
      <color indexed="49"/>
      <name val="Arial"/>
      <family val="2"/>
    </font>
  </fonts>
  <fills count="24">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7" tint="0.39997558519241921"/>
        <bgColor indexed="64"/>
      </patternFill>
    </fill>
    <fill>
      <patternFill patternType="solid">
        <fgColor rgb="FF00B0F0"/>
        <bgColor indexed="64"/>
      </patternFill>
    </fill>
    <fill>
      <patternFill patternType="solid">
        <fgColor theme="9" tint="0.39997558519241921"/>
        <bgColor indexed="64"/>
      </patternFill>
    </fill>
    <fill>
      <patternFill patternType="solid">
        <fgColor indexed="43"/>
        <bgColor indexed="64"/>
      </patternFill>
    </fill>
    <fill>
      <patternFill patternType="solid">
        <fgColor indexed="26"/>
        <bgColor indexed="64"/>
      </patternFill>
    </fill>
    <fill>
      <patternFill patternType="solid">
        <fgColor indexed="51"/>
        <bgColor indexed="64"/>
      </patternFill>
    </fill>
    <fill>
      <patternFill patternType="solid">
        <fgColor indexed="40"/>
        <bgColor indexed="64"/>
      </patternFill>
    </fill>
    <fill>
      <patternFill patternType="solid">
        <fgColor rgb="FFFFFF99"/>
        <bgColor indexed="64"/>
      </patternFill>
    </fill>
  </fills>
  <borders count="142">
    <border>
      <left/>
      <right/>
      <top/>
      <bottom/>
      <diagonal/>
    </border>
    <border>
      <left/>
      <right/>
      <top/>
      <bottom style="double">
        <color indexed="64"/>
      </bottom>
      <diagonal/>
    </border>
    <border>
      <left style="thick">
        <color indexed="64"/>
      </left>
      <right/>
      <top style="medium">
        <color indexed="64"/>
      </top>
      <bottom style="thin">
        <color indexed="8"/>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8"/>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medium">
        <color indexed="8"/>
      </top>
      <bottom style="medium">
        <color indexed="8"/>
      </bottom>
      <diagonal/>
    </border>
    <border>
      <left style="thin">
        <color indexed="64"/>
      </left>
      <right style="thin">
        <color indexed="64"/>
      </right>
      <top style="medium">
        <color indexed="8"/>
      </top>
      <bottom style="medium">
        <color indexed="8"/>
      </bottom>
      <diagonal/>
    </border>
    <border>
      <left style="thin">
        <color indexed="64"/>
      </left>
      <right style="thin">
        <color indexed="64"/>
      </right>
      <top style="medium">
        <color indexed="64"/>
      </top>
      <bottom style="medium">
        <color indexed="64"/>
      </bottom>
      <diagonal/>
    </border>
    <border>
      <left style="thin">
        <color indexed="64"/>
      </left>
      <right style="thick">
        <color indexed="64"/>
      </right>
      <top style="medium">
        <color indexed="8"/>
      </top>
      <bottom style="medium">
        <color indexed="8"/>
      </bottom>
      <diagonal/>
    </border>
    <border>
      <left style="thin">
        <color indexed="64"/>
      </left>
      <right style="thin">
        <color indexed="64"/>
      </right>
      <top style="medium">
        <color indexed="8"/>
      </top>
      <bottom/>
      <diagonal/>
    </border>
    <border>
      <left style="thick">
        <color indexed="64"/>
      </left>
      <right/>
      <top style="medium">
        <color indexed="8"/>
      </top>
      <bottom style="medium">
        <color indexed="8"/>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8"/>
      </top>
      <bottom style="medium">
        <color indexed="8"/>
      </bottom>
      <diagonal/>
    </border>
    <border>
      <left style="thin">
        <color indexed="64"/>
      </left>
      <right/>
      <top style="medium">
        <color indexed="8"/>
      </top>
      <bottom style="medium">
        <color indexed="8"/>
      </bottom>
      <diagonal/>
    </border>
    <border>
      <left style="thin">
        <color indexed="64"/>
      </left>
      <right style="thin">
        <color indexed="64"/>
      </right>
      <top/>
      <bottom style="medium">
        <color indexed="8"/>
      </bottom>
      <diagonal/>
    </border>
    <border>
      <left style="thin">
        <color indexed="64"/>
      </left>
      <right style="thin">
        <color indexed="64"/>
      </right>
      <top style="medium">
        <color indexed="64"/>
      </top>
      <bottom style="medium">
        <color indexed="8"/>
      </bottom>
      <diagonal/>
    </border>
    <border>
      <left style="thin">
        <color indexed="64"/>
      </left>
      <right style="thin">
        <color indexed="64"/>
      </right>
      <top style="medium">
        <color indexed="8"/>
      </top>
      <bottom style="thick">
        <color indexed="64"/>
      </bottom>
      <diagonal/>
    </border>
    <border>
      <left style="thin">
        <color indexed="8"/>
      </left>
      <right style="thick">
        <color indexed="8"/>
      </right>
      <top style="medium">
        <color indexed="8"/>
      </top>
      <bottom style="thick">
        <color indexed="64"/>
      </bottom>
      <diagonal/>
    </border>
    <border>
      <left style="thick">
        <color indexed="64"/>
      </left>
      <right style="thin">
        <color indexed="8"/>
      </right>
      <top style="medium">
        <color indexed="8"/>
      </top>
      <bottom style="thick">
        <color indexed="64"/>
      </bottom>
      <diagonal/>
    </border>
    <border>
      <left/>
      <right style="medium">
        <color indexed="9"/>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ck">
        <color indexed="8"/>
      </right>
      <top style="thin">
        <color indexed="64"/>
      </top>
      <bottom style="medium">
        <color indexed="64"/>
      </bottom>
      <diagonal/>
    </border>
    <border>
      <left style="thick">
        <color indexed="8"/>
      </left>
      <right style="thin">
        <color indexed="8"/>
      </right>
      <top style="medium">
        <color indexed="64"/>
      </top>
      <bottom style="thin">
        <color indexed="8"/>
      </bottom>
      <diagonal/>
    </border>
    <border>
      <left/>
      <right style="thin">
        <color indexed="8"/>
      </right>
      <top/>
      <bottom style="thin">
        <color indexed="64"/>
      </bottom>
      <diagonal/>
    </border>
    <border>
      <left style="thin">
        <color indexed="8"/>
      </left>
      <right style="thin">
        <color indexed="8"/>
      </right>
      <top style="medium">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ck">
        <color indexed="8"/>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ck">
        <color indexed="8"/>
      </right>
      <top style="thin">
        <color indexed="64"/>
      </top>
      <bottom style="thin">
        <color indexed="64"/>
      </bottom>
      <diagonal/>
    </border>
    <border>
      <left/>
      <right style="thin">
        <color indexed="64"/>
      </right>
      <top style="thin">
        <color indexed="64"/>
      </top>
      <bottom/>
      <diagonal/>
    </border>
    <border>
      <left/>
      <right style="thick">
        <color indexed="8"/>
      </right>
      <top style="thin">
        <color indexed="64"/>
      </top>
      <bottom/>
      <diagonal/>
    </border>
    <border>
      <left style="thin">
        <color indexed="64"/>
      </left>
      <right style="thick">
        <color indexed="8"/>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ck">
        <color indexed="8"/>
      </right>
      <top/>
      <bottom/>
      <diagonal/>
    </border>
    <border>
      <left style="thin">
        <color indexed="8"/>
      </left>
      <right style="thin">
        <color indexed="8"/>
      </right>
      <top style="medium">
        <color indexed="8"/>
      </top>
      <bottom style="thin">
        <color indexed="8"/>
      </bottom>
      <diagonal/>
    </border>
    <border>
      <left style="thin">
        <color indexed="8"/>
      </left>
      <right style="thick">
        <color indexed="8"/>
      </right>
      <top/>
      <bottom style="thin">
        <color indexed="8"/>
      </bottom>
      <diagonal/>
    </border>
    <border>
      <left style="thick">
        <color indexed="8"/>
      </left>
      <right style="thin">
        <color indexed="64"/>
      </right>
      <top/>
      <bottom style="thin">
        <color indexed="64"/>
      </bottom>
      <diagonal/>
    </border>
    <border>
      <left style="thick">
        <color indexed="8"/>
      </left>
      <right style="thin">
        <color indexed="64"/>
      </right>
      <top style="thin">
        <color indexed="64"/>
      </top>
      <bottom style="thin">
        <color indexed="64"/>
      </bottom>
      <diagonal/>
    </border>
    <border>
      <left style="thick">
        <color indexed="8"/>
      </left>
      <right style="thin">
        <color indexed="64"/>
      </right>
      <top style="thin">
        <color indexed="64"/>
      </top>
      <bottom/>
      <diagonal/>
    </border>
    <border>
      <left style="thick">
        <color indexed="8"/>
      </left>
      <right style="thin">
        <color indexed="8"/>
      </right>
      <top style="medium">
        <color indexed="8"/>
      </top>
      <bottom style="thick">
        <color indexed="8"/>
      </bottom>
      <diagonal/>
    </border>
    <border>
      <left style="thin">
        <color indexed="8"/>
      </left>
      <right style="thin">
        <color indexed="8"/>
      </right>
      <top style="medium">
        <color indexed="8"/>
      </top>
      <bottom style="thick">
        <color indexed="8"/>
      </bottom>
      <diagonal/>
    </border>
    <border>
      <left style="thin">
        <color indexed="8"/>
      </left>
      <right style="thick">
        <color indexed="8"/>
      </right>
      <top style="medium">
        <color indexed="8"/>
      </top>
      <bottom style="thick">
        <color indexed="8"/>
      </bottom>
      <diagonal/>
    </border>
    <border>
      <left style="thick">
        <color indexed="8"/>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8"/>
      </bottom>
      <diagonal/>
    </border>
    <border>
      <left style="thin">
        <color indexed="64"/>
      </left>
      <right style="medium">
        <color indexed="64"/>
      </right>
      <top style="thin">
        <color indexed="64"/>
      </top>
      <bottom style="medium">
        <color indexed="8"/>
      </bottom>
      <diagonal/>
    </border>
    <border>
      <left style="medium">
        <color indexed="64"/>
      </left>
      <right style="thin">
        <color indexed="64"/>
      </right>
      <top style="medium">
        <color indexed="8"/>
      </top>
      <bottom style="medium">
        <color indexed="64"/>
      </bottom>
      <diagonal/>
    </border>
    <border>
      <left style="thin">
        <color indexed="64"/>
      </left>
      <right style="thin">
        <color indexed="64"/>
      </right>
      <top style="medium">
        <color indexed="8"/>
      </top>
      <bottom style="medium">
        <color indexed="64"/>
      </bottom>
      <diagonal/>
    </border>
    <border>
      <left style="thin">
        <color indexed="64"/>
      </left>
      <right style="medium">
        <color indexed="64"/>
      </right>
      <top style="medium">
        <color indexed="8"/>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8"/>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8"/>
      </left>
      <right style="thin">
        <color indexed="8"/>
      </right>
      <top style="medium">
        <color indexed="8"/>
      </top>
      <bottom/>
      <diagonal/>
    </border>
    <border>
      <left style="thin">
        <color indexed="8"/>
      </left>
      <right style="thin">
        <color indexed="8"/>
      </right>
      <top style="medium">
        <color indexed="64"/>
      </top>
      <bottom style="medium">
        <color indexed="64"/>
      </bottom>
      <diagonal/>
    </border>
    <border>
      <left style="thin">
        <color indexed="8"/>
      </left>
      <right style="thin">
        <color indexed="8"/>
      </right>
      <top/>
      <bottom/>
      <diagonal/>
    </border>
    <border>
      <left style="thin">
        <color indexed="8"/>
      </left>
      <right style="thin">
        <color indexed="8"/>
      </right>
      <top/>
      <bottom style="medium">
        <color indexed="8"/>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medium">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top/>
      <bottom style="thin">
        <color indexed="64"/>
      </bottom>
      <diagonal/>
    </border>
    <border>
      <left style="thin">
        <color indexed="64"/>
      </left>
      <right/>
      <top style="thick">
        <color indexed="8"/>
      </top>
      <bottom style="thin">
        <color indexed="64"/>
      </bottom>
      <diagonal/>
    </border>
    <border>
      <left/>
      <right style="thin">
        <color indexed="64"/>
      </right>
      <top style="thick">
        <color indexed="8"/>
      </top>
      <bottom style="thin">
        <color indexed="64"/>
      </bottom>
      <diagonal/>
    </border>
    <border>
      <left/>
      <right/>
      <top style="thick">
        <color indexed="8"/>
      </top>
      <bottom/>
      <diagonal/>
    </border>
    <border>
      <left/>
      <right/>
      <top/>
      <bottom style="thick">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ck">
        <color indexed="8"/>
      </left>
      <right style="thin">
        <color indexed="64"/>
      </right>
      <top style="thick">
        <color indexed="8"/>
      </top>
      <bottom/>
      <diagonal/>
    </border>
    <border>
      <left style="thick">
        <color indexed="8"/>
      </left>
      <right style="thin">
        <color indexed="64"/>
      </right>
      <top/>
      <bottom style="medium">
        <color indexed="64"/>
      </bottom>
      <diagonal/>
    </border>
    <border>
      <left/>
      <right style="thick">
        <color indexed="8"/>
      </right>
      <top style="thick">
        <color indexed="8"/>
      </top>
      <bottom style="thin">
        <color indexed="64"/>
      </bottom>
      <diagonal/>
    </border>
    <border>
      <left/>
      <right/>
      <top style="medium">
        <color indexed="64"/>
      </top>
      <bottom style="thin">
        <color indexed="22"/>
      </bottom>
      <diagonal/>
    </border>
    <border>
      <left/>
      <right style="thick">
        <color indexed="64"/>
      </right>
      <top style="thick">
        <color indexed="64"/>
      </top>
      <bottom/>
      <diagonal/>
    </border>
    <border>
      <left/>
      <right style="thick">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style="thin">
        <color indexed="8"/>
      </left>
      <right style="thin">
        <color indexed="8"/>
      </right>
      <top style="medium">
        <color indexed="8"/>
      </top>
      <bottom style="medium">
        <color indexed="8"/>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8"/>
      </bottom>
      <diagonal/>
    </border>
    <border>
      <left style="medium">
        <color indexed="64"/>
      </left>
      <right style="thin">
        <color indexed="64"/>
      </right>
      <top style="thin">
        <color indexed="8"/>
      </top>
      <bottom style="thin">
        <color indexed="8"/>
      </bottom>
      <diagonal/>
    </border>
    <border>
      <left style="medium">
        <color indexed="64"/>
      </left>
      <right style="thin">
        <color indexed="64"/>
      </right>
      <top style="thin">
        <color indexed="8"/>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ck">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8"/>
      </bottom>
      <diagonal/>
    </border>
    <border>
      <left style="thin">
        <color indexed="64"/>
      </left>
      <right style="medium">
        <color indexed="64"/>
      </right>
      <top/>
      <bottom style="medium">
        <color indexed="8"/>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8"/>
      </left>
      <right style="medium">
        <color indexed="64"/>
      </right>
      <top style="medium">
        <color indexed="8"/>
      </top>
      <bottom style="thin">
        <color indexed="8"/>
      </bottom>
      <diagonal/>
    </border>
    <border>
      <left style="medium">
        <color indexed="64"/>
      </left>
      <right style="thin">
        <color indexed="8"/>
      </right>
      <top style="medium">
        <color indexed="8"/>
      </top>
      <bottom style="medium">
        <color indexed="64"/>
      </bottom>
      <diagonal/>
    </border>
    <border>
      <left style="thin">
        <color indexed="8"/>
      </left>
      <right style="thin">
        <color indexed="8"/>
      </right>
      <top style="medium">
        <color indexed="8"/>
      </top>
      <bottom style="medium">
        <color indexed="64"/>
      </bottom>
      <diagonal/>
    </border>
    <border>
      <left style="thin">
        <color indexed="8"/>
      </left>
      <right style="medium">
        <color indexed="64"/>
      </right>
      <top style="medium">
        <color indexed="8"/>
      </top>
      <bottom style="medium">
        <color indexed="64"/>
      </bottom>
      <diagonal/>
    </border>
    <border>
      <left style="thin">
        <color indexed="64"/>
      </left>
      <right/>
      <top style="medium">
        <color indexed="64"/>
      </top>
      <bottom style="medium">
        <color indexed="64"/>
      </bottom>
      <diagonal/>
    </border>
  </borders>
  <cellStyleXfs count="3">
    <xf numFmtId="0" fontId="0" fillId="0" borderId="0"/>
    <xf numFmtId="0" fontId="7" fillId="0" borderId="0" applyNumberFormat="0" applyFill="0" applyBorder="0" applyAlignment="0" applyProtection="0">
      <alignment vertical="top"/>
      <protection locked="0"/>
    </xf>
    <xf numFmtId="44" fontId="35" fillId="0" borderId="0" applyFont="0" applyFill="0" applyBorder="0" applyAlignment="0" applyProtection="0"/>
  </cellStyleXfs>
  <cellXfs count="444">
    <xf numFmtId="0" fontId="0" fillId="0" borderId="0" xfId="0"/>
    <xf numFmtId="0" fontId="1" fillId="0" borderId="0" xfId="0" applyFont="1" applyAlignment="1" applyProtection="1"/>
    <xf numFmtId="0" fontId="3" fillId="0" borderId="0" xfId="0" applyFont="1" applyAlignment="1" applyProtection="1">
      <alignment horizontal="center"/>
    </xf>
    <xf numFmtId="0" fontId="6" fillId="0" borderId="0" xfId="0" applyFont="1" applyAlignment="1" applyProtection="1"/>
    <xf numFmtId="0" fontId="1" fillId="0" borderId="0" xfId="0" applyFont="1" applyFill="1" applyAlignment="1" applyProtection="1"/>
    <xf numFmtId="0" fontId="1" fillId="2" borderId="0" xfId="0" applyFont="1" applyFill="1" applyAlignment="1" applyProtection="1"/>
    <xf numFmtId="0" fontId="1" fillId="0" borderId="0" xfId="0" applyFont="1" applyFill="1" applyAlignment="1" applyProtection="1">
      <alignment horizontal="left"/>
    </xf>
    <xf numFmtId="0" fontId="9" fillId="0" borderId="0" xfId="0" applyFont="1" applyFill="1" applyBorder="1" applyAlignment="1" applyProtection="1">
      <alignment horizontal="left"/>
    </xf>
    <xf numFmtId="0" fontId="9" fillId="0" borderId="0" xfId="0" applyFont="1" applyFill="1" applyBorder="1" applyAlignment="1" applyProtection="1"/>
    <xf numFmtId="0" fontId="0" fillId="0" borderId="0" xfId="0" applyFill="1" applyAlignment="1" applyProtection="1">
      <alignment horizontal="left"/>
    </xf>
    <xf numFmtId="10" fontId="1" fillId="0" borderId="0" xfId="0" applyNumberFormat="1" applyFont="1" applyAlignment="1" applyProtection="1"/>
    <xf numFmtId="164" fontId="2" fillId="0" borderId="0" xfId="0" applyNumberFormat="1" applyFont="1" applyFill="1" applyBorder="1" applyAlignment="1" applyProtection="1">
      <alignment horizontal="right"/>
    </xf>
    <xf numFmtId="10" fontId="2" fillId="0" borderId="0" xfId="0" applyNumberFormat="1" applyFont="1" applyFill="1" applyBorder="1" applyAlignment="1" applyProtection="1">
      <alignment horizontal="right"/>
    </xf>
    <xf numFmtId="10" fontId="4" fillId="0" borderId="0" xfId="0" applyNumberFormat="1" applyFont="1" applyFill="1" applyBorder="1" applyAlignment="1" applyProtection="1">
      <alignment horizontal="right"/>
    </xf>
    <xf numFmtId="164" fontId="4" fillId="0" borderId="0" xfId="0" applyNumberFormat="1" applyFont="1" applyFill="1" applyBorder="1" applyAlignment="1" applyProtection="1">
      <alignment horizontal="right"/>
    </xf>
    <xf numFmtId="0" fontId="8" fillId="0" borderId="0" xfId="0" applyFont="1" applyFill="1" applyBorder="1" applyAlignment="1" applyProtection="1">
      <alignment horizontal="left" indent="1"/>
    </xf>
    <xf numFmtId="0" fontId="1" fillId="0" borderId="0" xfId="0" applyFont="1" applyFill="1" applyBorder="1" applyAlignment="1" applyProtection="1">
      <alignment horizontal="left"/>
    </xf>
    <xf numFmtId="0" fontId="1" fillId="0" borderId="0" xfId="0" applyFont="1" applyFill="1" applyBorder="1" applyAlignment="1" applyProtection="1"/>
    <xf numFmtId="10" fontId="1" fillId="0" borderId="0" xfId="0" applyNumberFormat="1" applyFont="1" applyFill="1" applyBorder="1" applyAlignment="1" applyProtection="1"/>
    <xf numFmtId="0" fontId="3" fillId="0" borderId="0" xfId="0" applyFont="1" applyAlignment="1" applyProtection="1">
      <alignment vertical="center" wrapText="1"/>
    </xf>
    <xf numFmtId="0" fontId="11" fillId="0" borderId="0" xfId="0" applyFont="1"/>
    <xf numFmtId="164" fontId="12" fillId="8" borderId="0" xfId="0" applyNumberFormat="1" applyFont="1" applyFill="1" applyBorder="1" applyAlignment="1">
      <alignment horizontal="right" vertical="center"/>
    </xf>
    <xf numFmtId="164" fontId="13" fillId="8" borderId="0" xfId="0" applyNumberFormat="1" applyFont="1" applyFill="1" applyBorder="1" applyAlignment="1">
      <alignment horizontal="center" vertical="center"/>
    </xf>
    <xf numFmtId="164" fontId="12" fillId="8" borderId="1" xfId="0" applyNumberFormat="1" applyFont="1" applyFill="1" applyBorder="1" applyAlignment="1">
      <alignment horizontal="right" vertical="center"/>
    </xf>
    <xf numFmtId="165" fontId="13" fillId="8" borderId="1" xfId="0" applyNumberFormat="1" applyFont="1" applyFill="1" applyBorder="1" applyAlignment="1">
      <alignment horizontal="center" vertical="center"/>
    </xf>
    <xf numFmtId="0" fontId="14" fillId="0" borderId="0" xfId="0" applyFont="1" applyFill="1" applyBorder="1" applyAlignment="1">
      <alignment horizontal="left" vertical="center" wrapText="1"/>
    </xf>
    <xf numFmtId="165" fontId="12" fillId="0" borderId="0" xfId="0" applyNumberFormat="1" applyFont="1" applyFill="1" applyBorder="1" applyAlignment="1">
      <alignment horizontal="right" vertical="center"/>
    </xf>
    <xf numFmtId="165" fontId="12" fillId="8" borderId="0" xfId="0" applyNumberFormat="1" applyFont="1" applyFill="1" applyBorder="1" applyAlignment="1">
      <alignment horizontal="right" vertical="center"/>
    </xf>
    <xf numFmtId="165" fontId="12" fillId="8" borderId="1" xfId="0" applyNumberFormat="1" applyFont="1" applyFill="1" applyBorder="1" applyAlignment="1">
      <alignment horizontal="right" vertical="center"/>
    </xf>
    <xf numFmtId="165" fontId="13" fillId="8" borderId="1" xfId="0" applyNumberFormat="1" applyFont="1" applyFill="1" applyBorder="1" applyAlignment="1">
      <alignment horizontal="center" vertical="center" wrapText="1"/>
    </xf>
    <xf numFmtId="165" fontId="13" fillId="8" borderId="0" xfId="0" applyNumberFormat="1" applyFont="1" applyFill="1" applyBorder="1" applyAlignment="1">
      <alignment horizontal="center" vertical="center"/>
    </xf>
    <xf numFmtId="49" fontId="1" fillId="0" borderId="0" xfId="0" applyNumberFormat="1" applyFont="1" applyFill="1" applyAlignment="1" applyProtection="1">
      <alignment horizontal="left"/>
    </xf>
    <xf numFmtId="0" fontId="15" fillId="3" borderId="2" xfId="0" applyFont="1" applyFill="1" applyBorder="1" applyAlignment="1" applyProtection="1">
      <alignment horizontal="left" vertical="center"/>
    </xf>
    <xf numFmtId="164" fontId="15" fillId="3" borderId="3" xfId="0" applyNumberFormat="1" applyFont="1" applyFill="1" applyBorder="1" applyAlignment="1" applyProtection="1">
      <alignment horizontal="right"/>
    </xf>
    <xf numFmtId="10" fontId="15" fillId="3" borderId="3" xfId="0" applyNumberFormat="1" applyFont="1" applyFill="1" applyBorder="1" applyAlignment="1" applyProtection="1">
      <alignment horizontal="right"/>
    </xf>
    <xf numFmtId="10" fontId="15" fillId="3" borderId="4" xfId="0" applyNumberFormat="1" applyFont="1" applyFill="1" applyBorder="1" applyAlignment="1" applyProtection="1">
      <alignment horizontal="right"/>
    </xf>
    <xf numFmtId="0" fontId="16" fillId="0" borderId="5" xfId="0" applyFont="1" applyFill="1" applyBorder="1" applyAlignment="1" applyProtection="1">
      <alignment horizontal="left" vertical="center" indent="1"/>
    </xf>
    <xf numFmtId="164" fontId="16" fillId="0" borderId="6" xfId="0" applyNumberFormat="1" applyFont="1" applyBorder="1" applyAlignment="1" applyProtection="1">
      <alignment horizontal="right"/>
      <protection locked="0"/>
    </xf>
    <xf numFmtId="0" fontId="16" fillId="0" borderId="8" xfId="0" applyFont="1" applyFill="1" applyBorder="1" applyAlignment="1" applyProtection="1">
      <alignment horizontal="left" vertical="center" indent="1"/>
    </xf>
    <xf numFmtId="164" fontId="16" fillId="0" borderId="9" xfId="0" applyNumberFormat="1" applyFont="1" applyFill="1" applyBorder="1" applyAlignment="1" applyProtection="1">
      <alignment horizontal="right"/>
      <protection locked="0"/>
    </xf>
    <xf numFmtId="0" fontId="15" fillId="4" borderId="11" xfId="0" applyFont="1" applyFill="1" applyBorder="1" applyAlignment="1" applyProtection="1">
      <alignment horizontal="left" vertical="center"/>
    </xf>
    <xf numFmtId="164" fontId="15" fillId="4" borderId="12" xfId="0" applyNumberFormat="1" applyFont="1" applyFill="1" applyBorder="1" applyAlignment="1" applyProtection="1">
      <alignment horizontal="right"/>
      <protection locked="0"/>
    </xf>
    <xf numFmtId="164" fontId="15" fillId="5" borderId="12" xfId="0" applyNumberFormat="1" applyFont="1" applyFill="1" applyBorder="1" applyAlignment="1" applyProtection="1">
      <alignment horizontal="right"/>
    </xf>
    <xf numFmtId="10" fontId="15" fillId="5" borderId="12" xfId="0" applyNumberFormat="1" applyFont="1" applyFill="1" applyBorder="1" applyAlignment="1" applyProtection="1">
      <alignment horizontal="right"/>
    </xf>
    <xf numFmtId="164" fontId="15" fillId="4" borderId="15" xfId="0" applyNumberFormat="1" applyFont="1" applyFill="1" applyBorder="1" applyAlignment="1" applyProtection="1">
      <alignment horizontal="right"/>
      <protection locked="0"/>
    </xf>
    <xf numFmtId="0" fontId="15" fillId="4" borderId="16" xfId="0" applyFont="1" applyFill="1" applyBorder="1" applyAlignment="1" applyProtection="1">
      <alignment horizontal="left" vertical="center"/>
    </xf>
    <xf numFmtId="164" fontId="15" fillId="6" borderId="17" xfId="0" applyNumberFormat="1" applyFont="1" applyFill="1" applyBorder="1" applyAlignment="1" applyProtection="1">
      <alignment horizontal="right"/>
    </xf>
    <xf numFmtId="10" fontId="15" fillId="5" borderId="19" xfId="0" applyNumberFormat="1" applyFont="1" applyFill="1" applyBorder="1" applyAlignment="1" applyProtection="1">
      <alignment horizontal="right"/>
    </xf>
    <xf numFmtId="164" fontId="15" fillId="5" borderId="17" xfId="0" applyNumberFormat="1" applyFont="1" applyFill="1" applyBorder="1" applyAlignment="1" applyProtection="1">
      <alignment horizontal="right"/>
    </xf>
    <xf numFmtId="10" fontId="15" fillId="5" borderId="18" xfId="0" applyNumberFormat="1" applyFont="1" applyFill="1" applyBorder="1" applyAlignment="1" applyProtection="1">
      <alignment horizontal="right"/>
    </xf>
    <xf numFmtId="164" fontId="15" fillId="4" borderId="20" xfId="0" applyNumberFormat="1" applyFont="1" applyFill="1" applyBorder="1" applyAlignment="1" applyProtection="1">
      <alignment horizontal="right"/>
      <protection locked="0"/>
    </xf>
    <xf numFmtId="0" fontId="15" fillId="3" borderId="11" xfId="0" applyFont="1" applyFill="1" applyBorder="1" applyAlignment="1" applyProtection="1">
      <alignment horizontal="left" vertical="center"/>
    </xf>
    <xf numFmtId="164" fontId="15" fillId="3" borderId="12" xfId="0" applyNumberFormat="1" applyFont="1" applyFill="1" applyBorder="1" applyAlignment="1" applyProtection="1">
      <alignment horizontal="right"/>
    </xf>
    <xf numFmtId="10" fontId="15" fillId="3" borderId="22" xfId="0" applyNumberFormat="1" applyFont="1" applyFill="1" applyBorder="1" applyAlignment="1" applyProtection="1">
      <alignment horizontal="right"/>
    </xf>
    <xf numFmtId="164" fontId="15" fillId="3" borderId="22" xfId="0" applyNumberFormat="1" applyFont="1" applyFill="1" applyBorder="1" applyAlignment="1" applyProtection="1">
      <alignment horizontal="right"/>
    </xf>
    <xf numFmtId="10" fontId="15" fillId="3" borderId="23" xfId="0" applyNumberFormat="1" applyFont="1" applyFill="1" applyBorder="1" applyAlignment="1" applyProtection="1">
      <alignment horizontal="right"/>
    </xf>
    <xf numFmtId="0" fontId="15" fillId="3" borderId="24" xfId="0" applyFont="1" applyFill="1" applyBorder="1" applyAlignment="1" applyProtection="1">
      <alignment horizontal="left" vertical="center"/>
    </xf>
    <xf numFmtId="164" fontId="15" fillId="3" borderId="23" xfId="0" applyNumberFormat="1" applyFont="1" applyFill="1" applyBorder="1" applyAlignment="1" applyProtection="1">
      <alignment horizontal="right"/>
    </xf>
    <xf numFmtId="10" fontId="16" fillId="4" borderId="0" xfId="0" applyNumberFormat="1" applyFont="1" applyFill="1" applyBorder="1" applyAlignment="1" applyProtection="1">
      <alignment horizontal="center"/>
    </xf>
    <xf numFmtId="10" fontId="16" fillId="4" borderId="25" xfId="0" applyNumberFormat="1" applyFont="1" applyFill="1" applyBorder="1" applyAlignment="1" applyProtection="1">
      <alignment horizontal="center"/>
    </xf>
    <xf numFmtId="0" fontId="15" fillId="4" borderId="0" xfId="0" applyFont="1" applyFill="1" applyBorder="1" applyAlignment="1" applyProtection="1">
      <alignment horizontal="center" vertical="center"/>
    </xf>
    <xf numFmtId="0" fontId="15" fillId="4" borderId="25" xfId="0" applyFont="1" applyFill="1" applyBorder="1" applyAlignment="1" applyProtection="1">
      <alignment horizontal="center" vertical="center"/>
    </xf>
    <xf numFmtId="0" fontId="11" fillId="4" borderId="26" xfId="0" applyFont="1" applyFill="1" applyBorder="1" applyAlignment="1" applyProtection="1">
      <alignment horizontal="left"/>
      <protection locked="0"/>
    </xf>
    <xf numFmtId="166" fontId="11" fillId="4" borderId="26" xfId="0" applyNumberFormat="1" applyFont="1" applyFill="1" applyBorder="1" applyAlignment="1" applyProtection="1">
      <alignment horizontal="left"/>
      <protection locked="0"/>
    </xf>
    <xf numFmtId="167" fontId="11" fillId="0" borderId="28" xfId="0" applyNumberFormat="1" applyFont="1" applyFill="1" applyBorder="1" applyAlignment="1" applyProtection="1">
      <alignment horizontal="right"/>
      <protection locked="0"/>
    </xf>
    <xf numFmtId="167" fontId="14" fillId="0" borderId="28" xfId="0" applyNumberFormat="1" applyFont="1" applyFill="1" applyBorder="1" applyAlignment="1" applyProtection="1">
      <alignment horizontal="right"/>
      <protection locked="0"/>
    </xf>
    <xf numFmtId="167" fontId="14" fillId="3" borderId="28" xfId="0" applyNumberFormat="1" applyFont="1" applyFill="1" applyBorder="1" applyAlignment="1" applyProtection="1">
      <alignment horizontal="right"/>
    </xf>
    <xf numFmtId="167" fontId="14" fillId="3" borderId="29" xfId="0" applyNumberFormat="1" applyFont="1" applyFill="1" applyBorder="1" applyAlignment="1" applyProtection="1">
      <alignment horizontal="right"/>
    </xf>
    <xf numFmtId="10" fontId="17" fillId="9" borderId="31" xfId="0" applyNumberFormat="1" applyFont="1" applyFill="1" applyBorder="1" applyAlignment="1" applyProtection="1">
      <alignment horizontal="center"/>
    </xf>
    <xf numFmtId="10" fontId="17" fillId="9" borderId="32" xfId="0" applyNumberFormat="1" applyFont="1" applyFill="1" applyBorder="1" applyAlignment="1" applyProtection="1">
      <alignment horizontal="center"/>
    </xf>
    <xf numFmtId="164" fontId="17" fillId="6" borderId="30" xfId="0" applyNumberFormat="1" applyFont="1" applyFill="1" applyBorder="1" applyAlignment="1" applyProtection="1">
      <alignment horizontal="center"/>
    </xf>
    <xf numFmtId="10" fontId="17" fillId="6" borderId="33" xfId="0" applyNumberFormat="1" applyFont="1" applyFill="1" applyBorder="1" applyAlignment="1" applyProtection="1">
      <alignment horizontal="center"/>
    </xf>
    <xf numFmtId="164" fontId="17" fillId="6" borderId="34" xfId="0" applyNumberFormat="1" applyFont="1" applyFill="1" applyBorder="1" applyAlignment="1" applyProtection="1">
      <alignment horizontal="center"/>
    </xf>
    <xf numFmtId="10" fontId="17" fillId="6" borderId="34" xfId="0" applyNumberFormat="1" applyFont="1" applyFill="1" applyBorder="1" applyAlignment="1" applyProtection="1">
      <alignment horizontal="center"/>
    </xf>
    <xf numFmtId="164" fontId="17" fillId="6" borderId="35" xfId="0" applyNumberFormat="1" applyFont="1" applyFill="1" applyBorder="1" applyAlignment="1" applyProtection="1">
      <alignment horizontal="center"/>
    </xf>
    <xf numFmtId="10" fontId="17" fillId="6" borderId="36" xfId="0" applyNumberFormat="1" applyFont="1" applyFill="1" applyBorder="1" applyAlignment="1" applyProtection="1">
      <alignment horizontal="center"/>
    </xf>
    <xf numFmtId="0" fontId="15" fillId="3" borderId="37" xfId="0" applyFont="1" applyFill="1" applyBorder="1" applyAlignment="1" applyProtection="1"/>
    <xf numFmtId="164" fontId="15" fillId="3" borderId="38" xfId="0" applyNumberFormat="1" applyFont="1" applyFill="1" applyBorder="1" applyAlignment="1" applyProtection="1">
      <alignment horizontal="right"/>
    </xf>
    <xf numFmtId="10" fontId="15" fillId="3" borderId="39" xfId="0" applyNumberFormat="1" applyFont="1" applyFill="1" applyBorder="1" applyAlignment="1" applyProtection="1">
      <alignment horizontal="right"/>
    </xf>
    <xf numFmtId="164" fontId="15" fillId="3" borderId="39" xfId="0" applyNumberFormat="1" applyFont="1" applyFill="1" applyBorder="1" applyAlignment="1" applyProtection="1">
      <alignment horizontal="right"/>
    </xf>
    <xf numFmtId="164" fontId="18" fillId="3" borderId="39" xfId="0" applyNumberFormat="1" applyFont="1" applyFill="1" applyBorder="1" applyAlignment="1" applyProtection="1">
      <alignment horizontal="right"/>
    </xf>
    <xf numFmtId="10" fontId="15" fillId="3" borderId="40" xfId="0" applyNumberFormat="1" applyFont="1" applyFill="1" applyBorder="1" applyAlignment="1" applyProtection="1">
      <alignment horizontal="right"/>
    </xf>
    <xf numFmtId="164" fontId="15" fillId="3" borderId="41" xfId="0" applyNumberFormat="1" applyFont="1" applyFill="1" applyBorder="1" applyAlignment="1" applyProtection="1">
      <alignment horizontal="right"/>
    </xf>
    <xf numFmtId="10" fontId="15" fillId="3" borderId="42" xfId="0" applyNumberFormat="1" applyFont="1" applyFill="1" applyBorder="1" applyAlignment="1" applyProtection="1">
      <alignment horizontal="right"/>
    </xf>
    <xf numFmtId="164" fontId="16" fillId="0" borderId="43" xfId="0" applyNumberFormat="1" applyFont="1" applyBorder="1" applyAlignment="1" applyProtection="1">
      <alignment horizontal="right"/>
      <protection locked="0"/>
    </xf>
    <xf numFmtId="164" fontId="16" fillId="5" borderId="43" xfId="0" applyNumberFormat="1" applyFont="1" applyFill="1" applyBorder="1" applyAlignment="1" applyProtection="1">
      <alignment horizontal="right"/>
    </xf>
    <xf numFmtId="10" fontId="16" fillId="5" borderId="43" xfId="0" applyNumberFormat="1" applyFont="1" applyFill="1" applyBorder="1" applyAlignment="1" applyProtection="1">
      <alignment horizontal="right"/>
    </xf>
    <xf numFmtId="10" fontId="16" fillId="5" borderId="44" xfId="0" applyNumberFormat="1" applyFont="1" applyFill="1" applyBorder="1" applyAlignment="1" applyProtection="1">
      <alignment horizontal="right"/>
    </xf>
    <xf numFmtId="164" fontId="16" fillId="5" borderId="6" xfId="0" applyNumberFormat="1" applyFont="1" applyFill="1" applyBorder="1" applyAlignment="1" applyProtection="1">
      <alignment horizontal="right"/>
    </xf>
    <xf numFmtId="10" fontId="16" fillId="5" borderId="42" xfId="0" applyNumberFormat="1" applyFont="1" applyFill="1" applyBorder="1" applyAlignment="1" applyProtection="1">
      <alignment horizontal="right"/>
    </xf>
    <xf numFmtId="164" fontId="16" fillId="0" borderId="44" xfId="0" applyNumberFormat="1" applyFont="1" applyBorder="1" applyAlignment="1" applyProtection="1">
      <alignment horizontal="right"/>
      <protection locked="0"/>
    </xf>
    <xf numFmtId="164" fontId="16" fillId="5" borderId="44" xfId="0" applyNumberFormat="1" applyFont="1" applyFill="1" applyBorder="1" applyAlignment="1" applyProtection="1">
      <alignment horizontal="right"/>
    </xf>
    <xf numFmtId="164" fontId="16" fillId="0" borderId="44" xfId="0" applyNumberFormat="1" applyFont="1" applyFill="1" applyBorder="1" applyAlignment="1" applyProtection="1">
      <alignment horizontal="right"/>
      <protection locked="0"/>
    </xf>
    <xf numFmtId="164" fontId="16" fillId="0" borderId="46" xfId="0" applyNumberFormat="1" applyFont="1" applyFill="1" applyBorder="1" applyAlignment="1" applyProtection="1">
      <alignment horizontal="right"/>
      <protection locked="0"/>
    </xf>
    <xf numFmtId="164" fontId="16" fillId="0" borderId="49" xfId="0" applyNumberFormat="1" applyFont="1" applyFill="1" applyBorder="1" applyAlignment="1" applyProtection="1">
      <alignment horizontal="right"/>
      <protection locked="0"/>
    </xf>
    <xf numFmtId="164" fontId="16" fillId="0" borderId="30" xfId="0" applyNumberFormat="1" applyFont="1" applyFill="1" applyBorder="1" applyAlignment="1" applyProtection="1">
      <alignment horizontal="right"/>
      <protection locked="0"/>
    </xf>
    <xf numFmtId="164" fontId="15" fillId="3" borderId="52" xfId="0" applyNumberFormat="1" applyFont="1" applyFill="1" applyBorder="1" applyAlignment="1" applyProtection="1">
      <alignment horizontal="right"/>
    </xf>
    <xf numFmtId="10" fontId="15" fillId="3" borderId="52" xfId="0" applyNumberFormat="1" applyFont="1" applyFill="1" applyBorder="1" applyAlignment="1" applyProtection="1">
      <alignment horizontal="right"/>
    </xf>
    <xf numFmtId="10" fontId="15" fillId="3" borderId="53" xfId="0" applyNumberFormat="1" applyFont="1" applyFill="1" applyBorder="1" applyAlignment="1" applyProtection="1">
      <alignment horizontal="right"/>
    </xf>
    <xf numFmtId="0" fontId="19" fillId="0" borderId="54" xfId="0" applyFont="1" applyBorder="1" applyAlignment="1" applyProtection="1">
      <alignment horizontal="left" indent="1"/>
    </xf>
    <xf numFmtId="0" fontId="19" fillId="0" borderId="55" xfId="0" applyFont="1" applyBorder="1" applyAlignment="1" applyProtection="1">
      <alignment horizontal="left" indent="1"/>
    </xf>
    <xf numFmtId="0" fontId="19" fillId="0" borderId="56" xfId="0" applyFont="1" applyBorder="1" applyAlignment="1" applyProtection="1">
      <alignment horizontal="left" indent="1"/>
    </xf>
    <xf numFmtId="0" fontId="15" fillId="3" borderId="57" xfId="0" applyFont="1" applyFill="1" applyBorder="1" applyAlignment="1" applyProtection="1">
      <alignment horizontal="left" vertical="center"/>
    </xf>
    <xf numFmtId="164" fontId="15" fillId="3" borderId="58" xfId="0" applyNumberFormat="1" applyFont="1" applyFill="1" applyBorder="1" applyAlignment="1" applyProtection="1">
      <alignment horizontal="right"/>
    </xf>
    <xf numFmtId="10" fontId="15" fillId="3" borderId="58" xfId="0" applyNumberFormat="1" applyFont="1" applyFill="1" applyBorder="1" applyAlignment="1" applyProtection="1">
      <alignment horizontal="right"/>
    </xf>
    <xf numFmtId="10" fontId="15" fillId="3" borderId="59" xfId="0" applyNumberFormat="1" applyFont="1" applyFill="1" applyBorder="1" applyAlignment="1" applyProtection="1">
      <alignment horizontal="right"/>
    </xf>
    <xf numFmtId="0" fontId="19" fillId="0" borderId="60" xfId="0" applyFont="1" applyBorder="1" applyAlignment="1" applyProtection="1">
      <alignment horizontal="left" indent="1"/>
    </xf>
    <xf numFmtId="0" fontId="20" fillId="7" borderId="61" xfId="0" applyFont="1" applyFill="1" applyBorder="1" applyAlignment="1" applyProtection="1">
      <alignment wrapText="1"/>
    </xf>
    <xf numFmtId="164" fontId="15" fillId="0" borderId="3" xfId="0" applyNumberFormat="1" applyFont="1" applyFill="1" applyBorder="1" applyAlignment="1" applyProtection="1">
      <alignment horizontal="right"/>
      <protection locked="0"/>
    </xf>
    <xf numFmtId="164" fontId="15" fillId="0" borderId="6" xfId="0" applyNumberFormat="1" applyFont="1" applyFill="1" applyBorder="1" applyAlignment="1" applyProtection="1">
      <alignment horizontal="right"/>
      <protection locked="0"/>
    </xf>
    <xf numFmtId="164" fontId="15" fillId="0" borderId="63" xfId="0" applyNumberFormat="1" applyFont="1" applyFill="1" applyBorder="1" applyAlignment="1" applyProtection="1">
      <alignment horizontal="right"/>
      <protection locked="0"/>
    </xf>
    <xf numFmtId="0" fontId="18" fillId="3" borderId="65" xfId="0" applyFont="1" applyFill="1" applyBorder="1" applyAlignment="1" applyProtection="1">
      <alignment horizontal="left" vertical="center"/>
    </xf>
    <xf numFmtId="164" fontId="18" fillId="3" borderId="66" xfId="0" applyNumberFormat="1" applyFont="1" applyFill="1" applyBorder="1" applyAlignment="1" applyProtection="1">
      <alignment horizontal="right"/>
    </xf>
    <xf numFmtId="10" fontId="18" fillId="3" borderId="67" xfId="0" applyNumberFormat="1" applyFont="1" applyFill="1" applyBorder="1" applyAlignment="1" applyProtection="1">
      <alignment horizontal="right"/>
    </xf>
    <xf numFmtId="0" fontId="21" fillId="0" borderId="0" xfId="0" applyFont="1" applyFill="1" applyBorder="1" applyAlignment="1" applyProtection="1"/>
    <xf numFmtId="10" fontId="17" fillId="7" borderId="69" xfId="0" applyNumberFormat="1" applyFont="1" applyFill="1" applyBorder="1" applyAlignment="1" applyProtection="1">
      <alignment horizontal="center"/>
    </xf>
    <xf numFmtId="0" fontId="16" fillId="0" borderId="70" xfId="0" applyFont="1" applyFill="1" applyBorder="1" applyAlignment="1" applyProtection="1">
      <alignment horizontal="left" vertical="center"/>
    </xf>
    <xf numFmtId="0" fontId="16" fillId="0" borderId="71" xfId="0" applyFont="1" applyFill="1" applyBorder="1" applyAlignment="1" applyProtection="1">
      <alignment horizontal="left" vertical="center"/>
    </xf>
    <xf numFmtId="0" fontId="16" fillId="0" borderId="72" xfId="0" applyFont="1" applyFill="1" applyBorder="1" applyAlignment="1" applyProtection="1">
      <alignment horizontal="left" vertical="center"/>
    </xf>
    <xf numFmtId="164" fontId="23" fillId="0" borderId="6" xfId="0" applyNumberFormat="1" applyFont="1" applyFill="1" applyBorder="1" applyAlignment="1" applyProtection="1">
      <alignment horizontal="right"/>
    </xf>
    <xf numFmtId="164" fontId="24" fillId="3" borderId="6" xfId="0" applyNumberFormat="1" applyFont="1" applyFill="1" applyBorder="1" applyAlignment="1" applyProtection="1">
      <alignment horizontal="right"/>
    </xf>
    <xf numFmtId="0" fontId="23" fillId="0" borderId="6" xfId="0" applyFont="1" applyFill="1" applyBorder="1" applyAlignment="1" applyProtection="1">
      <alignment horizontal="left" vertical="center" indent="1"/>
    </xf>
    <xf numFmtId="165" fontId="25" fillId="0" borderId="6" xfId="0" applyNumberFormat="1" applyFont="1" applyFill="1" applyBorder="1" applyAlignment="1" applyProtection="1">
      <alignment horizontal="center"/>
    </xf>
    <xf numFmtId="0" fontId="24" fillId="3" borderId="6" xfId="0" applyFont="1" applyFill="1" applyBorder="1" applyAlignment="1" applyProtection="1">
      <alignment horizontal="left" vertical="center"/>
    </xf>
    <xf numFmtId="165" fontId="26" fillId="3" borderId="6" xfId="0" applyNumberFormat="1" applyFont="1" applyFill="1" applyBorder="1" applyAlignment="1" applyProtection="1">
      <alignment horizontal="center"/>
    </xf>
    <xf numFmtId="0" fontId="24" fillId="0" borderId="0" xfId="0" applyFont="1" applyFill="1" applyBorder="1" applyAlignment="1" applyProtection="1">
      <alignment horizontal="left" vertical="center"/>
    </xf>
    <xf numFmtId="164" fontId="24" fillId="0" borderId="0" xfId="0" applyNumberFormat="1" applyFont="1" applyFill="1" applyBorder="1" applyAlignment="1" applyProtection="1">
      <alignment horizontal="right"/>
    </xf>
    <xf numFmtId="165" fontId="23" fillId="0" borderId="0" xfId="0" applyNumberFormat="1" applyFont="1" applyFill="1" applyBorder="1" applyAlignment="1" applyProtection="1">
      <alignment horizontal="right"/>
    </xf>
    <xf numFmtId="164" fontId="24" fillId="10" borderId="6" xfId="0" applyNumberFormat="1" applyFont="1" applyFill="1" applyBorder="1" applyAlignment="1" applyProtection="1">
      <alignment horizontal="center" vertical="center" wrapText="1"/>
    </xf>
    <xf numFmtId="165" fontId="24" fillId="10" borderId="6" xfId="0" applyNumberFormat="1" applyFont="1" applyFill="1" applyBorder="1" applyAlignment="1" applyProtection="1">
      <alignment horizontal="center" vertical="center" wrapText="1"/>
    </xf>
    <xf numFmtId="0" fontId="24" fillId="10" borderId="6" xfId="0" applyFont="1" applyFill="1" applyBorder="1" applyAlignment="1" applyProtection="1">
      <alignment horizontal="left"/>
    </xf>
    <xf numFmtId="164" fontId="24" fillId="10" borderId="6" xfId="0" applyNumberFormat="1" applyFont="1" applyFill="1" applyBorder="1" applyAlignment="1" applyProtection="1">
      <alignment horizontal="center"/>
    </xf>
    <xf numFmtId="165" fontId="24" fillId="10" borderId="6" xfId="0" applyNumberFormat="1" applyFont="1" applyFill="1" applyBorder="1" applyAlignment="1" applyProtection="1">
      <alignment horizontal="center"/>
    </xf>
    <xf numFmtId="164" fontId="24" fillId="11" borderId="73" xfId="0" applyNumberFormat="1" applyFont="1" applyFill="1" applyBorder="1" applyAlignment="1" applyProtection="1">
      <alignment horizontal="right" vertical="center"/>
    </xf>
    <xf numFmtId="0" fontId="27" fillId="10" borderId="6" xfId="0" applyFont="1" applyFill="1" applyBorder="1" applyAlignment="1" applyProtection="1">
      <alignment horizontal="left" vertical="center" wrapText="1"/>
    </xf>
    <xf numFmtId="0" fontId="24" fillId="11" borderId="74" xfId="0" applyFont="1" applyFill="1" applyBorder="1" applyAlignment="1" applyProtection="1">
      <alignment horizontal="left" vertical="center"/>
    </xf>
    <xf numFmtId="0" fontId="1" fillId="0" borderId="0" xfId="0" applyFont="1" applyAlignment="1" applyProtection="1">
      <alignment wrapText="1"/>
    </xf>
    <xf numFmtId="164" fontId="15" fillId="4" borderId="75" xfId="0" applyNumberFormat="1" applyFont="1" applyFill="1" applyBorder="1" applyAlignment="1" applyProtection="1">
      <alignment horizontal="right"/>
      <protection locked="0"/>
    </xf>
    <xf numFmtId="164" fontId="15" fillId="6" borderId="76" xfId="0" applyNumberFormat="1" applyFont="1" applyFill="1" applyBorder="1" applyAlignment="1" applyProtection="1">
      <alignment horizontal="right"/>
    </xf>
    <xf numFmtId="164" fontId="15" fillId="4" borderId="77" xfId="0" applyNumberFormat="1" applyFont="1" applyFill="1" applyBorder="1" applyAlignment="1" applyProtection="1">
      <alignment horizontal="right"/>
      <protection locked="0"/>
    </xf>
    <xf numFmtId="164" fontId="15" fillId="4" borderId="78" xfId="0" applyNumberFormat="1" applyFont="1" applyFill="1" applyBorder="1" applyAlignment="1" applyProtection="1">
      <alignment horizontal="right"/>
      <protection locked="0"/>
    </xf>
    <xf numFmtId="164" fontId="15" fillId="0" borderId="108" xfId="0" applyNumberFormat="1" applyFont="1" applyFill="1" applyBorder="1" applyAlignment="1" applyProtection="1">
      <alignment horizontal="right"/>
      <protection locked="0"/>
    </xf>
    <xf numFmtId="164" fontId="15" fillId="13" borderId="17" xfId="0" applyNumberFormat="1" applyFont="1" applyFill="1" applyBorder="1" applyAlignment="1" applyProtection="1">
      <alignment horizontal="right"/>
    </xf>
    <xf numFmtId="10" fontId="16" fillId="14" borderId="6" xfId="0" applyNumberFormat="1" applyFont="1" applyFill="1" applyBorder="1" applyAlignment="1" applyProtection="1">
      <alignment horizontal="right"/>
    </xf>
    <xf numFmtId="10" fontId="16" fillId="14" borderId="9" xfId="0" applyNumberFormat="1" applyFont="1" applyFill="1" applyBorder="1" applyAlignment="1" applyProtection="1">
      <alignment horizontal="right"/>
    </xf>
    <xf numFmtId="10" fontId="15" fillId="14" borderId="12" xfId="0" applyNumberFormat="1" applyFont="1" applyFill="1" applyBorder="1" applyAlignment="1" applyProtection="1">
      <alignment horizontal="right"/>
    </xf>
    <xf numFmtId="10" fontId="15" fillId="14" borderId="18" xfId="0" applyNumberFormat="1" applyFont="1" applyFill="1" applyBorder="1" applyAlignment="1" applyProtection="1">
      <alignment horizontal="right"/>
    </xf>
    <xf numFmtId="10" fontId="15" fillId="14" borderId="19" xfId="0" applyNumberFormat="1" applyFont="1" applyFill="1" applyBorder="1" applyAlignment="1" applyProtection="1">
      <alignment horizontal="right"/>
    </xf>
    <xf numFmtId="164" fontId="16" fillId="14" borderId="6" xfId="0" applyNumberFormat="1" applyFont="1" applyFill="1" applyBorder="1" applyAlignment="1" applyProtection="1">
      <alignment horizontal="right"/>
    </xf>
    <xf numFmtId="10" fontId="16" fillId="14" borderId="7" xfId="0" applyNumberFormat="1" applyFont="1" applyFill="1" applyBorder="1" applyAlignment="1" applyProtection="1">
      <alignment horizontal="right"/>
    </xf>
    <xf numFmtId="164" fontId="16" fillId="14" borderId="9" xfId="0" applyNumberFormat="1" applyFont="1" applyFill="1" applyBorder="1" applyAlignment="1" applyProtection="1">
      <alignment horizontal="right"/>
    </xf>
    <xf numFmtId="10" fontId="16" fillId="14" borderId="10" xfId="0" applyNumberFormat="1" applyFont="1" applyFill="1" applyBorder="1" applyAlignment="1" applyProtection="1">
      <alignment horizontal="right"/>
    </xf>
    <xf numFmtId="164" fontId="15" fillId="14" borderId="13" xfId="0" applyNumberFormat="1" applyFont="1" applyFill="1" applyBorder="1" applyAlignment="1" applyProtection="1">
      <alignment horizontal="right"/>
    </xf>
    <xf numFmtId="10" fontId="15" fillId="14" borderId="14" xfId="0" applyNumberFormat="1" applyFont="1" applyFill="1" applyBorder="1" applyAlignment="1" applyProtection="1">
      <alignment horizontal="right"/>
    </xf>
    <xf numFmtId="164" fontId="15" fillId="14" borderId="21" xfId="0" applyNumberFormat="1" applyFont="1" applyFill="1" applyBorder="1" applyAlignment="1" applyProtection="1">
      <alignment horizontal="right"/>
    </xf>
    <xf numFmtId="10" fontId="16" fillId="14" borderId="43" xfId="0" applyNumberFormat="1" applyFont="1" applyFill="1" applyBorder="1" applyAlignment="1" applyProtection="1">
      <alignment horizontal="right"/>
    </xf>
    <xf numFmtId="10" fontId="16" fillId="14" borderId="44" xfId="0" applyNumberFormat="1" applyFont="1" applyFill="1" applyBorder="1" applyAlignment="1" applyProtection="1">
      <alignment horizontal="right"/>
    </xf>
    <xf numFmtId="10" fontId="16" fillId="14" borderId="46" xfId="0" applyNumberFormat="1" applyFont="1" applyFill="1" applyBorder="1" applyAlignment="1" applyProtection="1">
      <alignment horizontal="right"/>
    </xf>
    <xf numFmtId="10" fontId="16" fillId="14" borderId="50" xfId="0" applyNumberFormat="1" applyFont="1" applyFill="1" applyBorder="1" applyAlignment="1" applyProtection="1">
      <alignment horizontal="right"/>
    </xf>
    <xf numFmtId="10" fontId="16" fillId="14" borderId="30" xfId="0" applyNumberFormat="1" applyFont="1" applyFill="1" applyBorder="1" applyAlignment="1" applyProtection="1">
      <alignment horizontal="right"/>
    </xf>
    <xf numFmtId="10" fontId="16" fillId="14" borderId="42" xfId="0" applyNumberFormat="1" applyFont="1" applyFill="1" applyBorder="1" applyAlignment="1" applyProtection="1">
      <alignment horizontal="right"/>
    </xf>
    <xf numFmtId="10" fontId="16" fillId="14" borderId="45" xfId="0" applyNumberFormat="1" applyFont="1" applyFill="1" applyBorder="1" applyAlignment="1" applyProtection="1">
      <alignment horizontal="right"/>
    </xf>
    <xf numFmtId="10" fontId="16" fillId="14" borderId="47" xfId="0" applyNumberFormat="1" applyFont="1" applyFill="1" applyBorder="1" applyAlignment="1" applyProtection="1">
      <alignment horizontal="right"/>
    </xf>
    <xf numFmtId="10" fontId="16" fillId="14" borderId="48" xfId="0" applyNumberFormat="1" applyFont="1" applyFill="1" applyBorder="1" applyAlignment="1" applyProtection="1">
      <alignment horizontal="right"/>
    </xf>
    <xf numFmtId="164" fontId="16" fillId="14" borderId="50" xfId="0" applyNumberFormat="1" applyFont="1" applyFill="1" applyBorder="1" applyAlignment="1" applyProtection="1">
      <alignment horizontal="right"/>
    </xf>
    <xf numFmtId="10" fontId="16" fillId="14" borderId="51" xfId="0" applyNumberFormat="1" applyFont="1" applyFill="1" applyBorder="1" applyAlignment="1" applyProtection="1">
      <alignment horizontal="right"/>
    </xf>
    <xf numFmtId="164" fontId="16" fillId="14" borderId="30" xfId="0" applyNumberFormat="1" applyFont="1" applyFill="1" applyBorder="1" applyAlignment="1" applyProtection="1">
      <alignment horizontal="right"/>
    </xf>
    <xf numFmtId="10" fontId="16" fillId="14" borderId="36" xfId="0" applyNumberFormat="1" applyFont="1" applyFill="1" applyBorder="1" applyAlignment="1" applyProtection="1">
      <alignment horizontal="right"/>
    </xf>
    <xf numFmtId="10" fontId="15" fillId="14" borderId="62" xfId="0" applyNumberFormat="1" applyFont="1" applyFill="1" applyBorder="1" applyAlignment="1" applyProtection="1">
      <alignment horizontal="right"/>
    </xf>
    <xf numFmtId="10" fontId="15" fillId="14" borderId="28" xfId="0" applyNumberFormat="1" applyFont="1" applyFill="1" applyBorder="1" applyAlignment="1" applyProtection="1">
      <alignment horizontal="right"/>
    </xf>
    <xf numFmtId="10" fontId="15" fillId="14" borderId="64" xfId="0" applyNumberFormat="1" applyFont="1" applyFill="1" applyBorder="1" applyAlignment="1" applyProtection="1">
      <alignment horizontal="right"/>
    </xf>
    <xf numFmtId="0" fontId="11" fillId="0" borderId="0" xfId="0" applyFont="1" applyAlignment="1" applyProtection="1"/>
    <xf numFmtId="0" fontId="38" fillId="0" borderId="0" xfId="0" applyFont="1" applyAlignment="1" applyProtection="1">
      <alignment horizontal="center"/>
    </xf>
    <xf numFmtId="0" fontId="14" fillId="0" borderId="0" xfId="0" applyFont="1" applyAlignment="1" applyProtection="1"/>
    <xf numFmtId="164" fontId="11" fillId="0" borderId="6" xfId="0" applyNumberFormat="1" applyFont="1" applyBorder="1" applyAlignment="1" applyProtection="1"/>
    <xf numFmtId="164" fontId="11" fillId="0" borderId="44" xfId="0" applyNumberFormat="1" applyFont="1" applyBorder="1" applyAlignment="1" applyProtection="1"/>
    <xf numFmtId="0" fontId="11" fillId="0" borderId="0" xfId="0" applyFont="1" applyFill="1" applyAlignment="1" applyProtection="1"/>
    <xf numFmtId="0" fontId="11" fillId="2" borderId="0" xfId="0" applyFont="1" applyFill="1" applyAlignment="1" applyProtection="1"/>
    <xf numFmtId="0" fontId="18" fillId="0" borderId="0" xfId="0" applyFont="1" applyFill="1" applyBorder="1" applyAlignment="1" applyProtection="1">
      <alignment horizontal="left" vertical="center"/>
    </xf>
    <xf numFmtId="164" fontId="18" fillId="0" borderId="0" xfId="0" applyNumberFormat="1" applyFont="1" applyFill="1" applyBorder="1" applyAlignment="1" applyProtection="1">
      <alignment horizontal="right"/>
    </xf>
    <xf numFmtId="10" fontId="18" fillId="0" borderId="0" xfId="0" applyNumberFormat="1" applyFont="1" applyFill="1" applyBorder="1" applyAlignment="1" applyProtection="1">
      <alignment horizontal="right"/>
    </xf>
    <xf numFmtId="9" fontId="46" fillId="0" borderId="9" xfId="0" applyNumberFormat="1" applyFont="1" applyFill="1" applyBorder="1" applyAlignment="1" applyProtection="1">
      <alignment vertical="top"/>
    </xf>
    <xf numFmtId="0" fontId="47" fillId="0" borderId="41" xfId="0" applyFont="1" applyFill="1" applyBorder="1" applyAlignment="1" applyProtection="1">
      <alignment vertical="center" wrapText="1"/>
    </xf>
    <xf numFmtId="0" fontId="16" fillId="0" borderId="0" xfId="0" applyFont="1" applyFill="1" applyBorder="1" applyAlignment="1" applyProtection="1">
      <alignment horizontal="left" vertical="center" wrapText="1"/>
    </xf>
    <xf numFmtId="10" fontId="11" fillId="0" borderId="0" xfId="0" applyNumberFormat="1" applyFont="1" applyAlignment="1" applyProtection="1"/>
    <xf numFmtId="164" fontId="11" fillId="0" borderId="6" xfId="2" applyNumberFormat="1" applyFont="1" applyBorder="1" applyAlignment="1" applyProtection="1"/>
    <xf numFmtId="164" fontId="17" fillId="9" borderId="30" xfId="0" applyNumberFormat="1" applyFont="1" applyFill="1" applyBorder="1" applyAlignment="1" applyProtection="1">
      <alignment horizontal="center"/>
    </xf>
    <xf numFmtId="164" fontId="15" fillId="4" borderId="0" xfId="0" applyNumberFormat="1" applyFont="1" applyFill="1" applyBorder="1" applyAlignment="1" applyProtection="1">
      <alignment horizontal="center" vertical="center"/>
    </xf>
    <xf numFmtId="164" fontId="17" fillId="7" borderId="68" xfId="0" applyNumberFormat="1" applyFont="1" applyFill="1" applyBorder="1" applyAlignment="1" applyProtection="1">
      <alignment horizontal="center"/>
    </xf>
    <xf numFmtId="164" fontId="11" fillId="0" borderId="0" xfId="0" applyNumberFormat="1" applyFont="1" applyAlignment="1" applyProtection="1"/>
    <xf numFmtId="164" fontId="17" fillId="9" borderId="31" xfId="0" applyNumberFormat="1" applyFont="1" applyFill="1" applyBorder="1" applyAlignment="1" applyProtection="1">
      <alignment horizontal="center"/>
    </xf>
    <xf numFmtId="164" fontId="16" fillId="4" borderId="0" xfId="0" applyNumberFormat="1" applyFont="1" applyFill="1" applyBorder="1" applyAlignment="1" applyProtection="1">
      <alignment horizontal="center"/>
    </xf>
    <xf numFmtId="164" fontId="22" fillId="0" borderId="0" xfId="0" applyNumberFormat="1" applyFont="1" applyFill="1" applyBorder="1" applyAlignment="1" applyProtection="1">
      <alignment vertical="center" wrapText="1"/>
    </xf>
    <xf numFmtId="164" fontId="15" fillId="0" borderId="0" xfId="0" applyNumberFormat="1" applyFont="1" applyFill="1" applyBorder="1" applyAlignment="1" applyProtection="1">
      <alignment horizontal="center" vertical="center"/>
    </xf>
    <xf numFmtId="164" fontId="16" fillId="0" borderId="0" xfId="0" applyNumberFormat="1" applyFont="1" applyFill="1" applyBorder="1" applyAlignment="1" applyProtection="1">
      <alignment horizontal="left" vertical="center" wrapText="1"/>
    </xf>
    <xf numFmtId="0" fontId="11" fillId="4" borderId="27" xfId="0" applyFont="1" applyFill="1" applyBorder="1" applyAlignment="1" applyProtection="1">
      <alignment horizontal="left"/>
      <protection locked="0"/>
    </xf>
    <xf numFmtId="166" fontId="11" fillId="4" borderId="27" xfId="0" applyNumberFormat="1" applyFont="1" applyFill="1" applyBorder="1" applyAlignment="1" applyProtection="1">
      <alignment horizontal="left"/>
      <protection locked="0"/>
    </xf>
    <xf numFmtId="0" fontId="23" fillId="8" borderId="0" xfId="0" applyFont="1" applyFill="1" applyBorder="1" applyAlignment="1">
      <alignment vertical="center" wrapText="1"/>
    </xf>
    <xf numFmtId="0" fontId="23" fillId="8" borderId="1" xfId="0" applyFont="1" applyFill="1" applyBorder="1" applyAlignment="1">
      <alignment vertical="center" wrapText="1"/>
    </xf>
    <xf numFmtId="0" fontId="51" fillId="0" borderId="109" xfId="0" applyFont="1" applyBorder="1" applyAlignment="1">
      <alignment wrapText="1"/>
    </xf>
    <xf numFmtId="0" fontId="49" fillId="15" borderId="109" xfId="0" applyFont="1" applyFill="1" applyBorder="1" applyAlignment="1">
      <alignment wrapText="1"/>
    </xf>
    <xf numFmtId="0" fontId="51" fillId="0" borderId="110" xfId="0" applyFont="1" applyBorder="1" applyAlignment="1">
      <alignment horizontal="left" vertical="top" wrapText="1"/>
    </xf>
    <xf numFmtId="0" fontId="53" fillId="0" borderId="109" xfId="0" applyFont="1" applyBorder="1" applyAlignment="1">
      <alignment wrapText="1"/>
    </xf>
    <xf numFmtId="0" fontId="1" fillId="0" borderId="110" xfId="0" applyFont="1" applyBorder="1" applyAlignment="1">
      <alignment wrapText="1"/>
    </xf>
    <xf numFmtId="0" fontId="52" fillId="0" borderId="109" xfId="0" applyFont="1" applyBorder="1" applyAlignment="1">
      <alignment wrapText="1"/>
    </xf>
    <xf numFmtId="0" fontId="49" fillId="15" borderId="17" xfId="0" applyFont="1" applyFill="1" applyBorder="1" applyAlignment="1">
      <alignment horizontal="center" wrapText="1"/>
    </xf>
    <xf numFmtId="0" fontId="50" fillId="0" borderId="109" xfId="0" applyFont="1" applyFill="1" applyBorder="1" applyAlignment="1">
      <alignment horizontal="center" wrapText="1"/>
    </xf>
    <xf numFmtId="0" fontId="49" fillId="16" borderId="17" xfId="0" applyFont="1" applyFill="1" applyBorder="1" applyAlignment="1">
      <alignment horizontal="center" wrapText="1"/>
    </xf>
    <xf numFmtId="0" fontId="51" fillId="0" borderId="109" xfId="0" applyFont="1" applyBorder="1" applyAlignment="1">
      <alignment horizontal="left" wrapText="1"/>
    </xf>
    <xf numFmtId="0" fontId="51" fillId="0" borderId="110" xfId="0" applyFont="1" applyBorder="1" applyAlignment="1">
      <alignment horizontal="left" wrapText="1"/>
    </xf>
    <xf numFmtId="0" fontId="49" fillId="17" borderId="110" xfId="0" applyFont="1" applyFill="1" applyBorder="1" applyAlignment="1">
      <alignment horizontal="left" wrapText="1"/>
    </xf>
    <xf numFmtId="165" fontId="49" fillId="7" borderId="17" xfId="0" applyNumberFormat="1" applyFont="1" applyFill="1" applyBorder="1" applyAlignment="1" applyProtection="1">
      <alignment horizontal="left" wrapText="1"/>
    </xf>
    <xf numFmtId="165" fontId="51" fillId="0" borderId="109" xfId="0" applyNumberFormat="1" applyFont="1" applyFill="1" applyBorder="1" applyAlignment="1" applyProtection="1">
      <alignment horizontal="left" wrapText="1"/>
    </xf>
    <xf numFmtId="165" fontId="49" fillId="0" borderId="109" xfId="0" applyNumberFormat="1" applyFont="1" applyFill="1" applyBorder="1" applyAlignment="1" applyProtection="1">
      <alignment horizontal="left" wrapText="1"/>
    </xf>
    <xf numFmtId="0" fontId="49" fillId="0" borderId="109" xfId="0" applyFont="1" applyBorder="1" applyAlignment="1">
      <alignment wrapText="1"/>
    </xf>
    <xf numFmtId="0" fontId="49" fillId="18" borderId="17" xfId="0" applyFont="1" applyFill="1" applyBorder="1" applyAlignment="1">
      <alignment horizontal="center" wrapText="1"/>
    </xf>
    <xf numFmtId="0" fontId="51" fillId="0" borderId="120" xfId="0" applyFont="1" applyFill="1" applyBorder="1" applyAlignment="1" applyProtection="1">
      <alignment horizontal="left" vertical="center" wrapText="1"/>
    </xf>
    <xf numFmtId="0" fontId="49" fillId="0" borderId="0" xfId="0" applyFont="1" applyFill="1" applyBorder="1" applyAlignment="1" applyProtection="1">
      <alignment horizontal="left" vertical="center" wrapText="1"/>
    </xf>
    <xf numFmtId="0" fontId="49" fillId="19" borderId="91" xfId="0" applyFont="1" applyFill="1" applyBorder="1" applyAlignment="1" applyProtection="1">
      <alignment horizontal="right" vertical="top" wrapText="1"/>
    </xf>
    <xf numFmtId="0" fontId="49" fillId="19" borderId="112" xfId="0" applyFont="1" applyFill="1" applyBorder="1" applyAlignment="1" applyProtection="1">
      <alignment horizontal="right" vertical="top" wrapText="1"/>
    </xf>
    <xf numFmtId="0" fontId="49" fillId="19" borderId="113" xfId="0" applyFont="1" applyFill="1" applyBorder="1" applyAlignment="1" applyProtection="1">
      <alignment horizontal="right" vertical="top" wrapText="1"/>
    </xf>
    <xf numFmtId="0" fontId="49" fillId="0" borderId="0" xfId="0" applyFont="1" applyAlignment="1" applyProtection="1">
      <alignment vertical="top" wrapText="1"/>
    </xf>
    <xf numFmtId="0" fontId="51" fillId="0" borderId="0" xfId="0" applyFont="1" applyAlignment="1" applyProtection="1">
      <alignment horizontal="right" vertical="top" wrapText="1"/>
    </xf>
    <xf numFmtId="10" fontId="51" fillId="0" borderId="0" xfId="0" applyNumberFormat="1" applyFont="1" applyAlignment="1" applyProtection="1">
      <alignment vertical="top" wrapText="1"/>
    </xf>
    <xf numFmtId="0" fontId="51" fillId="0" borderId="0" xfId="0" applyFont="1" applyAlignment="1" applyProtection="1">
      <alignment vertical="top" wrapText="1"/>
    </xf>
    <xf numFmtId="10" fontId="51" fillId="0" borderId="0" xfId="0" applyNumberFormat="1" applyFont="1" applyBorder="1" applyAlignment="1" applyProtection="1">
      <alignment vertical="top" wrapText="1"/>
    </xf>
    <xf numFmtId="164" fontId="49" fillId="20" borderId="73" xfId="0" applyNumberFormat="1" applyFont="1" applyFill="1" applyBorder="1" applyAlignment="1" applyProtection="1">
      <alignment horizontal="right" vertical="top" wrapText="1"/>
      <protection locked="0"/>
    </xf>
    <xf numFmtId="0" fontId="51" fillId="0" borderId="0" xfId="0" applyFont="1" applyFill="1" applyBorder="1" applyAlignment="1" applyProtection="1">
      <alignment vertical="top" wrapText="1"/>
    </xf>
    <xf numFmtId="0" fontId="49" fillId="0" borderId="0" xfId="0" applyFont="1" applyFill="1" applyBorder="1" applyAlignment="1" applyProtection="1">
      <alignment horizontal="right" vertical="top" wrapText="1"/>
    </xf>
    <xf numFmtId="0" fontId="49" fillId="0" borderId="95" xfId="0" applyFont="1" applyFill="1" applyBorder="1" applyAlignment="1" applyProtection="1">
      <alignment horizontal="center" vertical="top" wrapText="1"/>
    </xf>
    <xf numFmtId="0" fontId="49" fillId="0" borderId="0" xfId="0" applyFont="1" applyFill="1" applyBorder="1" applyAlignment="1" applyProtection="1">
      <alignment horizontal="center" vertical="top" wrapText="1"/>
    </xf>
    <xf numFmtId="10" fontId="51" fillId="0" borderId="0" xfId="0" applyNumberFormat="1" applyFont="1" applyFill="1" applyBorder="1" applyAlignment="1" applyProtection="1">
      <alignment vertical="top" wrapText="1"/>
    </xf>
    <xf numFmtId="10" fontId="54" fillId="0" borderId="0" xfId="0" applyNumberFormat="1" applyFont="1" applyFill="1" applyBorder="1" applyAlignment="1" applyProtection="1">
      <alignment horizontal="right" vertical="top" wrapText="1"/>
    </xf>
    <xf numFmtId="0" fontId="49" fillId="22" borderId="30" xfId="0" applyFont="1" applyFill="1" applyBorder="1" applyAlignment="1" applyProtection="1">
      <alignment horizontal="center" vertical="top" wrapText="1"/>
    </xf>
    <xf numFmtId="10" fontId="49" fillId="22" borderId="94" xfId="0" applyNumberFormat="1" applyFont="1" applyFill="1" applyBorder="1" applyAlignment="1" applyProtection="1">
      <alignment horizontal="center" vertical="top" wrapText="1"/>
    </xf>
    <xf numFmtId="10" fontId="49" fillId="0" borderId="0" xfId="0" applyNumberFormat="1" applyFont="1" applyFill="1" applyBorder="1" applyAlignment="1" applyProtection="1">
      <alignment horizontal="center" vertical="top" wrapText="1"/>
    </xf>
    <xf numFmtId="164" fontId="49" fillId="3" borderId="3" xfId="0" applyNumberFormat="1" applyFont="1" applyFill="1" applyBorder="1" applyAlignment="1" applyProtection="1">
      <alignment horizontal="right" vertical="top" wrapText="1"/>
    </xf>
    <xf numFmtId="164" fontId="49" fillId="0" borderId="0" xfId="0" applyNumberFormat="1" applyFont="1" applyFill="1" applyBorder="1" applyAlignment="1" applyProtection="1">
      <alignment horizontal="right" vertical="top" wrapText="1"/>
    </xf>
    <xf numFmtId="10" fontId="49" fillId="0" borderId="0" xfId="0" applyNumberFormat="1" applyFont="1" applyFill="1" applyBorder="1" applyAlignment="1" applyProtection="1">
      <alignment horizontal="right" vertical="top" wrapText="1"/>
    </xf>
    <xf numFmtId="164" fontId="51" fillId="20" borderId="6" xfId="0" applyNumberFormat="1" applyFont="1" applyFill="1" applyBorder="1" applyAlignment="1" applyProtection="1">
      <alignment horizontal="right" vertical="top" wrapText="1"/>
      <protection locked="0"/>
    </xf>
    <xf numFmtId="164" fontId="51" fillId="0" borderId="0" xfId="0" applyNumberFormat="1" applyFont="1" applyFill="1" applyBorder="1" applyAlignment="1" applyProtection="1">
      <alignment horizontal="right" vertical="top" wrapText="1"/>
      <protection locked="0"/>
    </xf>
    <xf numFmtId="10" fontId="51" fillId="0" borderId="0" xfId="0" applyNumberFormat="1" applyFont="1" applyFill="1" applyBorder="1" applyAlignment="1" applyProtection="1">
      <alignment horizontal="right" vertical="top" wrapText="1"/>
    </xf>
    <xf numFmtId="164" fontId="51" fillId="20" borderId="9" xfId="0" applyNumberFormat="1" applyFont="1" applyFill="1" applyBorder="1" applyAlignment="1" applyProtection="1">
      <alignment horizontal="right" vertical="top" wrapText="1"/>
      <protection locked="0"/>
    </xf>
    <xf numFmtId="164" fontId="54" fillId="20" borderId="6" xfId="0" applyNumberFormat="1" applyFont="1" applyFill="1" applyBorder="1" applyAlignment="1" applyProtection="1">
      <alignment horizontal="right" vertical="top" wrapText="1"/>
      <protection locked="0"/>
    </xf>
    <xf numFmtId="164" fontId="54" fillId="0" borderId="0" xfId="0" applyNumberFormat="1" applyFont="1" applyFill="1" applyBorder="1" applyAlignment="1" applyProtection="1">
      <alignment horizontal="right" vertical="top" wrapText="1"/>
    </xf>
    <xf numFmtId="164" fontId="49" fillId="20" borderId="6" xfId="0" applyNumberFormat="1" applyFont="1" applyFill="1" applyBorder="1" applyAlignment="1" applyProtection="1">
      <alignment horizontal="right" vertical="top" wrapText="1"/>
      <protection locked="0"/>
    </xf>
    <xf numFmtId="164" fontId="49" fillId="3" borderId="125" xfId="0" applyNumberFormat="1" applyFont="1" applyFill="1" applyBorder="1" applyAlignment="1" applyProtection="1">
      <alignment horizontal="right" vertical="top" wrapText="1"/>
    </xf>
    <xf numFmtId="164" fontId="49" fillId="20" borderId="125" xfId="0" applyNumberFormat="1" applyFont="1" applyFill="1" applyBorder="1" applyAlignment="1" applyProtection="1">
      <alignment horizontal="right" vertical="top" wrapText="1"/>
      <protection locked="0"/>
    </xf>
    <xf numFmtId="164" fontId="49" fillId="20" borderId="41" xfId="0" applyNumberFormat="1" applyFont="1" applyFill="1" applyBorder="1" applyAlignment="1" applyProtection="1">
      <alignment horizontal="right" vertical="top" wrapText="1"/>
      <protection locked="0"/>
    </xf>
    <xf numFmtId="164" fontId="49" fillId="0" borderId="0" xfId="0" applyNumberFormat="1" applyFont="1" applyFill="1" applyBorder="1" applyAlignment="1" applyProtection="1">
      <alignment horizontal="right" vertical="top" wrapText="1"/>
      <protection locked="0"/>
    </xf>
    <xf numFmtId="164" fontId="49" fillId="20" borderId="20" xfId="0" applyNumberFormat="1" applyFont="1" applyFill="1" applyBorder="1" applyAlignment="1" applyProtection="1">
      <alignment horizontal="right" vertical="top" wrapText="1"/>
      <protection locked="0"/>
    </xf>
    <xf numFmtId="0" fontId="49" fillId="0" borderId="65" xfId="0" applyFont="1" applyFill="1" applyBorder="1" applyAlignment="1" applyProtection="1">
      <alignment horizontal="left" vertical="top" wrapText="1"/>
    </xf>
    <xf numFmtId="164" fontId="49" fillId="3" borderId="66" xfId="0" applyNumberFormat="1" applyFont="1" applyFill="1" applyBorder="1" applyAlignment="1" applyProtection="1">
      <alignment horizontal="right" vertical="top" wrapText="1"/>
    </xf>
    <xf numFmtId="0" fontId="49" fillId="0" borderId="0" xfId="0" applyFont="1" applyFill="1" applyBorder="1" applyAlignment="1" applyProtection="1">
      <alignment horizontal="left" vertical="top" wrapText="1"/>
    </xf>
    <xf numFmtId="10" fontId="51" fillId="4" borderId="0" xfId="0" applyNumberFormat="1" applyFont="1" applyFill="1" applyBorder="1" applyAlignment="1" applyProtection="1">
      <alignment horizontal="center" vertical="top" wrapText="1"/>
    </xf>
    <xf numFmtId="0" fontId="49" fillId="4" borderId="0" xfId="0" applyFont="1" applyFill="1" applyBorder="1" applyAlignment="1" applyProtection="1">
      <alignment horizontal="center" vertical="top" wrapText="1"/>
    </xf>
    <xf numFmtId="164" fontId="49" fillId="7" borderId="30" xfId="0" applyNumberFormat="1" applyFont="1" applyFill="1" applyBorder="1" applyAlignment="1" applyProtection="1">
      <alignment horizontal="center" vertical="top" wrapText="1"/>
    </xf>
    <xf numFmtId="10" fontId="49" fillId="7" borderId="33" xfId="0" applyNumberFormat="1" applyFont="1" applyFill="1" applyBorder="1" applyAlignment="1" applyProtection="1">
      <alignment horizontal="center" vertical="top" wrapText="1"/>
    </xf>
    <xf numFmtId="10" fontId="49" fillId="7" borderId="94" xfId="0" applyNumberFormat="1" applyFont="1" applyFill="1" applyBorder="1" applyAlignment="1" applyProtection="1">
      <alignment horizontal="center" vertical="top" wrapText="1"/>
    </xf>
    <xf numFmtId="0" fontId="49" fillId="3" borderId="132" xfId="0" applyFont="1" applyFill="1" applyBorder="1" applyAlignment="1" applyProtection="1">
      <alignment vertical="top" wrapText="1"/>
    </xf>
    <xf numFmtId="164" fontId="49" fillId="3" borderId="38" xfId="0" applyNumberFormat="1" applyFont="1" applyFill="1" applyBorder="1" applyAlignment="1" applyProtection="1">
      <alignment horizontal="right" vertical="top" wrapText="1"/>
    </xf>
    <xf numFmtId="164" fontId="49" fillId="3" borderId="39" xfId="0" applyNumberFormat="1" applyFont="1" applyFill="1" applyBorder="1" applyAlignment="1" applyProtection="1">
      <alignment horizontal="right" vertical="top" wrapText="1"/>
    </xf>
    <xf numFmtId="164" fontId="49" fillId="3" borderId="52" xfId="0" applyNumberFormat="1" applyFont="1" applyFill="1" applyBorder="1" applyAlignment="1" applyProtection="1">
      <alignment horizontal="right" vertical="top" wrapText="1"/>
    </xf>
    <xf numFmtId="0" fontId="49" fillId="3" borderId="138" xfId="0" applyFont="1" applyFill="1" applyBorder="1" applyAlignment="1" applyProtection="1">
      <alignment horizontal="left" vertical="top" wrapText="1"/>
    </xf>
    <xf numFmtId="164" fontId="49" fillId="3" borderId="139" xfId="0" applyNumberFormat="1" applyFont="1" applyFill="1" applyBorder="1" applyAlignment="1" applyProtection="1">
      <alignment horizontal="right" vertical="top" wrapText="1"/>
    </xf>
    <xf numFmtId="0" fontId="51" fillId="0" borderId="0" xfId="0" applyFont="1" applyFill="1" applyAlignment="1" applyProtection="1">
      <alignment horizontal="left" vertical="top" wrapText="1"/>
    </xf>
    <xf numFmtId="0" fontId="49" fillId="21" borderId="61" xfId="0" applyFont="1" applyFill="1" applyBorder="1" applyAlignment="1" applyProtection="1">
      <alignment horizontal="right" vertical="top"/>
    </xf>
    <xf numFmtId="164" fontId="49" fillId="19" borderId="6" xfId="0" applyNumberFormat="1" applyFont="1" applyFill="1" applyBorder="1" applyAlignment="1" applyProtection="1">
      <alignment horizontal="center" vertical="center" wrapText="1"/>
    </xf>
    <xf numFmtId="165" fontId="49" fillId="19" borderId="6" xfId="0" applyNumberFormat="1" applyFont="1" applyFill="1" applyBorder="1" applyAlignment="1" applyProtection="1">
      <alignment horizontal="center" vertical="center" wrapText="1"/>
    </xf>
    <xf numFmtId="0" fontId="51" fillId="0" borderId="6" xfId="0" applyFont="1" applyFill="1" applyBorder="1" applyAlignment="1" applyProtection="1">
      <alignment horizontal="left" vertical="center" wrapText="1"/>
    </xf>
    <xf numFmtId="164" fontId="51" fillId="11" borderId="6" xfId="0" applyNumberFormat="1" applyFont="1" applyFill="1" applyBorder="1" applyAlignment="1" applyProtection="1">
      <alignment horizontal="right" vertical="center" wrapText="1"/>
    </xf>
    <xf numFmtId="0" fontId="49" fillId="3" borderId="6" xfId="0" applyFont="1" applyFill="1" applyBorder="1" applyAlignment="1" applyProtection="1">
      <alignment horizontal="left" vertical="center" wrapText="1"/>
    </xf>
    <xf numFmtId="164" fontId="49" fillId="3" borderId="6" xfId="0" applyNumberFormat="1" applyFont="1" applyFill="1" applyBorder="1" applyAlignment="1" applyProtection="1">
      <alignment horizontal="right" vertical="center" wrapText="1"/>
    </xf>
    <xf numFmtId="164" fontId="49" fillId="0" borderId="0" xfId="0" applyNumberFormat="1" applyFont="1" applyFill="1" applyBorder="1" applyAlignment="1" applyProtection="1">
      <alignment horizontal="right" vertical="center" wrapText="1"/>
    </xf>
    <xf numFmtId="165" fontId="51" fillId="0" borderId="0" xfId="0" applyNumberFormat="1" applyFont="1" applyFill="1" applyBorder="1" applyAlignment="1" applyProtection="1">
      <alignment horizontal="right" vertical="center" wrapText="1"/>
    </xf>
    <xf numFmtId="0" fontId="49" fillId="19" borderId="6" xfId="0" applyFont="1" applyFill="1" applyBorder="1" applyAlignment="1" applyProtection="1">
      <alignment horizontal="left" vertical="top" wrapText="1"/>
    </xf>
    <xf numFmtId="164" fontId="49" fillId="19" borderId="6" xfId="0" applyNumberFormat="1" applyFont="1" applyFill="1" applyBorder="1" applyAlignment="1" applyProtection="1">
      <alignment horizontal="left" vertical="center" wrapText="1"/>
    </xf>
    <xf numFmtId="0" fontId="57" fillId="0" borderId="71" xfId="0" applyFont="1" applyBorder="1" applyAlignment="1" applyProtection="1">
      <alignment horizontal="left" indent="1"/>
    </xf>
    <xf numFmtId="164" fontId="51" fillId="13" borderId="43" xfId="0" applyNumberFormat="1" applyFont="1" applyFill="1" applyBorder="1" applyAlignment="1" applyProtection="1">
      <alignment horizontal="right"/>
      <protection locked="0"/>
    </xf>
    <xf numFmtId="10" fontId="51" fillId="13" borderId="43" xfId="0" applyNumberFormat="1" applyFont="1" applyFill="1" applyBorder="1" applyAlignment="1" applyProtection="1">
      <alignment horizontal="right"/>
    </xf>
    <xf numFmtId="10" fontId="51" fillId="13" borderId="117" xfId="0" applyNumberFormat="1" applyFont="1" applyFill="1" applyBorder="1" applyAlignment="1" applyProtection="1">
      <alignment horizontal="right"/>
    </xf>
    <xf numFmtId="164" fontId="51" fillId="20" borderId="44" xfId="0" applyNumberFormat="1" applyFont="1" applyFill="1" applyBorder="1" applyAlignment="1" applyProtection="1">
      <alignment horizontal="right"/>
      <protection locked="0"/>
    </xf>
    <xf numFmtId="10" fontId="51" fillId="11" borderId="44" xfId="0" applyNumberFormat="1" applyFont="1" applyFill="1" applyBorder="1" applyAlignment="1" applyProtection="1">
      <alignment horizontal="right"/>
    </xf>
    <xf numFmtId="164" fontId="51" fillId="5" borderId="43" xfId="0" applyNumberFormat="1" applyFont="1" applyFill="1" applyBorder="1" applyAlignment="1" applyProtection="1">
      <alignment horizontal="right"/>
    </xf>
    <xf numFmtId="164" fontId="51" fillId="5" borderId="117" xfId="0" applyNumberFormat="1" applyFont="1" applyFill="1" applyBorder="1" applyAlignment="1" applyProtection="1">
      <alignment horizontal="right"/>
    </xf>
    <xf numFmtId="10" fontId="51" fillId="11" borderId="27" xfId="0" applyNumberFormat="1" applyFont="1" applyFill="1" applyBorder="1" applyAlignment="1" applyProtection="1">
      <alignment horizontal="right"/>
    </xf>
    <xf numFmtId="0" fontId="57" fillId="0" borderId="134" xfId="0" applyFont="1" applyBorder="1" applyAlignment="1" applyProtection="1">
      <alignment horizontal="left" indent="1"/>
    </xf>
    <xf numFmtId="164" fontId="51" fillId="20" borderId="46" xfId="0" applyNumberFormat="1" applyFont="1" applyFill="1" applyBorder="1" applyAlignment="1" applyProtection="1">
      <alignment horizontal="right"/>
      <protection locked="0"/>
    </xf>
    <xf numFmtId="10" fontId="51" fillId="11" borderId="46" xfId="0" applyNumberFormat="1" applyFont="1" applyFill="1" applyBorder="1" applyAlignment="1" applyProtection="1">
      <alignment horizontal="right"/>
    </xf>
    <xf numFmtId="10" fontId="51" fillId="11" borderId="135" xfId="0" applyNumberFormat="1" applyFont="1" applyFill="1" applyBorder="1" applyAlignment="1" applyProtection="1">
      <alignment horizontal="right"/>
    </xf>
    <xf numFmtId="10" fontId="51" fillId="11" borderId="6" xfId="0" applyNumberFormat="1" applyFont="1" applyFill="1" applyBorder="1" applyAlignment="1" applyProtection="1">
      <alignment horizontal="right"/>
    </xf>
    <xf numFmtId="10" fontId="51" fillId="11" borderId="28" xfId="0" applyNumberFormat="1" applyFont="1" applyFill="1" applyBorder="1" applyAlignment="1" applyProtection="1">
      <alignment horizontal="right"/>
    </xf>
    <xf numFmtId="0" fontId="57" fillId="0" borderId="127" xfId="0" applyFont="1" applyBorder="1" applyAlignment="1" applyProtection="1">
      <alignment horizontal="left" indent="1"/>
    </xf>
    <xf numFmtId="164" fontId="51" fillId="20" borderId="49" xfId="0" applyNumberFormat="1" applyFont="1" applyFill="1" applyBorder="1" applyAlignment="1" applyProtection="1">
      <alignment horizontal="right"/>
      <protection locked="0"/>
    </xf>
    <xf numFmtId="10" fontId="51" fillId="11" borderId="50" xfId="0" applyNumberFormat="1" applyFont="1" applyFill="1" applyBorder="1" applyAlignment="1" applyProtection="1">
      <alignment horizontal="right"/>
    </xf>
    <xf numFmtId="10" fontId="51" fillId="11" borderId="123" xfId="0" applyNumberFormat="1" applyFont="1" applyFill="1" applyBorder="1" applyAlignment="1" applyProtection="1">
      <alignment horizontal="right"/>
    </xf>
    <xf numFmtId="0" fontId="57" fillId="0" borderId="136" xfId="0" applyFont="1" applyBorder="1" applyAlignment="1" applyProtection="1">
      <alignment horizontal="left" indent="1"/>
    </xf>
    <xf numFmtId="164" fontId="51" fillId="20" borderId="30" xfId="0" applyNumberFormat="1" applyFont="1" applyFill="1" applyBorder="1" applyAlignment="1" applyProtection="1">
      <alignment horizontal="right"/>
      <protection locked="0"/>
    </xf>
    <xf numFmtId="10" fontId="51" fillId="11" borderId="30" xfId="0" applyNumberFormat="1" applyFont="1" applyFill="1" applyBorder="1" applyAlignment="1" applyProtection="1">
      <alignment horizontal="right"/>
    </xf>
    <xf numFmtId="10" fontId="51" fillId="11" borderId="29" xfId="0" applyNumberFormat="1" applyFont="1" applyFill="1" applyBorder="1" applyAlignment="1" applyProtection="1">
      <alignment horizontal="right"/>
    </xf>
    <xf numFmtId="164" fontId="51" fillId="20" borderId="43" xfId="0" applyNumberFormat="1" applyFont="1" applyFill="1" applyBorder="1" applyAlignment="1" applyProtection="1">
      <alignment horizontal="right"/>
      <protection locked="0"/>
    </xf>
    <xf numFmtId="10" fontId="51" fillId="11" borderId="43" xfId="0" applyNumberFormat="1" applyFont="1" applyFill="1" applyBorder="1" applyAlignment="1" applyProtection="1">
      <alignment horizontal="right"/>
    </xf>
    <xf numFmtId="10" fontId="51" fillId="11" borderId="117" xfId="0" applyNumberFormat="1" applyFont="1" applyFill="1" applyBorder="1" applyAlignment="1" applyProtection="1">
      <alignment horizontal="right"/>
    </xf>
    <xf numFmtId="10" fontId="49" fillId="3" borderId="39" xfId="0" applyNumberFormat="1" applyFont="1" applyFill="1" applyBorder="1" applyAlignment="1" applyProtection="1">
      <alignment horizontal="right" vertical="top" wrapText="1"/>
    </xf>
    <xf numFmtId="10" fontId="49" fillId="3" borderId="133" xfId="0" applyNumberFormat="1" applyFont="1" applyFill="1" applyBorder="1" applyAlignment="1" applyProtection="1">
      <alignment horizontal="right" vertical="top" wrapText="1"/>
    </xf>
    <xf numFmtId="10" fontId="49" fillId="3" borderId="139" xfId="0" applyNumberFormat="1" applyFont="1" applyFill="1" applyBorder="1" applyAlignment="1" applyProtection="1">
      <alignment horizontal="right" vertical="top" wrapText="1"/>
    </xf>
    <xf numFmtId="10" fontId="49" fillId="3" borderId="140" xfId="0" applyNumberFormat="1" applyFont="1" applyFill="1" applyBorder="1" applyAlignment="1" applyProtection="1">
      <alignment horizontal="right" vertical="top" wrapText="1"/>
    </xf>
    <xf numFmtId="10" fontId="49" fillId="3" borderId="52" xfId="0" applyNumberFormat="1" applyFont="1" applyFill="1" applyBorder="1" applyAlignment="1" applyProtection="1">
      <alignment horizontal="right" vertical="top" wrapText="1"/>
    </xf>
    <xf numFmtId="10" fontId="49" fillId="3" borderId="137" xfId="0" applyNumberFormat="1" applyFont="1" applyFill="1" applyBorder="1" applyAlignment="1" applyProtection="1">
      <alignment horizontal="right" vertical="top" wrapText="1"/>
    </xf>
    <xf numFmtId="10" fontId="49" fillId="3" borderId="62" xfId="0" applyNumberFormat="1" applyFont="1" applyFill="1" applyBorder="1" applyAlignment="1" applyProtection="1">
      <alignment horizontal="right" vertical="center" wrapText="1"/>
    </xf>
    <xf numFmtId="10" fontId="51" fillId="11" borderId="28" xfId="0" applyNumberFormat="1" applyFont="1" applyFill="1" applyBorder="1" applyAlignment="1" applyProtection="1">
      <alignment horizontal="right" vertical="center" wrapText="1"/>
    </xf>
    <xf numFmtId="10" fontId="51" fillId="11" borderId="122" xfId="0" applyNumberFormat="1" applyFont="1" applyFill="1" applyBorder="1" applyAlignment="1" applyProtection="1">
      <alignment horizontal="right" vertical="center" wrapText="1"/>
    </xf>
    <xf numFmtId="10" fontId="54" fillId="11" borderId="28" xfId="0" applyNumberFormat="1" applyFont="1" applyFill="1" applyBorder="1" applyAlignment="1" applyProtection="1">
      <alignment horizontal="right" vertical="center" wrapText="1"/>
    </xf>
    <xf numFmtId="10" fontId="49" fillId="11" borderId="123" xfId="0" applyNumberFormat="1" applyFont="1" applyFill="1" applyBorder="1" applyAlignment="1" applyProtection="1">
      <alignment horizontal="right" vertical="center" wrapText="1"/>
    </xf>
    <xf numFmtId="10" fontId="49" fillId="11" borderId="28" xfId="0" applyNumberFormat="1" applyFont="1" applyFill="1" applyBorder="1" applyAlignment="1" applyProtection="1">
      <alignment horizontal="right" vertical="center" wrapText="1"/>
    </xf>
    <xf numFmtId="10" fontId="49" fillId="11" borderId="126" xfId="0" applyNumberFormat="1" applyFont="1" applyFill="1" applyBorder="1" applyAlignment="1" applyProtection="1">
      <alignment horizontal="right" vertical="center" wrapText="1"/>
    </xf>
    <xf numFmtId="10" fontId="49" fillId="11" borderId="129" xfId="0" applyNumberFormat="1" applyFont="1" applyFill="1" applyBorder="1" applyAlignment="1" applyProtection="1">
      <alignment horizontal="right" vertical="center" wrapText="1"/>
    </xf>
    <xf numFmtId="10" fontId="49" fillId="3" borderId="67" xfId="0" applyNumberFormat="1" applyFont="1" applyFill="1" applyBorder="1" applyAlignment="1" applyProtection="1">
      <alignment horizontal="right" vertical="top" wrapText="1"/>
    </xf>
    <xf numFmtId="0" fontId="49" fillId="3" borderId="119" xfId="0" applyFont="1" applyFill="1" applyBorder="1" applyAlignment="1" applyProtection="1">
      <alignment horizontal="left" vertical="center"/>
    </xf>
    <xf numFmtId="0" fontId="54" fillId="0" borderId="71" xfId="0" applyFont="1" applyFill="1" applyBorder="1" applyAlignment="1" applyProtection="1">
      <alignment horizontal="left" vertical="top"/>
    </xf>
    <xf numFmtId="0" fontId="49" fillId="0" borderId="71" xfId="0" applyFont="1" applyFill="1" applyBorder="1" applyAlignment="1" applyProtection="1">
      <alignment horizontal="left" vertical="top"/>
    </xf>
    <xf numFmtId="0" fontId="49" fillId="4" borderId="124" xfId="0" applyFont="1" applyFill="1" applyBorder="1" applyAlignment="1" applyProtection="1">
      <alignment horizontal="left" vertical="top"/>
    </xf>
    <xf numFmtId="0" fontId="49" fillId="0" borderId="127" xfId="0" applyFont="1" applyFill="1" applyBorder="1" applyAlignment="1" applyProtection="1">
      <alignment horizontal="left" vertical="top"/>
    </xf>
    <xf numFmtId="0" fontId="49" fillId="0" borderId="128" xfId="0" applyFont="1" applyFill="1" applyBorder="1" applyAlignment="1" applyProtection="1">
      <alignment horizontal="left" vertical="top"/>
    </xf>
    <xf numFmtId="0" fontId="51" fillId="0" borderId="121" xfId="0" applyFont="1" applyFill="1" applyBorder="1" applyAlignment="1" applyProtection="1">
      <alignment horizontal="left" vertical="center" wrapText="1"/>
    </xf>
    <xf numFmtId="49" fontId="49" fillId="0" borderId="0" xfId="0" applyNumberFormat="1" applyFont="1" applyFill="1" applyAlignment="1" applyProtection="1">
      <alignment horizontal="left" vertical="center" wrapText="1"/>
    </xf>
    <xf numFmtId="49" fontId="51" fillId="0" borderId="40" xfId="0" applyNumberFormat="1" applyFont="1" applyFill="1" applyBorder="1" applyAlignment="1" applyProtection="1">
      <alignment horizontal="left" vertical="center"/>
    </xf>
    <xf numFmtId="0" fontId="59" fillId="19" borderId="6" xfId="0" applyFont="1" applyFill="1" applyBorder="1" applyAlignment="1" applyProtection="1">
      <alignment horizontal="left" vertical="center" wrapText="1"/>
    </xf>
    <xf numFmtId="164" fontId="49" fillId="11" borderId="141" xfId="0" applyNumberFormat="1" applyFont="1" applyFill="1" applyBorder="1" applyAlignment="1" applyProtection="1">
      <alignment horizontal="right" vertical="center" wrapText="1"/>
    </xf>
    <xf numFmtId="0" fontId="59" fillId="0" borderId="74" xfId="0" applyFont="1" applyFill="1" applyBorder="1" applyAlignment="1" applyProtection="1">
      <alignment horizontal="right" vertical="center" wrapText="1"/>
    </xf>
    <xf numFmtId="165" fontId="59" fillId="11" borderId="6" xfId="0" applyNumberFormat="1" applyFont="1" applyFill="1" applyBorder="1" applyAlignment="1" applyProtection="1">
      <alignment horizontal="center" wrapText="1"/>
    </xf>
    <xf numFmtId="165" fontId="58" fillId="11" borderId="6" xfId="0" applyNumberFormat="1" applyFont="1" applyFill="1" applyBorder="1" applyAlignment="1" applyProtection="1">
      <alignment horizontal="center" wrapText="1"/>
    </xf>
    <xf numFmtId="165" fontId="59" fillId="3" borderId="6" xfId="0" applyNumberFormat="1" applyFont="1" applyFill="1" applyBorder="1" applyAlignment="1" applyProtection="1">
      <alignment horizontal="center" wrapText="1"/>
    </xf>
    <xf numFmtId="0" fontId="49" fillId="23" borderId="6" xfId="0" applyFont="1" applyFill="1" applyBorder="1" applyAlignment="1" applyProtection="1">
      <alignment horizontal="left" vertical="center" wrapText="1"/>
    </xf>
    <xf numFmtId="0" fontId="51" fillId="0" borderId="6" xfId="0" applyFont="1" applyFill="1" applyBorder="1" applyAlignment="1" applyProtection="1">
      <alignment horizontal="left" vertical="center" indent="1"/>
    </xf>
    <xf numFmtId="0" fontId="48"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left" vertical="top" wrapText="1"/>
    </xf>
    <xf numFmtId="0" fontId="22" fillId="0" borderId="0" xfId="0" applyFont="1" applyFill="1" applyBorder="1" applyAlignment="1" applyProtection="1">
      <alignment horizontal="left" vertical="top" wrapText="1"/>
    </xf>
    <xf numFmtId="0" fontId="20" fillId="9" borderId="81" xfId="0" applyFont="1" applyFill="1" applyBorder="1" applyAlignment="1" applyProtection="1">
      <alignment horizontal="left" vertical="center"/>
    </xf>
    <xf numFmtId="0" fontId="28" fillId="9" borderId="82" xfId="0" applyFont="1" applyFill="1" applyBorder="1" applyAlignment="1" applyProtection="1">
      <alignment horizontal="left"/>
    </xf>
    <xf numFmtId="0" fontId="28" fillId="9" borderId="83" xfId="0" applyFont="1" applyFill="1" applyBorder="1" applyAlignment="1" applyProtection="1">
      <alignment horizontal="left"/>
    </xf>
    <xf numFmtId="10" fontId="17" fillId="9" borderId="84" xfId="0" applyNumberFormat="1" applyFont="1" applyFill="1" applyBorder="1" applyAlignment="1" applyProtection="1">
      <alignment horizontal="center" vertical="center" wrapText="1"/>
    </xf>
    <xf numFmtId="10" fontId="17" fillId="9" borderId="85" xfId="0" applyNumberFormat="1" applyFont="1" applyFill="1" applyBorder="1" applyAlignment="1" applyProtection="1">
      <alignment horizontal="center" vertical="center" wrapText="1"/>
    </xf>
    <xf numFmtId="10" fontId="17" fillId="9" borderId="86" xfId="0" applyNumberFormat="1" applyFont="1" applyFill="1" applyBorder="1" applyAlignment="1" applyProtection="1">
      <alignment horizontal="center" vertical="center" wrapText="1"/>
    </xf>
    <xf numFmtId="10" fontId="17" fillId="9" borderId="43" xfId="0" applyNumberFormat="1" applyFont="1" applyFill="1" applyBorder="1" applyAlignment="1" applyProtection="1">
      <alignment horizontal="center" vertical="center" wrapText="1"/>
    </xf>
    <xf numFmtId="164" fontId="17" fillId="6" borderId="87" xfId="0" applyNumberFormat="1" applyFont="1" applyFill="1" applyBorder="1" applyAlignment="1" applyProtection="1">
      <alignment horizontal="center" vertical="center"/>
    </xf>
    <xf numFmtId="164" fontId="17" fillId="6" borderId="88" xfId="0" applyNumberFormat="1" applyFont="1" applyFill="1" applyBorder="1" applyAlignment="1" applyProtection="1">
      <alignment horizontal="center" vertical="center"/>
    </xf>
    <xf numFmtId="0" fontId="15" fillId="0" borderId="89" xfId="0" applyFont="1" applyFill="1" applyBorder="1" applyAlignment="1" applyProtection="1">
      <alignment horizontal="center" vertical="center"/>
    </xf>
    <xf numFmtId="165" fontId="20" fillId="6" borderId="97" xfId="0" applyNumberFormat="1" applyFont="1" applyFill="1" applyBorder="1" applyAlignment="1" applyProtection="1">
      <alignment horizontal="left" vertical="center" wrapText="1"/>
    </xf>
    <xf numFmtId="165" fontId="20" fillId="6" borderId="98" xfId="0" applyNumberFormat="1" applyFont="1" applyFill="1" applyBorder="1" applyAlignment="1" applyProtection="1">
      <alignment horizontal="left" vertical="center" wrapText="1"/>
    </xf>
    <xf numFmtId="49" fontId="11" fillId="0" borderId="95" xfId="0" applyNumberFormat="1" applyFont="1" applyFill="1" applyBorder="1" applyAlignment="1">
      <alignment horizontal="center"/>
    </xf>
    <xf numFmtId="0" fontId="11" fillId="0" borderId="96" xfId="0" applyFont="1" applyBorder="1"/>
    <xf numFmtId="166" fontId="14" fillId="3" borderId="71" xfId="0" applyNumberFormat="1" applyFont="1" applyFill="1" applyBorder="1" applyAlignment="1" applyProtection="1"/>
    <xf numFmtId="166" fontId="14" fillId="3" borderId="6" xfId="0" applyNumberFormat="1" applyFont="1" applyFill="1" applyBorder="1" applyAlignment="1" applyProtection="1"/>
    <xf numFmtId="0" fontId="11" fillId="0" borderId="95" xfId="0" applyFont="1" applyFill="1" applyBorder="1" applyAlignment="1">
      <alignment horizontal="center"/>
    </xf>
    <xf numFmtId="0" fontId="20" fillId="7" borderId="79" xfId="0" applyFont="1" applyFill="1" applyBorder="1" applyAlignment="1" applyProtection="1">
      <alignment horizontal="center"/>
    </xf>
    <xf numFmtId="0" fontId="20" fillId="7" borderId="80" xfId="0" applyFont="1" applyFill="1" applyBorder="1" applyAlignment="1" applyProtection="1">
      <alignment horizontal="center"/>
    </xf>
    <xf numFmtId="164" fontId="17" fillId="6" borderId="87" xfId="0" applyNumberFormat="1" applyFont="1" applyFill="1" applyBorder="1" applyAlignment="1" applyProtection="1">
      <alignment horizontal="center" vertical="center" wrapText="1"/>
    </xf>
    <xf numFmtId="10" fontId="17" fillId="6" borderId="87" xfId="0" applyNumberFormat="1" applyFont="1" applyFill="1" applyBorder="1" applyAlignment="1" applyProtection="1">
      <alignment horizontal="center" vertical="center" wrapText="1"/>
    </xf>
    <xf numFmtId="10" fontId="17" fillId="6" borderId="88" xfId="0" applyNumberFormat="1" applyFont="1" applyFill="1" applyBorder="1" applyAlignment="1" applyProtection="1">
      <alignment horizontal="center" vertical="center"/>
    </xf>
    <xf numFmtId="164" fontId="17" fillId="6" borderId="99" xfId="0" applyNumberFormat="1" applyFont="1" applyFill="1" applyBorder="1" applyAlignment="1" applyProtection="1">
      <alignment horizontal="center" vertical="center"/>
    </xf>
    <xf numFmtId="0" fontId="11" fillId="4" borderId="100" xfId="0" applyFont="1" applyFill="1" applyBorder="1" applyAlignment="1" applyProtection="1">
      <alignment horizontal="left"/>
    </xf>
    <xf numFmtId="10" fontId="14" fillId="3" borderId="93" xfId="0" applyNumberFormat="1" applyFont="1" applyFill="1" applyBorder="1" applyAlignment="1" applyProtection="1"/>
    <xf numFmtId="10" fontId="14" fillId="3" borderId="33" xfId="0" applyNumberFormat="1" applyFont="1" applyFill="1" applyBorder="1" applyAlignment="1" applyProtection="1"/>
    <xf numFmtId="10" fontId="14" fillId="3" borderId="31" xfId="0" applyNumberFormat="1" applyFont="1" applyFill="1" applyBorder="1" applyAlignment="1" applyProtection="1"/>
    <xf numFmtId="10" fontId="17" fillId="9" borderId="84" xfId="0" applyNumberFormat="1" applyFont="1" applyFill="1" applyBorder="1" applyAlignment="1" applyProtection="1">
      <alignment horizontal="center" vertical="center"/>
    </xf>
    <xf numFmtId="0" fontId="30" fillId="9" borderId="101" xfId="0" applyFont="1" applyFill="1" applyBorder="1" applyAlignment="1" applyProtection="1">
      <alignment horizontal="center" vertical="center"/>
    </xf>
    <xf numFmtId="0" fontId="30" fillId="9" borderId="86" xfId="0" applyFont="1" applyFill="1" applyBorder="1" applyAlignment="1" applyProtection="1">
      <alignment horizontal="center" vertical="center"/>
    </xf>
    <xf numFmtId="0" fontId="30" fillId="9" borderId="102" xfId="0" applyFont="1" applyFill="1" applyBorder="1" applyAlignment="1" applyProtection="1">
      <alignment horizontal="center" vertical="center"/>
    </xf>
    <xf numFmtId="49" fontId="14" fillId="0" borderId="0" xfId="0" applyNumberFormat="1" applyFont="1" applyFill="1" applyBorder="1" applyAlignment="1" applyProtection="1">
      <alignment horizontal="center"/>
    </xf>
    <xf numFmtId="0" fontId="11" fillId="0" borderId="90" xfId="0" applyFont="1" applyBorder="1" applyAlignment="1" applyProtection="1">
      <alignment horizontal="left"/>
    </xf>
    <xf numFmtId="0" fontId="13" fillId="0" borderId="0" xfId="0" applyFont="1" applyFill="1" applyAlignment="1" applyProtection="1">
      <alignment horizontal="center"/>
    </xf>
    <xf numFmtId="0" fontId="14" fillId="0" borderId="0" xfId="0" applyFont="1" applyAlignment="1" applyProtection="1">
      <alignment horizontal="center"/>
    </xf>
    <xf numFmtId="0" fontId="14" fillId="3" borderId="71" xfId="0" applyFont="1" applyFill="1" applyBorder="1" applyAlignment="1" applyProtection="1"/>
    <xf numFmtId="0" fontId="14" fillId="3" borderId="6" xfId="0" applyFont="1" applyFill="1" applyBorder="1" applyAlignment="1" applyProtection="1"/>
    <xf numFmtId="0" fontId="29" fillId="4" borderId="71" xfId="0" applyFont="1" applyFill="1" applyBorder="1" applyAlignment="1" applyProtection="1"/>
    <xf numFmtId="0" fontId="29" fillId="4" borderId="6" xfId="0" applyFont="1" applyFill="1" applyBorder="1" applyAlignment="1" applyProtection="1"/>
    <xf numFmtId="166" fontId="14" fillId="0" borderId="95" xfId="0" applyNumberFormat="1" applyFont="1" applyFill="1" applyBorder="1" applyAlignment="1" applyProtection="1">
      <alignment horizontal="center"/>
    </xf>
    <xf numFmtId="0" fontId="20" fillId="3" borderId="74" xfId="0" applyFont="1" applyFill="1" applyBorder="1" applyAlignment="1" applyProtection="1">
      <alignment horizontal="left"/>
    </xf>
    <xf numFmtId="0" fontId="20" fillId="3" borderId="103" xfId="0" applyFont="1" applyFill="1" applyBorder="1" applyAlignment="1" applyProtection="1">
      <alignment horizontal="left"/>
    </xf>
    <xf numFmtId="49" fontId="11" fillId="0" borderId="96" xfId="0" applyNumberFormat="1" applyFont="1" applyFill="1" applyBorder="1" applyAlignment="1">
      <alignment horizontal="center"/>
    </xf>
    <xf numFmtId="49" fontId="14" fillId="0" borderId="95" xfId="0" applyNumberFormat="1" applyFont="1" applyFill="1" applyBorder="1" applyAlignment="1" applyProtection="1">
      <alignment horizontal="center" wrapText="1"/>
    </xf>
    <xf numFmtId="10" fontId="20" fillId="9" borderId="104" xfId="0" applyNumberFormat="1" applyFont="1" applyFill="1" applyBorder="1" applyAlignment="1" applyProtection="1">
      <alignment horizontal="left"/>
    </xf>
    <xf numFmtId="10" fontId="20" fillId="9" borderId="105" xfId="0" applyNumberFormat="1" applyFont="1" applyFill="1" applyBorder="1" applyAlignment="1" applyProtection="1">
      <alignment horizontal="left"/>
    </xf>
    <xf numFmtId="10" fontId="20" fillId="9" borderId="106" xfId="0" applyNumberFormat="1" applyFont="1" applyFill="1" applyBorder="1" applyAlignment="1" applyProtection="1">
      <alignment horizontal="left"/>
    </xf>
    <xf numFmtId="0" fontId="36" fillId="0" borderId="0" xfId="1" applyFont="1" applyFill="1" applyBorder="1" applyAlignment="1" applyProtection="1">
      <alignment horizontal="left" vertical="top" wrapText="1"/>
    </xf>
    <xf numFmtId="0" fontId="37" fillId="0" borderId="0" xfId="1" applyFont="1" applyFill="1" applyBorder="1" applyAlignment="1" applyProtection="1">
      <alignment horizontal="left" vertical="top" wrapText="1"/>
    </xf>
    <xf numFmtId="0" fontId="37" fillId="0" borderId="96" xfId="1" applyFont="1" applyFill="1" applyBorder="1" applyAlignment="1" applyProtection="1">
      <alignment horizontal="left" vertical="top" wrapText="1"/>
    </xf>
    <xf numFmtId="49" fontId="11" fillId="0" borderId="71" xfId="0" applyNumberFormat="1" applyFont="1" applyFill="1" applyBorder="1" applyAlignment="1" applyProtection="1"/>
    <xf numFmtId="49" fontId="11" fillId="0" borderId="6" xfId="0" applyNumberFormat="1" applyFont="1" applyFill="1" applyBorder="1" applyAlignment="1" applyProtection="1"/>
    <xf numFmtId="0" fontId="11" fillId="4" borderId="91" xfId="0" applyFont="1" applyFill="1" applyBorder="1" applyAlignment="1" applyProtection="1">
      <alignment horizontal="left"/>
      <protection locked="0"/>
    </xf>
    <xf numFmtId="0" fontId="11" fillId="4" borderId="92" xfId="0" applyFont="1" applyFill="1" applyBorder="1" applyAlignment="1" applyProtection="1">
      <alignment horizontal="left"/>
      <protection locked="0"/>
    </xf>
    <xf numFmtId="166" fontId="11" fillId="0" borderId="71" xfId="0" applyNumberFormat="1" applyFont="1" applyFill="1" applyBorder="1" applyAlignment="1" applyProtection="1"/>
    <xf numFmtId="166" fontId="11" fillId="0" borderId="6" xfId="0" applyNumberFormat="1" applyFont="1" applyFill="1" applyBorder="1" applyAlignment="1" applyProtection="1"/>
    <xf numFmtId="0" fontId="11" fillId="4" borderId="93" xfId="0" applyFont="1" applyFill="1" applyBorder="1" applyAlignment="1" applyProtection="1">
      <alignment horizontal="left"/>
      <protection locked="0"/>
    </xf>
    <xf numFmtId="0" fontId="11" fillId="4" borderId="94" xfId="0" applyFont="1" applyFill="1" applyBorder="1" applyAlignment="1" applyProtection="1">
      <alignment horizontal="left"/>
      <protection locked="0"/>
    </xf>
    <xf numFmtId="0" fontId="23" fillId="8" borderId="0" xfId="0" applyFont="1" applyFill="1" applyBorder="1" applyAlignment="1">
      <alignment horizontal="center" vertical="center" wrapText="1"/>
    </xf>
    <xf numFmtId="0" fontId="23" fillId="8" borderId="1" xfId="0" applyFont="1" applyFill="1" applyBorder="1" applyAlignment="1">
      <alignment horizontal="center" vertical="center" wrapText="1"/>
    </xf>
    <xf numFmtId="0" fontId="27" fillId="12" borderId="0" xfId="0" applyFont="1" applyFill="1" applyBorder="1" applyAlignment="1">
      <alignment horizontal="left" vertical="top"/>
    </xf>
    <xf numFmtId="0" fontId="31" fillId="0" borderId="0" xfId="0" applyFont="1" applyAlignment="1">
      <alignment horizontal="center"/>
    </xf>
    <xf numFmtId="0" fontId="32" fillId="0" borderId="0" xfId="0" applyFont="1" applyFill="1" applyAlignment="1">
      <alignment horizontal="center"/>
    </xf>
    <xf numFmtId="0" fontId="10" fillId="0" borderId="0" xfId="0" applyFont="1" applyFill="1" applyAlignment="1">
      <alignment horizontal="left" vertical="top" wrapText="1"/>
    </xf>
    <xf numFmtId="0" fontId="13" fillId="0" borderId="0" xfId="0" applyFont="1" applyFill="1" applyAlignment="1">
      <alignment horizontal="left" vertical="top" wrapText="1"/>
    </xf>
    <xf numFmtId="0" fontId="24" fillId="0" borderId="107" xfId="0" applyFont="1" applyFill="1" applyBorder="1" applyAlignment="1" applyProtection="1">
      <alignment horizontal="center" vertical="center"/>
    </xf>
    <xf numFmtId="0" fontId="23" fillId="8" borderId="0" xfId="0" applyFont="1" applyFill="1" applyBorder="1" applyAlignment="1">
      <alignment horizontal="left" vertical="center" wrapText="1"/>
    </xf>
    <xf numFmtId="0" fontId="24" fillId="8" borderId="0" xfId="0" applyFont="1" applyFill="1" applyBorder="1" applyAlignment="1">
      <alignment horizontal="left" vertical="center" wrapText="1"/>
    </xf>
    <xf numFmtId="0" fontId="24" fillId="8" borderId="1" xfId="0" applyFont="1" applyFill="1" applyBorder="1" applyAlignment="1">
      <alignment horizontal="left" vertical="center" wrapText="1"/>
    </xf>
    <xf numFmtId="166" fontId="51" fillId="20" borderId="74" xfId="0" applyNumberFormat="1" applyFont="1" applyFill="1" applyBorder="1" applyAlignment="1" applyProtection="1">
      <alignment horizontal="center" vertical="top" wrapText="1"/>
      <protection locked="0"/>
    </xf>
    <xf numFmtId="166" fontId="51" fillId="20" borderId="111" xfId="0" applyNumberFormat="1" applyFont="1" applyFill="1" applyBorder="1" applyAlignment="1" applyProtection="1">
      <alignment horizontal="center" vertical="top" wrapText="1"/>
      <protection locked="0"/>
    </xf>
    <xf numFmtId="166" fontId="51" fillId="20" borderId="103" xfId="0" applyNumberFormat="1" applyFont="1" applyFill="1" applyBorder="1" applyAlignment="1" applyProtection="1">
      <alignment horizontal="center" vertical="top" wrapText="1"/>
      <protection locked="0"/>
    </xf>
    <xf numFmtId="0" fontId="49" fillId="0" borderId="0" xfId="0" applyFont="1" applyFill="1" applyAlignment="1" applyProtection="1">
      <alignment horizontal="center" vertical="top" wrapText="1"/>
    </xf>
    <xf numFmtId="0" fontId="6" fillId="0" borderId="0" xfId="0" applyFont="1" applyAlignment="1" applyProtection="1">
      <alignment horizontal="center" vertical="top" wrapText="1"/>
    </xf>
    <xf numFmtId="0" fontId="51" fillId="20" borderId="74" xfId="0" applyNumberFormat="1" applyFont="1" applyFill="1" applyBorder="1" applyAlignment="1" applyProtection="1">
      <alignment horizontal="left" vertical="top" wrapText="1"/>
      <protection locked="0"/>
    </xf>
    <xf numFmtId="0" fontId="51" fillId="20" borderId="111" xfId="0" applyNumberFormat="1" applyFont="1" applyFill="1" applyBorder="1" applyAlignment="1" applyProtection="1">
      <alignment horizontal="left" vertical="top" wrapText="1"/>
      <protection locked="0"/>
    </xf>
    <xf numFmtId="0" fontId="51" fillId="20" borderId="103" xfId="0" applyNumberFormat="1" applyFont="1" applyFill="1" applyBorder="1" applyAlignment="1" applyProtection="1">
      <alignment horizontal="left" vertical="top" wrapText="1"/>
      <protection locked="0"/>
    </xf>
    <xf numFmtId="49" fontId="51" fillId="20" borderId="74" xfId="0" applyNumberFormat="1" applyFont="1" applyFill="1" applyBorder="1" applyAlignment="1" applyProtection="1">
      <alignment horizontal="center" vertical="top" wrapText="1"/>
      <protection locked="0"/>
    </xf>
    <xf numFmtId="49" fontId="51" fillId="20" borderId="111" xfId="0" applyNumberFormat="1" applyFont="1" applyFill="1" applyBorder="1" applyAlignment="1" applyProtection="1">
      <alignment horizontal="center" vertical="top" wrapText="1"/>
      <protection locked="0"/>
    </xf>
    <xf numFmtId="49" fontId="51" fillId="20" borderId="103" xfId="0" applyNumberFormat="1" applyFont="1" applyFill="1" applyBorder="1" applyAlignment="1" applyProtection="1">
      <alignment horizontal="center" vertical="top" wrapText="1"/>
      <protection locked="0"/>
    </xf>
    <xf numFmtId="0" fontId="49" fillId="0" borderId="71" xfId="0" applyFont="1" applyFill="1" applyBorder="1" applyAlignment="1" applyProtection="1">
      <alignment horizontal="left" vertical="top" wrapText="1"/>
    </xf>
    <xf numFmtId="0" fontId="49" fillId="0" borderId="6" xfId="0" applyFont="1" applyFill="1" applyBorder="1" applyAlignment="1" applyProtection="1">
      <alignment horizontal="left" vertical="top" wrapText="1"/>
    </xf>
    <xf numFmtId="0" fontId="49" fillId="0" borderId="28" xfId="0" applyFont="1" applyFill="1" applyBorder="1" applyAlignment="1" applyProtection="1">
      <alignment horizontal="left" vertical="top" wrapText="1"/>
    </xf>
    <xf numFmtId="0" fontId="49" fillId="0" borderId="136" xfId="0" applyFont="1" applyFill="1" applyBorder="1" applyAlignment="1" applyProtection="1">
      <alignment horizontal="left" vertical="top" wrapText="1"/>
    </xf>
    <xf numFmtId="0" fontId="49" fillId="0" borderId="30" xfId="0" applyFont="1" applyFill="1" applyBorder="1" applyAlignment="1" applyProtection="1">
      <alignment horizontal="left" vertical="top" wrapText="1"/>
    </xf>
    <xf numFmtId="0" fontId="49" fillId="0" borderId="29" xfId="0" applyFont="1" applyFill="1" applyBorder="1" applyAlignment="1" applyProtection="1">
      <alignment horizontal="left" vertical="top" wrapText="1"/>
    </xf>
    <xf numFmtId="0" fontId="49" fillId="22" borderId="114" xfId="0" applyFont="1" applyFill="1" applyBorder="1" applyAlignment="1" applyProtection="1">
      <alignment horizontal="left" vertical="center" wrapText="1"/>
    </xf>
    <xf numFmtId="0" fontId="51" fillId="22" borderId="116" xfId="0" applyFont="1" applyFill="1" applyBorder="1" applyAlignment="1" applyProtection="1">
      <alignment horizontal="left" vertical="center" wrapText="1"/>
    </xf>
    <xf numFmtId="0" fontId="51" fillId="22" borderId="118" xfId="0" applyFont="1" applyFill="1" applyBorder="1" applyAlignment="1" applyProtection="1">
      <alignment horizontal="left" vertical="center" wrapText="1"/>
    </xf>
    <xf numFmtId="10" fontId="49" fillId="22" borderId="115" xfId="0" applyNumberFormat="1" applyFont="1" applyFill="1" applyBorder="1" applyAlignment="1" applyProtection="1">
      <alignment horizontal="center" vertical="top" wrapText="1"/>
    </xf>
    <xf numFmtId="10" fontId="49" fillId="22" borderId="106" xfId="0" applyNumberFormat="1" applyFont="1" applyFill="1" applyBorder="1" applyAlignment="1" applyProtection="1">
      <alignment horizontal="center" vertical="top" wrapText="1"/>
    </xf>
    <xf numFmtId="10" fontId="49" fillId="22" borderId="86" xfId="0" applyNumberFormat="1" applyFont="1" applyFill="1" applyBorder="1" applyAlignment="1" applyProtection="1">
      <alignment horizontal="center" vertical="top" wrapText="1"/>
    </xf>
    <xf numFmtId="10" fontId="49" fillId="22" borderId="117" xfId="0" applyNumberFormat="1" applyFont="1" applyFill="1" applyBorder="1" applyAlignment="1" applyProtection="1">
      <alignment horizontal="center" vertical="top" wrapText="1"/>
    </xf>
    <xf numFmtId="165" fontId="49" fillId="7" borderId="114" xfId="0" applyNumberFormat="1" applyFont="1" applyFill="1" applyBorder="1" applyAlignment="1" applyProtection="1">
      <alignment horizontal="left" vertical="center"/>
    </xf>
    <xf numFmtId="165" fontId="49" fillId="7" borderId="118" xfId="0" applyNumberFormat="1" applyFont="1" applyFill="1" applyBorder="1" applyAlignment="1" applyProtection="1">
      <alignment horizontal="left" vertical="center"/>
    </xf>
    <xf numFmtId="164" fontId="49" fillId="7" borderId="130" xfId="0" applyNumberFormat="1" applyFont="1" applyFill="1" applyBorder="1" applyAlignment="1" applyProtection="1">
      <alignment horizontal="center" wrapText="1"/>
    </xf>
    <xf numFmtId="164" fontId="49" fillId="7" borderId="131" xfId="0" applyNumberFormat="1" applyFont="1" applyFill="1" applyBorder="1" applyAlignment="1" applyProtection="1">
      <alignment horizontal="center" wrapText="1"/>
    </xf>
    <xf numFmtId="164" fontId="49" fillId="7" borderId="130" xfId="0" applyNumberFormat="1" applyFont="1" applyFill="1" applyBorder="1" applyAlignment="1" applyProtection="1">
      <alignment horizontal="center" vertical="top" wrapText="1"/>
    </xf>
    <xf numFmtId="164" fontId="49" fillId="7" borderId="92" xfId="0" applyNumberFormat="1" applyFont="1" applyFill="1" applyBorder="1" applyAlignment="1" applyProtection="1">
      <alignment horizontal="center" vertical="top" wrapText="1"/>
    </xf>
    <xf numFmtId="0" fontId="49" fillId="0" borderId="107" xfId="0" applyFont="1" applyFill="1" applyBorder="1" applyAlignment="1" applyProtection="1">
      <alignment horizontal="center" vertical="center" wrapText="1"/>
    </xf>
    <xf numFmtId="0" fontId="49" fillId="0" borderId="0" xfId="0" applyFont="1" applyAlignment="1" applyProtection="1">
      <alignment horizontal="center" vertical="top" wrapText="1"/>
    </xf>
    <xf numFmtId="49" fontId="51" fillId="0" borderId="0" xfId="0" applyNumberFormat="1" applyFont="1" applyFill="1" applyAlignment="1" applyProtection="1">
      <alignment horizontal="center" vertical="center" wrapText="1"/>
    </xf>
    <xf numFmtId="0" fontId="49" fillId="0" borderId="0" xfId="0" applyNumberFormat="1" applyFont="1" applyFill="1" applyAlignment="1" applyProtection="1">
      <alignment horizontal="center" vertical="center" wrapText="1"/>
      <protection locked="0"/>
    </xf>
    <xf numFmtId="0" fontId="51" fillId="0" borderId="0" xfId="0" applyNumberFormat="1" applyFont="1" applyFill="1" applyAlignment="1" applyProtection="1">
      <alignment horizontal="left" vertical="center" wrapText="1"/>
    </xf>
    <xf numFmtId="49" fontId="51" fillId="0" borderId="40" xfId="0" applyNumberFormat="1" applyFont="1" applyFill="1" applyBorder="1" applyAlignment="1" applyProtection="1">
      <alignment horizontal="left"/>
    </xf>
    <xf numFmtId="0" fontId="51" fillId="0" borderId="0" xfId="0" applyFont="1" applyAlignment="1" applyProtection="1">
      <alignment horizontal="left" vertical="top" wrapText="1"/>
    </xf>
  </cellXfs>
  <cellStyles count="3">
    <cellStyle name="Currency" xfId="2" builtinId="4"/>
    <cellStyle name="Hyperlink" xfId="1" builtinId="8"/>
    <cellStyle name="Normal" xfId="0" builtinId="0"/>
  </cellStyles>
  <dxfs count="0"/>
  <tableStyles count="0" defaultTableStyle="TableStyleMedium9"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grants.hrsa.gov/webexternal/Login.as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50"/>
    <pageSetUpPr fitToPage="1"/>
  </sheetPr>
  <dimension ref="A1:ER87"/>
  <sheetViews>
    <sheetView tabSelected="1" zoomScale="115" zoomScaleNormal="115" workbookViewId="0">
      <selection activeCell="F21" sqref="F21"/>
    </sheetView>
  </sheetViews>
  <sheetFormatPr defaultColWidth="9.140625" defaultRowHeight="12.75" x14ac:dyDescent="0.2"/>
  <cols>
    <col min="1" max="1" width="60.42578125" style="171" customWidth="1"/>
    <col min="2" max="2" width="10.7109375" style="189" customWidth="1"/>
    <col min="3" max="3" width="10.42578125" style="184" bestFit="1" customWidth="1"/>
    <col min="4" max="4" width="10.7109375" style="189" customWidth="1"/>
    <col min="5" max="5" width="10.42578125" style="184" bestFit="1" customWidth="1"/>
    <col min="6" max="6" width="11.5703125" style="189" customWidth="1"/>
    <col min="7" max="7" width="11.28515625" style="184" customWidth="1"/>
    <col min="8" max="8" width="11.7109375" style="189" customWidth="1"/>
    <col min="9" max="9" width="10.42578125" style="184" bestFit="1" customWidth="1"/>
    <col min="10" max="16384" width="9.140625" style="171"/>
  </cols>
  <sheetData>
    <row r="1" spans="1:9" ht="15.75" x14ac:dyDescent="0.25">
      <c r="A1" s="371" t="s">
        <v>80</v>
      </c>
      <c r="B1" s="371"/>
      <c r="C1" s="371"/>
      <c r="D1" s="371"/>
      <c r="E1" s="371"/>
      <c r="F1" s="371"/>
      <c r="G1" s="371"/>
      <c r="H1" s="371"/>
      <c r="I1" s="371"/>
    </row>
    <row r="2" spans="1:9" ht="10.5" customHeight="1" thickBot="1" x14ac:dyDescent="0.25">
      <c r="A2" s="372"/>
      <c r="B2" s="372"/>
      <c r="C2" s="372"/>
      <c r="D2" s="372"/>
      <c r="E2" s="372"/>
      <c r="F2" s="372"/>
      <c r="G2" s="372"/>
      <c r="H2" s="372"/>
      <c r="I2" s="372"/>
    </row>
    <row r="3" spans="1:9" ht="14.45" customHeight="1" x14ac:dyDescent="0.2">
      <c r="A3" s="385" t="s">
        <v>38</v>
      </c>
      <c r="B3" s="386"/>
      <c r="C3" s="386"/>
      <c r="D3" s="387"/>
      <c r="E3" s="382" t="s">
        <v>30</v>
      </c>
      <c r="F3" s="383"/>
      <c r="G3" s="383"/>
      <c r="H3" s="383"/>
      <c r="I3" s="384"/>
    </row>
    <row r="4" spans="1:9" ht="14.1" customHeight="1" x14ac:dyDescent="0.2">
      <c r="A4" s="386"/>
      <c r="B4" s="386"/>
      <c r="C4" s="386"/>
      <c r="D4" s="387"/>
      <c r="E4" s="388" t="s">
        <v>21</v>
      </c>
      <c r="F4" s="389"/>
      <c r="G4" s="389"/>
      <c r="H4" s="389"/>
      <c r="I4" s="64"/>
    </row>
    <row r="5" spans="1:9" ht="14.1" customHeight="1" thickBot="1" x14ac:dyDescent="0.25">
      <c r="A5" s="386"/>
      <c r="B5" s="386"/>
      <c r="C5" s="386"/>
      <c r="D5" s="387"/>
      <c r="E5" s="388" t="s">
        <v>33</v>
      </c>
      <c r="F5" s="389"/>
      <c r="G5" s="389"/>
      <c r="H5" s="389"/>
      <c r="I5" s="64"/>
    </row>
    <row r="6" spans="1:9" ht="14.1" customHeight="1" thickBot="1" x14ac:dyDescent="0.25">
      <c r="A6" s="378" t="s">
        <v>17</v>
      </c>
      <c r="B6" s="379"/>
      <c r="C6" s="354"/>
      <c r="D6" s="351"/>
      <c r="E6" s="392" t="s">
        <v>34</v>
      </c>
      <c r="F6" s="393"/>
      <c r="G6" s="393"/>
      <c r="H6" s="393"/>
      <c r="I6" s="65"/>
    </row>
    <row r="7" spans="1:9" ht="14.1" customHeight="1" x14ac:dyDescent="0.2">
      <c r="A7" s="390" t="s">
        <v>93</v>
      </c>
      <c r="B7" s="391"/>
      <c r="C7" s="350"/>
      <c r="D7" s="351"/>
      <c r="E7" s="352" t="s">
        <v>63</v>
      </c>
      <c r="F7" s="353"/>
      <c r="G7" s="353"/>
      <c r="H7" s="353"/>
      <c r="I7" s="66">
        <f>SUM(I5:I6)</f>
        <v>0</v>
      </c>
    </row>
    <row r="8" spans="1:9" ht="14.1" customHeight="1" x14ac:dyDescent="0.2">
      <c r="A8" s="62" t="s">
        <v>94</v>
      </c>
      <c r="B8" s="195"/>
      <c r="C8" s="350"/>
      <c r="D8" s="380"/>
      <c r="E8" s="375" t="s">
        <v>35</v>
      </c>
      <c r="F8" s="376"/>
      <c r="G8" s="376"/>
      <c r="H8" s="376"/>
      <c r="I8" s="64"/>
    </row>
    <row r="9" spans="1:9" ht="14.1" customHeight="1" x14ac:dyDescent="0.2">
      <c r="A9" s="63" t="s">
        <v>95</v>
      </c>
      <c r="B9" s="196"/>
      <c r="C9" s="381"/>
      <c r="D9" s="351"/>
      <c r="E9" s="373" t="s">
        <v>64</v>
      </c>
      <c r="F9" s="374"/>
      <c r="G9" s="374"/>
      <c r="H9" s="374"/>
      <c r="I9" s="66">
        <f>SUM(I4+I5+I6+I8)</f>
        <v>0</v>
      </c>
    </row>
    <row r="10" spans="1:9" ht="14.1" customHeight="1" thickBot="1" x14ac:dyDescent="0.25">
      <c r="A10" s="394" t="s">
        <v>96</v>
      </c>
      <c r="B10" s="395"/>
      <c r="C10" s="377"/>
      <c r="D10" s="351"/>
      <c r="E10" s="375" t="s">
        <v>36</v>
      </c>
      <c r="F10" s="376"/>
      <c r="G10" s="376"/>
      <c r="H10" s="376"/>
      <c r="I10" s="64"/>
    </row>
    <row r="11" spans="1:9" ht="14.45" customHeight="1" thickBot="1" x14ac:dyDescent="0.25">
      <c r="A11" s="361"/>
      <c r="B11" s="361"/>
      <c r="C11" s="369"/>
      <c r="D11" s="351"/>
      <c r="E11" s="362" t="s">
        <v>37</v>
      </c>
      <c r="F11" s="363"/>
      <c r="G11" s="363"/>
      <c r="H11" s="364"/>
      <c r="I11" s="67">
        <f>SUM(I9+I10)</f>
        <v>0</v>
      </c>
    </row>
    <row r="12" spans="1:9" ht="13.5" thickBot="1" x14ac:dyDescent="0.25">
      <c r="A12" s="370"/>
      <c r="B12" s="370"/>
      <c r="C12" s="370"/>
      <c r="D12" s="370"/>
      <c r="E12" s="370"/>
      <c r="F12" s="370"/>
      <c r="G12" s="370"/>
      <c r="H12" s="370"/>
      <c r="I12" s="370"/>
    </row>
    <row r="13" spans="1:9" ht="14.45" customHeight="1" thickTop="1" x14ac:dyDescent="0.2">
      <c r="A13" s="338" t="s">
        <v>23</v>
      </c>
      <c r="B13" s="341" t="s">
        <v>49</v>
      </c>
      <c r="C13" s="342"/>
      <c r="D13" s="341" t="s">
        <v>31</v>
      </c>
      <c r="E13" s="342"/>
      <c r="F13" s="341" t="s">
        <v>29</v>
      </c>
      <c r="G13" s="342"/>
      <c r="H13" s="365" t="s">
        <v>24</v>
      </c>
      <c r="I13" s="366"/>
    </row>
    <row r="14" spans="1:9" ht="16.5" customHeight="1" x14ac:dyDescent="0.2">
      <c r="A14" s="339"/>
      <c r="B14" s="343"/>
      <c r="C14" s="344"/>
      <c r="D14" s="343"/>
      <c r="E14" s="344"/>
      <c r="F14" s="343"/>
      <c r="G14" s="344"/>
      <c r="H14" s="367"/>
      <c r="I14" s="368"/>
    </row>
    <row r="15" spans="1:9" s="172" customFormat="1" ht="12" customHeight="1" thickBot="1" x14ac:dyDescent="0.25">
      <c r="A15" s="340"/>
      <c r="B15" s="186" t="s">
        <v>0</v>
      </c>
      <c r="C15" s="68" t="s">
        <v>1</v>
      </c>
      <c r="D15" s="190" t="s">
        <v>0</v>
      </c>
      <c r="E15" s="68" t="s">
        <v>1</v>
      </c>
      <c r="F15" s="190" t="s">
        <v>0</v>
      </c>
      <c r="G15" s="68" t="s">
        <v>1</v>
      </c>
      <c r="H15" s="190" t="s">
        <v>0</v>
      </c>
      <c r="I15" s="69" t="s">
        <v>1</v>
      </c>
    </row>
    <row r="16" spans="1:9" s="172" customFormat="1" ht="14.45" customHeight="1" x14ac:dyDescent="0.2">
      <c r="A16" s="32" t="s">
        <v>11</v>
      </c>
      <c r="B16" s="33">
        <f>SUM(B17+B18+B19)</f>
        <v>0</v>
      </c>
      <c r="C16" s="34" t="str">
        <f>IF(ISERROR(B16/B28),"- -",B16/B28)</f>
        <v>- -</v>
      </c>
      <c r="D16" s="33">
        <f>SUM(D17+D18+D19)</f>
        <v>0</v>
      </c>
      <c r="E16" s="34" t="str">
        <f>IF(ISERROR(D16/D28),"- -",D16/D28)</f>
        <v>- -</v>
      </c>
      <c r="F16" s="33">
        <f>SUM(F17+F18+F19)</f>
        <v>0</v>
      </c>
      <c r="G16" s="34" t="str">
        <f>IF(ISERROR(F16/F28),"- -",F16/F28)</f>
        <v>- -</v>
      </c>
      <c r="H16" s="33">
        <f>SUM(B16+D16+F16)</f>
        <v>0</v>
      </c>
      <c r="I16" s="35" t="str">
        <f>IF(ISERROR(H16/H28),"- -",H16/H28)</f>
        <v>- -</v>
      </c>
    </row>
    <row r="17" spans="1:9" s="172" customFormat="1" ht="14.45" customHeight="1" x14ac:dyDescent="0.2">
      <c r="A17" s="36" t="s">
        <v>2</v>
      </c>
      <c r="B17" s="37"/>
      <c r="C17" s="143" t="str">
        <f>IF(ISERROR(B17/B28),"- -",B17/B28)</f>
        <v>- -</v>
      </c>
      <c r="D17" s="37"/>
      <c r="E17" s="143" t="str">
        <f>IF(ISERROR(D17/D28),"- -",D17/D28)</f>
        <v>- -</v>
      </c>
      <c r="F17" s="37"/>
      <c r="G17" s="143" t="str">
        <f>IF(ISERROR(F17/F28),"- -",F17/F28)</f>
        <v>- -</v>
      </c>
      <c r="H17" s="148">
        <f t="shared" ref="H17:H27" si="0">SUM(B17+D17+F17)</f>
        <v>0</v>
      </c>
      <c r="I17" s="149" t="str">
        <f>IF(ISERROR(H17/H28),"- -",H17/H28)</f>
        <v>- -</v>
      </c>
    </row>
    <row r="18" spans="1:9" s="172" customFormat="1" ht="14.45" customHeight="1" x14ac:dyDescent="0.2">
      <c r="A18" s="36" t="s">
        <v>3</v>
      </c>
      <c r="B18" s="37"/>
      <c r="C18" s="143" t="str">
        <f>IF(ISERROR(B18/B28),"- -",B18/B28)</f>
        <v>- -</v>
      </c>
      <c r="D18" s="37"/>
      <c r="E18" s="143" t="str">
        <f>IF(ISERROR(D18/D28),"- -",D18/D28)</f>
        <v>- -</v>
      </c>
      <c r="F18" s="37"/>
      <c r="G18" s="143" t="str">
        <f>IF(ISERROR(F18/F28),"- -",F18/F28)</f>
        <v>- -</v>
      </c>
      <c r="H18" s="148">
        <f t="shared" si="0"/>
        <v>0</v>
      </c>
      <c r="I18" s="149" t="str">
        <f>IF(ISERROR(H18/H28),"- -",H18/H28)</f>
        <v>- -</v>
      </c>
    </row>
    <row r="19" spans="1:9" s="172" customFormat="1" ht="14.45" customHeight="1" thickBot="1" x14ac:dyDescent="0.25">
      <c r="A19" s="38" t="s">
        <v>4</v>
      </c>
      <c r="B19" s="39"/>
      <c r="C19" s="144" t="str">
        <f>IF(ISERROR(B19/B28),"- -",B19/B28)</f>
        <v>- -</v>
      </c>
      <c r="D19" s="39"/>
      <c r="E19" s="144" t="str">
        <f>IF(ISERROR(D19/D28),"- -",D19/D28)</f>
        <v>- -</v>
      </c>
      <c r="F19" s="39"/>
      <c r="G19" s="144" t="str">
        <f>IF(ISERROR(F19/F28),"- -",F19/F28)</f>
        <v>- -</v>
      </c>
      <c r="H19" s="150">
        <f t="shared" si="0"/>
        <v>0</v>
      </c>
      <c r="I19" s="151" t="str">
        <f>IF(ISERROR(H19/H28),"- -",H19/H28)</f>
        <v>- -</v>
      </c>
    </row>
    <row r="20" spans="1:9" s="172" customFormat="1" ht="14.45" customHeight="1" thickBot="1" x14ac:dyDescent="0.25">
      <c r="A20" s="40" t="s">
        <v>12</v>
      </c>
      <c r="B20" s="41"/>
      <c r="C20" s="145" t="str">
        <f>IF(ISERROR(B20/B28),"- -",B20/B28)</f>
        <v>- -</v>
      </c>
      <c r="D20" s="42"/>
      <c r="E20" s="43"/>
      <c r="F20" s="41"/>
      <c r="G20" s="145" t="str">
        <f>IF(ISERROR(F20/F28),"- -",F20/F28)</f>
        <v>- -</v>
      </c>
      <c r="H20" s="152">
        <f>SUM(B20+F20)</f>
        <v>0</v>
      </c>
      <c r="I20" s="153" t="str">
        <f>IF(ISERROR(H20/H28),"- -",H20/H28)</f>
        <v>- -</v>
      </c>
    </row>
    <row r="21" spans="1:9" s="172" customFormat="1" ht="14.45" customHeight="1" thickBot="1" x14ac:dyDescent="0.25">
      <c r="A21" s="45" t="s">
        <v>18</v>
      </c>
      <c r="B21" s="137"/>
      <c r="C21" s="146" t="str">
        <f>IF(ISERROR(B21/B28),"- -",B21/B28)</f>
        <v>- -</v>
      </c>
      <c r="D21" s="42"/>
      <c r="E21" s="43"/>
      <c r="F21" s="44"/>
      <c r="G21" s="145" t="str">
        <f>IF(ISERROR(F21/F28),"- -",F21/F28)</f>
        <v>- -</v>
      </c>
      <c r="H21" s="152">
        <f>SUM(B21+F21)</f>
        <v>0</v>
      </c>
      <c r="I21" s="153" t="str">
        <f>IF(ISERROR(H21/H28),"- -",H21/H28)</f>
        <v>- -</v>
      </c>
    </row>
    <row r="22" spans="1:9" s="172" customFormat="1" ht="14.45" customHeight="1" thickBot="1" x14ac:dyDescent="0.25">
      <c r="A22" s="45" t="s">
        <v>84</v>
      </c>
      <c r="B22" s="138">
        <f>B63</f>
        <v>0</v>
      </c>
      <c r="C22" s="146" t="str">
        <f>IF(ISERROR(B22/B28),"- -",B22/B28)</f>
        <v>- -</v>
      </c>
      <c r="D22" s="42"/>
      <c r="E22" s="47"/>
      <c r="F22" s="46">
        <f>F63</f>
        <v>0</v>
      </c>
      <c r="G22" s="146" t="str">
        <f>IF(ISERROR(F22/F28),"- -",F22/F28)</f>
        <v>- -</v>
      </c>
      <c r="H22" s="152">
        <f>SUM(B22+F22)</f>
        <v>0</v>
      </c>
      <c r="I22" s="153" t="str">
        <f>IF(ISERROR(H22/H28),"- -",H22/H28)</f>
        <v>- -</v>
      </c>
    </row>
    <row r="23" spans="1:9" s="172" customFormat="1" ht="14.45" customHeight="1" thickBot="1" x14ac:dyDescent="0.25">
      <c r="A23" s="45" t="s">
        <v>85</v>
      </c>
      <c r="B23" s="139"/>
      <c r="C23" s="146" t="str">
        <f>IF(ISERROR(B23/B28),"- -",B23/B28)</f>
        <v>- -</v>
      </c>
      <c r="D23" s="42"/>
      <c r="E23" s="47"/>
      <c r="F23" s="142"/>
      <c r="G23" s="146" t="str">
        <f>IF(ISERROR(F23/F28),"- -",F23/F28)</f>
        <v>- -</v>
      </c>
      <c r="H23" s="152">
        <f>SUM(B23)</f>
        <v>0</v>
      </c>
      <c r="I23" s="153" t="str">
        <f>IF(ISERROR(H23/H28),"- -",H23/H28)</f>
        <v>- -</v>
      </c>
    </row>
    <row r="24" spans="1:9" s="172" customFormat="1" ht="14.45" customHeight="1" thickBot="1" x14ac:dyDescent="0.25">
      <c r="A24" s="45" t="s">
        <v>86</v>
      </c>
      <c r="B24" s="138">
        <f>D63</f>
        <v>0</v>
      </c>
      <c r="C24" s="146" t="str">
        <f>IF(ISERROR(B24/B28),"- -",B24/B28)</f>
        <v>- -</v>
      </c>
      <c r="D24" s="42"/>
      <c r="E24" s="47"/>
      <c r="F24" s="48"/>
      <c r="G24" s="49" t="str">
        <f>IF(ISERROR(F24/F28),"- -",F24/F28)</f>
        <v>- -</v>
      </c>
      <c r="H24" s="152">
        <f>B24</f>
        <v>0</v>
      </c>
      <c r="I24" s="153" t="str">
        <f>IF(ISERROR(H24/H28),"- -",H24/H28)</f>
        <v>- -</v>
      </c>
    </row>
    <row r="25" spans="1:9" s="172" customFormat="1" ht="14.45" customHeight="1" thickBot="1" x14ac:dyDescent="0.25">
      <c r="A25" s="45" t="s">
        <v>87</v>
      </c>
      <c r="B25" s="140"/>
      <c r="C25" s="146" t="str">
        <f>IF(ISERROR(B25/B28),"- -",B25/B28)</f>
        <v>- -</v>
      </c>
      <c r="D25" s="41"/>
      <c r="E25" s="145" t="str">
        <f>IF(ISERROR(D25/D28),"- -",D25/D28)</f>
        <v>- -</v>
      </c>
      <c r="F25" s="50"/>
      <c r="G25" s="145" t="str">
        <f>IF(ISERROR(F25/F28),"- -",F25/F28)</f>
        <v>- -</v>
      </c>
      <c r="H25" s="152">
        <f>SUM(B25+D25+F25)</f>
        <v>0</v>
      </c>
      <c r="I25" s="153" t="str">
        <f>IF(ISERROR(H25/H28),"- -",H25/H28)</f>
        <v>- -</v>
      </c>
    </row>
    <row r="26" spans="1:9" s="172" customFormat="1" ht="14.45" customHeight="1" thickBot="1" x14ac:dyDescent="0.25">
      <c r="A26" s="40" t="s">
        <v>69</v>
      </c>
      <c r="B26" s="41"/>
      <c r="C26" s="145" t="str">
        <f>IF(ISERROR(B26/B28),"- -",B26/B28)</f>
        <v>- -</v>
      </c>
      <c r="D26" s="41"/>
      <c r="E26" s="145" t="str">
        <f>IF(ISERROR(D26/D28),"- -",D26/D28)</f>
        <v>- -</v>
      </c>
      <c r="F26" s="41"/>
      <c r="G26" s="145" t="str">
        <f>IF(ISERROR(F26/F28),"- -",F26/F28)</f>
        <v>- -</v>
      </c>
      <c r="H26" s="152">
        <f t="shared" si="0"/>
        <v>0</v>
      </c>
      <c r="I26" s="153" t="str">
        <f>IF(ISERROR(H26/H28),"- -",H26/H28)</f>
        <v>- -</v>
      </c>
    </row>
    <row r="27" spans="1:9" s="172" customFormat="1" ht="14.45" customHeight="1" thickBot="1" x14ac:dyDescent="0.25">
      <c r="A27" s="40" t="s">
        <v>70</v>
      </c>
      <c r="B27" s="41"/>
      <c r="C27" s="145" t="str">
        <f>IF(ISERROR(B27/B28),"- -",B27/B28)</f>
        <v>- -</v>
      </c>
      <c r="D27" s="41"/>
      <c r="E27" s="147" t="str">
        <f>IF(ISERROR(D27/D28),"- -",D27/D28)</f>
        <v>- -</v>
      </c>
      <c r="F27" s="141"/>
      <c r="G27" s="146" t="str">
        <f>IF(ISERROR(F27/F28),"- -",F27/F28)</f>
        <v>- -</v>
      </c>
      <c r="H27" s="154">
        <f t="shared" si="0"/>
        <v>0</v>
      </c>
      <c r="I27" s="153" t="str">
        <f>IF(ISERROR(H27/H28),"- -",H27/H28)</f>
        <v>- -</v>
      </c>
    </row>
    <row r="28" spans="1:9" s="173" customFormat="1" ht="14.45" customHeight="1" thickBot="1" x14ac:dyDescent="0.25">
      <c r="A28" s="51" t="s">
        <v>5</v>
      </c>
      <c r="B28" s="52">
        <f>SUM(B16, B20:B27)</f>
        <v>0</v>
      </c>
      <c r="C28" s="53">
        <f>IF(ISERROR(SUM(C16, C20:C27)),"- -",SUM(C16, C20:C27))</f>
        <v>0</v>
      </c>
      <c r="D28" s="54">
        <f>SUM(D16, D25:D27)</f>
        <v>0</v>
      </c>
      <c r="E28" s="53">
        <f>IF(ISERROR(SUM(E16, E25:E27)),"- -",SUM(E16, E25:E27))</f>
        <v>0</v>
      </c>
      <c r="F28" s="54">
        <f>SUM(F16, F20:F22, F25:F27)</f>
        <v>0</v>
      </c>
      <c r="G28" s="53">
        <f>IF(ISERROR(SUM(G16, G20:G23, G25:G27)),"- -",SUM(G16, G20:G23, G25:G27))</f>
        <v>0</v>
      </c>
      <c r="H28" s="54">
        <f>SUM(H16, H20:H27)</f>
        <v>0</v>
      </c>
      <c r="I28" s="55" t="str">
        <f>IF(ISERROR(SUM(I16+I20+I21+I22+I23+I24+I25+I26+I27)),"- -",SUM(I16+I20+I21+I22+I23+I24+I25+I26+I27))</f>
        <v>- -</v>
      </c>
    </row>
    <row r="29" spans="1:9" s="173" customFormat="1" ht="14.45" customHeight="1" thickBot="1" x14ac:dyDescent="0.25">
      <c r="A29" s="56" t="s">
        <v>88</v>
      </c>
      <c r="B29" s="57">
        <f>SUM(B28+D28+F28)</f>
        <v>0</v>
      </c>
      <c r="C29" s="58"/>
      <c r="D29" s="191"/>
      <c r="E29" s="58"/>
      <c r="F29" s="191"/>
      <c r="G29" s="58"/>
      <c r="H29" s="191"/>
      <c r="I29" s="59"/>
    </row>
    <row r="30" spans="1:9" s="173" customFormat="1" ht="12.75" customHeight="1" thickTop="1" thickBot="1" x14ac:dyDescent="0.25">
      <c r="A30" s="60"/>
      <c r="B30" s="187"/>
      <c r="C30" s="60"/>
      <c r="D30" s="187"/>
      <c r="E30" s="60"/>
      <c r="F30" s="187"/>
      <c r="G30" s="60"/>
      <c r="H30" s="187"/>
      <c r="I30" s="61"/>
    </row>
    <row r="31" spans="1:9" s="173" customFormat="1" ht="17.25" customHeight="1" thickTop="1" x14ac:dyDescent="0.2">
      <c r="A31" s="348" t="s">
        <v>19</v>
      </c>
      <c r="B31" s="357" t="s">
        <v>89</v>
      </c>
      <c r="C31" s="346"/>
      <c r="D31" s="345" t="s">
        <v>25</v>
      </c>
      <c r="E31" s="346"/>
      <c r="F31" s="358" t="s">
        <v>90</v>
      </c>
      <c r="G31" s="359"/>
      <c r="H31" s="345" t="s">
        <v>26</v>
      </c>
      <c r="I31" s="360"/>
    </row>
    <row r="32" spans="1:9" s="173" customFormat="1" ht="16.5" customHeight="1" thickBot="1" x14ac:dyDescent="0.25">
      <c r="A32" s="349"/>
      <c r="B32" s="70" t="s">
        <v>0</v>
      </c>
      <c r="C32" s="71" t="s">
        <v>1</v>
      </c>
      <c r="D32" s="72" t="s">
        <v>0</v>
      </c>
      <c r="E32" s="73" t="s">
        <v>1</v>
      </c>
      <c r="F32" s="72" t="s">
        <v>0</v>
      </c>
      <c r="G32" s="73" t="s">
        <v>1</v>
      </c>
      <c r="H32" s="74" t="s">
        <v>0</v>
      </c>
      <c r="I32" s="75" t="s">
        <v>1</v>
      </c>
    </row>
    <row r="33" spans="1:9" ht="14.45" customHeight="1" x14ac:dyDescent="0.2">
      <c r="A33" s="76" t="s">
        <v>28</v>
      </c>
      <c r="B33" s="77">
        <f>SUM(B35:B46)</f>
        <v>0</v>
      </c>
      <c r="C33" s="78" t="str">
        <f>IF(ISERROR(B33/B63),"- -",B33/B63)</f>
        <v>- -</v>
      </c>
      <c r="D33" s="79">
        <f>SUM(D36:D37, D39:D46)</f>
        <v>0</v>
      </c>
      <c r="E33" s="78" t="str">
        <f>IF(ISERROR(D33/D63),"- -",D33/D63)</f>
        <v>- -</v>
      </c>
      <c r="F33" s="80">
        <f>SUM(F35:F36, F39:F46)</f>
        <v>0</v>
      </c>
      <c r="G33" s="81" t="str">
        <f>IF(ISERROR(F33/F63),"- -",F33/F63)</f>
        <v>- -</v>
      </c>
      <c r="H33" s="82">
        <f>SUM(B33+D33+F33)</f>
        <v>0</v>
      </c>
      <c r="I33" s="83" t="str">
        <f>IF(ISERROR(H33/H63),"- -",H33/H63)</f>
        <v>- -</v>
      </c>
    </row>
    <row r="34" spans="1:9" ht="14.1" customHeight="1" x14ac:dyDescent="0.2">
      <c r="A34" s="100" t="s">
        <v>107</v>
      </c>
      <c r="B34" s="85"/>
      <c r="C34" s="86"/>
      <c r="D34" s="85"/>
      <c r="E34" s="87"/>
      <c r="F34" s="85"/>
      <c r="G34" s="86"/>
      <c r="H34" s="88"/>
      <c r="I34" s="89"/>
    </row>
    <row r="35" spans="1:9" ht="14.1" customHeight="1" x14ac:dyDescent="0.2">
      <c r="A35" s="100" t="s">
        <v>108</v>
      </c>
      <c r="B35" s="185"/>
      <c r="C35" s="156" t="str">
        <f>IF(ISERROR(B35/B63),"- -",B35/B63)</f>
        <v>- -</v>
      </c>
      <c r="D35" s="91"/>
      <c r="E35" s="87"/>
      <c r="F35" s="174"/>
      <c r="G35" s="156" t="str">
        <f>IF(ISERROR(F35/F63),"- -",F35/F63)</f>
        <v>- -</v>
      </c>
      <c r="H35" s="150">
        <f>SUM(B35+F35)</f>
        <v>0</v>
      </c>
      <c r="I35" s="161" t="str">
        <f>IF(ISERROR(H35/H63),"- -",H35/H63)</f>
        <v>- -</v>
      </c>
    </row>
    <row r="36" spans="1:9" ht="14.1" customHeight="1" x14ac:dyDescent="0.2">
      <c r="A36" s="100" t="s">
        <v>109</v>
      </c>
      <c r="B36" s="90"/>
      <c r="C36" s="156" t="str">
        <f>IF(ISERROR(B36/B63),"- -",B36/B63)</f>
        <v>- -</v>
      </c>
      <c r="D36" s="174"/>
      <c r="E36" s="156" t="str">
        <f>IF(ISERROR(D36/D63),"- -",D36/D63)</f>
        <v>- -</v>
      </c>
      <c r="F36" s="90"/>
      <c r="G36" s="156" t="str">
        <f>IF(ISERROR(F36/F63),"- -",F36/F63)</f>
        <v>- -</v>
      </c>
      <c r="H36" s="148">
        <f>SUM(B36+D36+F36)</f>
        <v>0</v>
      </c>
      <c r="I36" s="161" t="str">
        <f>IF(ISERROR(H36/H63),"- -",H36/H63)</f>
        <v>- -</v>
      </c>
    </row>
    <row r="37" spans="1:9" ht="14.1" customHeight="1" x14ac:dyDescent="0.2">
      <c r="A37" s="100" t="s">
        <v>110</v>
      </c>
      <c r="B37" s="90"/>
      <c r="C37" s="156" t="str">
        <f>IF(ISERROR(B37/B63),"- -",B37/B63)</f>
        <v>- -</v>
      </c>
      <c r="D37" s="90"/>
      <c r="E37" s="156" t="str">
        <f>IF(ISERROR(D37/D63),"- -",D37/D63)</f>
        <v>- -</v>
      </c>
      <c r="F37" s="91"/>
      <c r="G37" s="87"/>
      <c r="H37" s="150">
        <f>SUM(B37+D37)</f>
        <v>0</v>
      </c>
      <c r="I37" s="161" t="str">
        <f>IF(ISERROR(H37/H63),"- -",H37/H63)</f>
        <v>- -</v>
      </c>
    </row>
    <row r="38" spans="1:9" ht="14.1" customHeight="1" x14ac:dyDescent="0.2">
      <c r="A38" s="100" t="s">
        <v>111</v>
      </c>
      <c r="B38" s="90"/>
      <c r="C38" s="156" t="str">
        <f>IF(ISERROR(B38/B63),"- -",B38/B63)</f>
        <v>- -</v>
      </c>
      <c r="D38" s="91"/>
      <c r="E38" s="87"/>
      <c r="F38" s="91"/>
      <c r="G38" s="87"/>
      <c r="H38" s="150">
        <f>B38</f>
        <v>0</v>
      </c>
      <c r="I38" s="161" t="str">
        <f>IF(ISERROR(H38/H63),"- -",H38/H63)</f>
        <v>- -</v>
      </c>
    </row>
    <row r="39" spans="1:9" ht="14.1" customHeight="1" x14ac:dyDescent="0.2">
      <c r="A39" s="100" t="s">
        <v>112</v>
      </c>
      <c r="B39" s="90"/>
      <c r="C39" s="156" t="str">
        <f>IF(ISERROR(B39/B63),"- -",B39/B63)</f>
        <v>- -</v>
      </c>
      <c r="D39" s="90"/>
      <c r="E39" s="156" t="str">
        <f>IF(ISERROR(D39/D63),"- -",D39/D63)</f>
        <v>- -</v>
      </c>
      <c r="F39" s="174"/>
      <c r="G39" s="156" t="str">
        <f>IF(ISERROR(F39/F63),"- -",F39/F63)</f>
        <v>- -</v>
      </c>
      <c r="H39" s="148">
        <f>SUM(B39+D39+F39)</f>
        <v>0</v>
      </c>
      <c r="I39" s="161" t="str">
        <f>IF(ISERROR(H39/H63),"- -",H39/H63)</f>
        <v>- -</v>
      </c>
    </row>
    <row r="40" spans="1:9" ht="14.1" customHeight="1" x14ac:dyDescent="0.2">
      <c r="A40" s="100" t="s">
        <v>113</v>
      </c>
      <c r="B40" s="90"/>
      <c r="C40" s="156" t="str">
        <f>IF(ISERROR(B40/B63),"- -",B40/B63)</f>
        <v>- -</v>
      </c>
      <c r="D40" s="92"/>
      <c r="E40" s="156" t="str">
        <f>IF(ISERROR(D40/D63),"- -",D40/D63)</f>
        <v>- -</v>
      </c>
      <c r="F40" s="90"/>
      <c r="G40" s="156" t="str">
        <f>IF(ISERROR(F40/F63),"- -",F40/F63)</f>
        <v>- -</v>
      </c>
      <c r="H40" s="148">
        <f t="shared" ref="H40:H46" si="1">SUM(B40+D40+F40)</f>
        <v>0</v>
      </c>
      <c r="I40" s="161" t="str">
        <f>IF(ISERROR(H40/H63),"- -",H40/H63)</f>
        <v>- -</v>
      </c>
    </row>
    <row r="41" spans="1:9" ht="14.1" customHeight="1" x14ac:dyDescent="0.2">
      <c r="A41" s="101" t="s">
        <v>114</v>
      </c>
      <c r="B41" s="90"/>
      <c r="C41" s="156" t="str">
        <f>IF(ISERROR(B41/B63),"- -",B41/B63)</f>
        <v>- -</v>
      </c>
      <c r="D41" s="174"/>
      <c r="E41" s="156" t="str">
        <f>IF(ISERROR(D41/D63),"- -",D41/D63)</f>
        <v>- -</v>
      </c>
      <c r="F41" s="175"/>
      <c r="G41" s="156" t="str">
        <f>IF(ISERROR(F41/F63),"- -",F41/F63)</f>
        <v>- -</v>
      </c>
      <c r="H41" s="148">
        <f>SUM(B41+D41+F41)</f>
        <v>0</v>
      </c>
      <c r="I41" s="161" t="str">
        <f>IF(ISERROR(H41/H63),"- -",H41/H63)</f>
        <v>- -</v>
      </c>
    </row>
    <row r="42" spans="1:9" s="176" customFormat="1" ht="14.1" customHeight="1" x14ac:dyDescent="0.2">
      <c r="A42" s="100" t="s">
        <v>115</v>
      </c>
      <c r="B42" s="92"/>
      <c r="C42" s="156" t="str">
        <f>IF(ISERROR(B42/B63),"- -",B42/B63)</f>
        <v>- -</v>
      </c>
      <c r="D42" s="92"/>
      <c r="E42" s="156" t="str">
        <f>IF(ISERROR(D42/D63),"- -",D42/D63)</f>
        <v>- -</v>
      </c>
      <c r="F42" s="92"/>
      <c r="G42" s="156" t="str">
        <f>IF(ISERROR(F42/F63),"- -",F42/F63)</f>
        <v>- -</v>
      </c>
      <c r="H42" s="148">
        <f t="shared" si="1"/>
        <v>0</v>
      </c>
      <c r="I42" s="161" t="str">
        <f>IF(ISERROR(H42/H63),"- -",H42/H63)</f>
        <v>- -</v>
      </c>
    </row>
    <row r="43" spans="1:9" s="176" customFormat="1" ht="14.1" customHeight="1" x14ac:dyDescent="0.2">
      <c r="A43" s="100" t="s">
        <v>6</v>
      </c>
      <c r="B43" s="93"/>
      <c r="C43" s="157" t="str">
        <f>IF(ISERROR(B43/B63),"- -",B43/B63)</f>
        <v>- -</v>
      </c>
      <c r="D43" s="93"/>
      <c r="E43" s="157" t="str">
        <f>IF(ISERROR(D43/D63),"- -",D43/D63)</f>
        <v>- -</v>
      </c>
      <c r="F43" s="93"/>
      <c r="G43" s="157" t="str">
        <f>IF(ISERROR(F43/F63),"- -",F43/F63)</f>
        <v>- -</v>
      </c>
      <c r="H43" s="150">
        <f t="shared" si="1"/>
        <v>0</v>
      </c>
      <c r="I43" s="162" t="str">
        <f>IF(ISERROR(H43/H63),"- -",H43/H63)</f>
        <v>- -</v>
      </c>
    </row>
    <row r="44" spans="1:9" s="173" customFormat="1" ht="14.1" customHeight="1" x14ac:dyDescent="0.2">
      <c r="A44" s="100" t="s">
        <v>116</v>
      </c>
      <c r="B44" s="92"/>
      <c r="C44" s="143" t="str">
        <f>IF(ISERROR(B44/B63),"- -",B44/B63)</f>
        <v>- -</v>
      </c>
      <c r="D44" s="92"/>
      <c r="E44" s="143" t="str">
        <f>IF(ISERROR(D44/D63),"- -",D44/D63)</f>
        <v>- -</v>
      </c>
      <c r="F44" s="92"/>
      <c r="G44" s="143" t="str">
        <f>IF(ISERROR(F44/F63),"- -",F44/F63)</f>
        <v>- -</v>
      </c>
      <c r="H44" s="148">
        <f t="shared" si="1"/>
        <v>0</v>
      </c>
      <c r="I44" s="163" t="str">
        <f>IF(ISERROR(H44/H63),"- -",H44/H63)</f>
        <v>- -</v>
      </c>
    </row>
    <row r="45" spans="1:9" s="173" customFormat="1" ht="14.1" customHeight="1" x14ac:dyDescent="0.2">
      <c r="A45" s="99" t="s">
        <v>117</v>
      </c>
      <c r="B45" s="94"/>
      <c r="C45" s="158" t="str">
        <f>IF(ISERROR(B45/B63),"- -",B45/B63)</f>
        <v>- -</v>
      </c>
      <c r="D45" s="94"/>
      <c r="E45" s="158" t="str">
        <f>IF(ISERROR(D45/D63),"- -",D45/D63)</f>
        <v>- -</v>
      </c>
      <c r="F45" s="94"/>
      <c r="G45" s="158" t="str">
        <f>IF(ISERROR(F45/F63),"- -",F45/F63)</f>
        <v>- -</v>
      </c>
      <c r="H45" s="164">
        <f>SUM(B45+D45+F45)</f>
        <v>0</v>
      </c>
      <c r="I45" s="165" t="str">
        <f>IF(ISERROR(H45/H63),"- -",H45/H63)</f>
        <v>- -</v>
      </c>
    </row>
    <row r="46" spans="1:9" s="173" customFormat="1" ht="14.1" customHeight="1" thickBot="1" x14ac:dyDescent="0.25">
      <c r="A46" s="106" t="s">
        <v>71</v>
      </c>
      <c r="B46" s="95"/>
      <c r="C46" s="159" t="str">
        <f>IF(ISERROR(B46/B63),"- -",B46/B63)</f>
        <v>- -</v>
      </c>
      <c r="D46" s="95"/>
      <c r="E46" s="159" t="str">
        <f>IF(ISERROR(D46/D63),"- -",D46/D63)</f>
        <v>- -</v>
      </c>
      <c r="F46" s="95"/>
      <c r="G46" s="159" t="str">
        <f>IF(ISERROR(F46/F63),"- -",F46/F63)</f>
        <v>- -</v>
      </c>
      <c r="H46" s="166">
        <f t="shared" si="1"/>
        <v>0</v>
      </c>
      <c r="I46" s="167" t="str">
        <f>IF(ISERROR(H46/H63),"- -",H46/H63)</f>
        <v>- -</v>
      </c>
    </row>
    <row r="47" spans="1:9" ht="14.45" customHeight="1" x14ac:dyDescent="0.2">
      <c r="A47" s="76" t="s">
        <v>22</v>
      </c>
      <c r="B47" s="96">
        <f>SUM(B48:B62)</f>
        <v>0</v>
      </c>
      <c r="C47" s="97" t="str">
        <f>IF(ISERROR(B47/B63),"- -",B47/B63)</f>
        <v>- -</v>
      </c>
      <c r="D47" s="96">
        <f>SUM(D48:D62)</f>
        <v>0</v>
      </c>
      <c r="E47" s="97" t="str">
        <f>IF(ISERROR(D47/D63),"- -",D47/D63)</f>
        <v>- -</v>
      </c>
      <c r="F47" s="96">
        <f>SUM(F48:F62)</f>
        <v>0</v>
      </c>
      <c r="G47" s="97" t="str">
        <f>IF(ISERROR(F47/F63),"- -",F47/F63)</f>
        <v>- -</v>
      </c>
      <c r="H47" s="33">
        <f>SUM(B47+D47+F47)</f>
        <v>0</v>
      </c>
      <c r="I47" s="98" t="str">
        <f>IF(ISERROR(H47/H63),"- -",H47/H63)</f>
        <v>- -</v>
      </c>
    </row>
    <row r="48" spans="1:9" ht="14.1" customHeight="1" x14ac:dyDescent="0.2">
      <c r="A48" s="100" t="s">
        <v>98</v>
      </c>
      <c r="B48" s="84"/>
      <c r="C48" s="155" t="str">
        <f>IF(ISERROR(B48/B63),"- -",B48/B63)</f>
        <v>- -</v>
      </c>
      <c r="D48" s="84"/>
      <c r="E48" s="155" t="str">
        <f>IF(ISERROR(D48/D63),"- -",D48/D63)</f>
        <v>- -</v>
      </c>
      <c r="F48" s="84"/>
      <c r="G48" s="155" t="str">
        <f>IF(ISERROR(F48/F63),"- -",F48/F63)</f>
        <v>- -</v>
      </c>
      <c r="H48" s="148">
        <f t="shared" ref="H48:H61" si="2">SUM(B48+D48+F48)</f>
        <v>0</v>
      </c>
      <c r="I48" s="160" t="str">
        <f>IF(ISERROR(H48/H63),"- -",H48/H63)</f>
        <v>- -</v>
      </c>
    </row>
    <row r="49" spans="1:148" ht="14.1" customHeight="1" x14ac:dyDescent="0.2">
      <c r="A49" s="100" t="s">
        <v>99</v>
      </c>
      <c r="B49" s="90"/>
      <c r="C49" s="156" t="str">
        <f>IF(ISERROR(B49/B63),"- -",B49/B63)</f>
        <v>- -</v>
      </c>
      <c r="D49" s="90"/>
      <c r="E49" s="156" t="str">
        <f>IF(ISERROR(D49/D63),"- -",D49/D63)</f>
        <v>- -</v>
      </c>
      <c r="F49" s="90"/>
      <c r="G49" s="156" t="str">
        <f>IF(ISERROR(F49/F63),"- -",F49/F63)</f>
        <v>- -</v>
      </c>
      <c r="H49" s="148">
        <f t="shared" si="2"/>
        <v>0</v>
      </c>
      <c r="I49" s="161" t="str">
        <f>IF(ISERROR(H49/H63),"- -",H49/H63)</f>
        <v>- -</v>
      </c>
    </row>
    <row r="50" spans="1:148" ht="14.1" customHeight="1" x14ac:dyDescent="0.2">
      <c r="A50" s="100" t="s">
        <v>100</v>
      </c>
      <c r="B50" s="90"/>
      <c r="C50" s="156" t="str">
        <f>IF(ISERROR(B50/B63),"- -",B50/B63)</f>
        <v>- -</v>
      </c>
      <c r="D50" s="90"/>
      <c r="E50" s="156" t="str">
        <f>IF(ISERROR(D50/D63),"- -",D50/D63)</f>
        <v>- -</v>
      </c>
      <c r="F50" s="90"/>
      <c r="G50" s="156" t="str">
        <f>IF(ISERROR(F50/F63),"- -",F50/F63)</f>
        <v>- -</v>
      </c>
      <c r="H50" s="148">
        <f t="shared" si="2"/>
        <v>0</v>
      </c>
      <c r="I50" s="161" t="str">
        <f>IF(ISERROR(H50/H63),"- -",H50/H63)</f>
        <v>- -</v>
      </c>
    </row>
    <row r="51" spans="1:148" ht="14.1" customHeight="1" x14ac:dyDescent="0.2">
      <c r="A51" s="100" t="s">
        <v>101</v>
      </c>
      <c r="B51" s="90"/>
      <c r="C51" s="156" t="str">
        <f>IF(ISERROR(B51/B63),"- -",B51/B63)</f>
        <v>- -</v>
      </c>
      <c r="D51" s="90"/>
      <c r="E51" s="156" t="str">
        <f>IF(ISERROR(D51/D63),"- -",D51/D63)</f>
        <v>- -</v>
      </c>
      <c r="F51" s="90"/>
      <c r="G51" s="156" t="str">
        <f>IF(ISERROR(F51/F63),"- -",F51/F63)</f>
        <v>- -</v>
      </c>
      <c r="H51" s="148">
        <f t="shared" si="2"/>
        <v>0</v>
      </c>
      <c r="I51" s="161" t="str">
        <f>IF(ISERROR(H51/H63),"- -",H51/H63)</f>
        <v>- -</v>
      </c>
    </row>
    <row r="52" spans="1:148" ht="14.1" customHeight="1" x14ac:dyDescent="0.2">
      <c r="A52" s="100" t="s">
        <v>102</v>
      </c>
      <c r="B52" s="90"/>
      <c r="C52" s="156" t="str">
        <f>IF(ISERROR(B52/B63),"- -",B52/B63)</f>
        <v>- -</v>
      </c>
      <c r="D52" s="90"/>
      <c r="E52" s="156" t="str">
        <f>IF(ISERROR(D52/D63),"- -",D52/D63)</f>
        <v>- -</v>
      </c>
      <c r="F52" s="90"/>
      <c r="G52" s="156" t="str">
        <f>IF(ISERROR(F52/F63),"- -",F52/F63)</f>
        <v>- -</v>
      </c>
      <c r="H52" s="148">
        <f t="shared" si="2"/>
        <v>0</v>
      </c>
      <c r="I52" s="161" t="str">
        <f>IF(ISERROR(H52/H63),"- -",H52/H63)</f>
        <v>- -</v>
      </c>
    </row>
    <row r="53" spans="1:148" ht="14.1" customHeight="1" x14ac:dyDescent="0.2">
      <c r="A53" s="100" t="s">
        <v>103</v>
      </c>
      <c r="B53" s="90"/>
      <c r="C53" s="156" t="str">
        <f>IF(ISERROR(B53/B63),"- -",B53/B63)</f>
        <v>- -</v>
      </c>
      <c r="D53" s="90"/>
      <c r="E53" s="156" t="str">
        <f>IF(ISERROR(D53/D63),"- -",D53/D63)</f>
        <v>- -</v>
      </c>
      <c r="F53" s="90"/>
      <c r="G53" s="156" t="str">
        <f>IF(ISERROR(F53/F63),"- -",F53/F63)</f>
        <v>- -</v>
      </c>
      <c r="H53" s="148">
        <f t="shared" si="2"/>
        <v>0</v>
      </c>
      <c r="I53" s="161" t="str">
        <f>IF(ISERROR(H53/H63),"- -",H53/H63)</f>
        <v>- -</v>
      </c>
    </row>
    <row r="54" spans="1:148" ht="14.1" customHeight="1" x14ac:dyDescent="0.2">
      <c r="A54" s="100" t="s">
        <v>104</v>
      </c>
      <c r="B54" s="90"/>
      <c r="C54" s="156" t="str">
        <f>IF(ISERROR(B54/B63),"- -",B54/B63)</f>
        <v>- -</v>
      </c>
      <c r="D54" s="90"/>
      <c r="E54" s="156" t="str">
        <f>IF(ISERROR(D54/D63),"- -",D54/D63)</f>
        <v>- -</v>
      </c>
      <c r="F54" s="90"/>
      <c r="G54" s="156" t="str">
        <f>IF(ISERROR(F54/F63),"- -",F54/F63)</f>
        <v>- -</v>
      </c>
      <c r="H54" s="148">
        <f t="shared" si="2"/>
        <v>0</v>
      </c>
      <c r="I54" s="161" t="str">
        <f>IF(ISERROR(H54/H63),"- -",H54/H63)</f>
        <v>- -</v>
      </c>
    </row>
    <row r="55" spans="1:148" ht="14.1" customHeight="1" x14ac:dyDescent="0.2">
      <c r="A55" s="99" t="s">
        <v>105</v>
      </c>
      <c r="B55" s="90"/>
      <c r="C55" s="156" t="str">
        <f>IF(ISERROR(B55/B63),"- -",B55/B63)</f>
        <v>- -</v>
      </c>
      <c r="D55" s="90"/>
      <c r="E55" s="156" t="str">
        <f>IF(ISERROR(D55/D63),"- -",D55/D63)</f>
        <v>- -</v>
      </c>
      <c r="F55" s="90"/>
      <c r="G55" s="156" t="str">
        <f>IF(ISERROR(F55/F63),"- -",F55/F63)</f>
        <v>- -</v>
      </c>
      <c r="H55" s="148">
        <f t="shared" si="2"/>
        <v>0</v>
      </c>
      <c r="I55" s="161" t="str">
        <f>IF(ISERROR(H55/H63),"- -",H55/H63)</f>
        <v>- -</v>
      </c>
    </row>
    <row r="56" spans="1:148" ht="14.1" customHeight="1" x14ac:dyDescent="0.2">
      <c r="A56" s="100" t="s">
        <v>106</v>
      </c>
      <c r="B56" s="90"/>
      <c r="C56" s="156" t="str">
        <f>IF(ISERROR(B56/B63),"- -",B56/B63)</f>
        <v>- -</v>
      </c>
      <c r="D56" s="90"/>
      <c r="E56" s="156" t="str">
        <f>IF(ISERROR(D56/D63),"- -",D56/D63)</f>
        <v>- -</v>
      </c>
      <c r="F56" s="90"/>
      <c r="G56" s="156" t="str">
        <f>IF(ISERROR(F56/F63),"- -",F56/F63)</f>
        <v>- -</v>
      </c>
      <c r="H56" s="148">
        <f t="shared" si="2"/>
        <v>0</v>
      </c>
      <c r="I56" s="161" t="str">
        <f>IF(ISERROR(H56/H63),"- -",H56/H63)</f>
        <v>- -</v>
      </c>
    </row>
    <row r="57" spans="1:148" s="177" customFormat="1" ht="14.1" customHeight="1" x14ac:dyDescent="0.2">
      <c r="A57" s="100" t="s">
        <v>7</v>
      </c>
      <c r="B57" s="90"/>
      <c r="C57" s="156" t="str">
        <f>IF(ISERROR(B57/B63),"- -",B57/B63)</f>
        <v>- -</v>
      </c>
      <c r="D57" s="90"/>
      <c r="E57" s="156" t="str">
        <f>IF(ISERROR(D57/D63),"- -",D57/D63)</f>
        <v>- -</v>
      </c>
      <c r="F57" s="90"/>
      <c r="G57" s="156" t="str">
        <f>IF(ISERROR(F57/F63),"- -",F57/F63)</f>
        <v>- -</v>
      </c>
      <c r="H57" s="148">
        <f t="shared" si="2"/>
        <v>0</v>
      </c>
      <c r="I57" s="161" t="str">
        <f>IF(ISERROR(H57/H63),"- -",H57/H63)</f>
        <v>- -</v>
      </c>
      <c r="J57" s="176"/>
      <c r="K57" s="176"/>
      <c r="L57" s="176"/>
      <c r="M57" s="176"/>
      <c r="N57" s="176"/>
      <c r="O57" s="176"/>
      <c r="P57" s="176"/>
      <c r="Q57" s="176"/>
      <c r="R57" s="176"/>
      <c r="S57" s="176"/>
      <c r="T57" s="176"/>
      <c r="U57" s="176"/>
      <c r="V57" s="176"/>
      <c r="W57" s="176"/>
      <c r="X57" s="176"/>
      <c r="Y57" s="176"/>
      <c r="Z57" s="176"/>
      <c r="AA57" s="176"/>
      <c r="AB57" s="176"/>
      <c r="AC57" s="176"/>
      <c r="AD57" s="176"/>
      <c r="AE57" s="176"/>
      <c r="AF57" s="176"/>
      <c r="AG57" s="176"/>
      <c r="AH57" s="176"/>
      <c r="AI57" s="176"/>
      <c r="AJ57" s="176"/>
      <c r="AK57" s="176"/>
      <c r="AL57" s="176"/>
      <c r="AM57" s="176"/>
      <c r="AN57" s="176"/>
      <c r="AO57" s="176"/>
      <c r="AP57" s="176"/>
      <c r="AQ57" s="176"/>
      <c r="AR57" s="176"/>
      <c r="AS57" s="176"/>
      <c r="AT57" s="176"/>
      <c r="AU57" s="176"/>
      <c r="AV57" s="176"/>
      <c r="AW57" s="176"/>
      <c r="AX57" s="176"/>
      <c r="AY57" s="176"/>
      <c r="AZ57" s="176"/>
      <c r="BA57" s="176"/>
      <c r="BB57" s="176"/>
      <c r="BC57" s="176"/>
      <c r="BD57" s="176"/>
      <c r="BE57" s="176"/>
      <c r="BF57" s="176"/>
      <c r="BG57" s="176"/>
      <c r="BH57" s="176"/>
      <c r="BI57" s="176"/>
      <c r="BJ57" s="176"/>
      <c r="BK57" s="176"/>
      <c r="BL57" s="176"/>
      <c r="BM57" s="176"/>
      <c r="BN57" s="176"/>
      <c r="BO57" s="176"/>
      <c r="BP57" s="176"/>
      <c r="BQ57" s="176"/>
      <c r="BR57" s="176"/>
      <c r="BS57" s="176"/>
      <c r="BT57" s="176"/>
      <c r="BU57" s="176"/>
      <c r="BV57" s="176"/>
      <c r="BW57" s="176"/>
      <c r="BX57" s="176"/>
      <c r="BY57" s="176"/>
      <c r="BZ57" s="176"/>
      <c r="CA57" s="176"/>
      <c r="CB57" s="176"/>
      <c r="CC57" s="176"/>
      <c r="CD57" s="176"/>
      <c r="CE57" s="176"/>
      <c r="CF57" s="176"/>
      <c r="CG57" s="176"/>
      <c r="CH57" s="176"/>
      <c r="CI57" s="176"/>
      <c r="CJ57" s="176"/>
      <c r="CK57" s="176"/>
      <c r="CL57" s="176"/>
      <c r="CM57" s="176"/>
      <c r="CN57" s="176"/>
      <c r="CO57" s="176"/>
      <c r="CP57" s="176"/>
      <c r="CQ57" s="176"/>
      <c r="CR57" s="176"/>
      <c r="CS57" s="176"/>
      <c r="CT57" s="176"/>
      <c r="CU57" s="176"/>
      <c r="CV57" s="176"/>
      <c r="CW57" s="176"/>
      <c r="CX57" s="176"/>
      <c r="CY57" s="176"/>
      <c r="CZ57" s="176"/>
      <c r="DA57" s="176"/>
      <c r="DB57" s="176"/>
      <c r="DC57" s="176"/>
      <c r="DD57" s="176"/>
      <c r="DE57" s="176"/>
      <c r="DF57" s="176"/>
      <c r="DG57" s="176"/>
      <c r="DH57" s="176"/>
      <c r="DI57" s="176"/>
      <c r="DJ57" s="176"/>
      <c r="DK57" s="176"/>
      <c r="DL57" s="176"/>
      <c r="DM57" s="176"/>
      <c r="DN57" s="176"/>
      <c r="DO57" s="176"/>
      <c r="DP57" s="176"/>
      <c r="DQ57" s="176"/>
      <c r="DR57" s="176"/>
      <c r="DS57" s="176"/>
      <c r="DT57" s="176"/>
      <c r="DU57" s="176"/>
      <c r="DV57" s="176"/>
      <c r="DW57" s="176"/>
      <c r="DX57" s="176"/>
      <c r="DY57" s="176"/>
      <c r="DZ57" s="176"/>
      <c r="EA57" s="176"/>
      <c r="EB57" s="176"/>
      <c r="EC57" s="176"/>
      <c r="ED57" s="176"/>
      <c r="EE57" s="176"/>
      <c r="EF57" s="176"/>
      <c r="EG57" s="176"/>
      <c r="EH57" s="176"/>
      <c r="EI57" s="176"/>
      <c r="EJ57" s="176"/>
      <c r="EK57" s="176"/>
      <c r="EL57" s="176"/>
      <c r="EM57" s="176"/>
      <c r="EN57" s="176"/>
      <c r="EO57" s="176"/>
      <c r="EP57" s="176"/>
      <c r="EQ57" s="176"/>
      <c r="ER57" s="176"/>
    </row>
    <row r="58" spans="1:148" s="177" customFormat="1" ht="14.1" customHeight="1" x14ac:dyDescent="0.2">
      <c r="A58" s="100" t="s">
        <v>8</v>
      </c>
      <c r="B58" s="90"/>
      <c r="C58" s="156" t="str">
        <f>IF(ISERROR(B58/B63),"- -",B58/B63)</f>
        <v>- -</v>
      </c>
      <c r="D58" s="90"/>
      <c r="E58" s="156" t="str">
        <f>IF(ISERROR(D58/D63),"- -",D58/D63)</f>
        <v>- -</v>
      </c>
      <c r="F58" s="90"/>
      <c r="G58" s="156" t="str">
        <f>IF(ISERROR(F58/F63),"- -",F58/F63)</f>
        <v>- -</v>
      </c>
      <c r="H58" s="148">
        <f t="shared" si="2"/>
        <v>0</v>
      </c>
      <c r="I58" s="161" t="str">
        <f>IF(ISERROR(H58/H63),"- -",H58/H63)</f>
        <v>- -</v>
      </c>
      <c r="J58" s="176"/>
      <c r="K58" s="176"/>
      <c r="L58" s="176"/>
      <c r="M58" s="176"/>
      <c r="N58" s="176"/>
      <c r="O58" s="176"/>
      <c r="P58" s="176"/>
      <c r="Q58" s="176"/>
      <c r="R58" s="176"/>
      <c r="S58" s="176"/>
      <c r="T58" s="176"/>
      <c r="U58" s="176"/>
      <c r="V58" s="176"/>
      <c r="W58" s="176"/>
      <c r="X58" s="176"/>
      <c r="Y58" s="176"/>
      <c r="Z58" s="176"/>
      <c r="AA58" s="176"/>
      <c r="AB58" s="176"/>
      <c r="AC58" s="176"/>
      <c r="AD58" s="176"/>
      <c r="AE58" s="176"/>
      <c r="AF58" s="176"/>
      <c r="AG58" s="176"/>
      <c r="AH58" s="176"/>
      <c r="AI58" s="176"/>
      <c r="AJ58" s="176"/>
      <c r="AK58" s="176"/>
      <c r="AL58" s="176"/>
      <c r="AM58" s="176"/>
      <c r="AN58" s="176"/>
      <c r="AO58" s="176"/>
      <c r="AP58" s="176"/>
      <c r="AQ58" s="176"/>
      <c r="AR58" s="176"/>
      <c r="AS58" s="176"/>
      <c r="AT58" s="176"/>
      <c r="AU58" s="176"/>
      <c r="AV58" s="176"/>
      <c r="AW58" s="176"/>
      <c r="AX58" s="176"/>
      <c r="AY58" s="176"/>
      <c r="AZ58" s="176"/>
      <c r="BA58" s="176"/>
      <c r="BB58" s="176"/>
      <c r="BC58" s="176"/>
      <c r="BD58" s="176"/>
      <c r="BE58" s="176"/>
      <c r="BF58" s="176"/>
      <c r="BG58" s="176"/>
      <c r="BH58" s="176"/>
      <c r="BI58" s="176"/>
      <c r="BJ58" s="176"/>
      <c r="BK58" s="176"/>
      <c r="BL58" s="176"/>
      <c r="BM58" s="176"/>
      <c r="BN58" s="176"/>
      <c r="BO58" s="176"/>
      <c r="BP58" s="176"/>
      <c r="BQ58" s="176"/>
      <c r="BR58" s="176"/>
      <c r="BS58" s="176"/>
      <c r="BT58" s="176"/>
      <c r="BU58" s="176"/>
      <c r="BV58" s="176"/>
      <c r="BW58" s="176"/>
      <c r="BX58" s="176"/>
      <c r="BY58" s="176"/>
      <c r="BZ58" s="176"/>
      <c r="CA58" s="176"/>
      <c r="CB58" s="176"/>
      <c r="CC58" s="176"/>
      <c r="CD58" s="176"/>
      <c r="CE58" s="176"/>
      <c r="CF58" s="176"/>
      <c r="CG58" s="176"/>
      <c r="CH58" s="176"/>
      <c r="CI58" s="176"/>
      <c r="CJ58" s="176"/>
      <c r="CK58" s="176"/>
      <c r="CL58" s="176"/>
      <c r="CM58" s="176"/>
      <c r="CN58" s="176"/>
      <c r="CO58" s="176"/>
      <c r="CP58" s="176"/>
      <c r="CQ58" s="176"/>
      <c r="CR58" s="176"/>
      <c r="CS58" s="176"/>
      <c r="CT58" s="176"/>
      <c r="CU58" s="176"/>
      <c r="CV58" s="176"/>
      <c r="CW58" s="176"/>
      <c r="CX58" s="176"/>
      <c r="CY58" s="176"/>
      <c r="CZ58" s="176"/>
      <c r="DA58" s="176"/>
      <c r="DB58" s="176"/>
      <c r="DC58" s="176"/>
      <c r="DD58" s="176"/>
      <c r="DE58" s="176"/>
      <c r="DF58" s="176"/>
      <c r="DG58" s="176"/>
      <c r="DH58" s="176"/>
      <c r="DI58" s="176"/>
      <c r="DJ58" s="176"/>
      <c r="DK58" s="176"/>
      <c r="DL58" s="176"/>
      <c r="DM58" s="176"/>
      <c r="DN58" s="176"/>
      <c r="DO58" s="176"/>
      <c r="DP58" s="176"/>
      <c r="DQ58" s="176"/>
      <c r="DR58" s="176"/>
      <c r="DS58" s="176"/>
      <c r="DT58" s="176"/>
      <c r="DU58" s="176"/>
      <c r="DV58" s="176"/>
      <c r="DW58" s="176"/>
      <c r="DX58" s="176"/>
      <c r="DY58" s="176"/>
      <c r="DZ58" s="176"/>
      <c r="EA58" s="176"/>
      <c r="EB58" s="176"/>
      <c r="EC58" s="176"/>
      <c r="ED58" s="176"/>
      <c r="EE58" s="176"/>
      <c r="EF58" s="176"/>
      <c r="EG58" s="176"/>
      <c r="EH58" s="176"/>
      <c r="EI58" s="176"/>
      <c r="EJ58" s="176"/>
      <c r="EK58" s="176"/>
      <c r="EL58" s="176"/>
      <c r="EM58" s="176"/>
      <c r="EN58" s="176"/>
      <c r="EO58" s="176"/>
      <c r="EP58" s="176"/>
      <c r="EQ58" s="176"/>
      <c r="ER58" s="176"/>
    </row>
    <row r="59" spans="1:148" s="177" customFormat="1" ht="14.1" customHeight="1" x14ac:dyDescent="0.2">
      <c r="A59" s="100" t="s">
        <v>97</v>
      </c>
      <c r="B59" s="90"/>
      <c r="C59" s="156" t="str">
        <f>IF(ISERROR(B59/B63),"- -",B59/B63)</f>
        <v>- -</v>
      </c>
      <c r="D59" s="90"/>
      <c r="E59" s="156" t="str">
        <f>IF(ISERROR(D59/D63),"- -",D59/D63)</f>
        <v>- -</v>
      </c>
      <c r="F59" s="90"/>
      <c r="G59" s="156" t="str">
        <f>IF(ISERROR(F59/F63),"- -",F59/F63)</f>
        <v>- -</v>
      </c>
      <c r="H59" s="148">
        <f t="shared" si="2"/>
        <v>0</v>
      </c>
      <c r="I59" s="161" t="str">
        <f>IF(ISERROR(H59/H63),"- -",H59/H63)</f>
        <v>- -</v>
      </c>
      <c r="J59" s="176"/>
      <c r="K59" s="176"/>
      <c r="L59" s="176"/>
      <c r="M59" s="176"/>
      <c r="N59" s="176"/>
      <c r="O59" s="176"/>
      <c r="P59" s="176"/>
      <c r="Q59" s="176"/>
      <c r="R59" s="176"/>
      <c r="S59" s="176"/>
      <c r="T59" s="176"/>
      <c r="U59" s="176"/>
      <c r="V59" s="176"/>
      <c r="W59" s="176"/>
      <c r="X59" s="176"/>
      <c r="Y59" s="176"/>
      <c r="Z59" s="176"/>
      <c r="AA59" s="176"/>
      <c r="AB59" s="176"/>
      <c r="AC59" s="176"/>
      <c r="AD59" s="176"/>
      <c r="AE59" s="176"/>
      <c r="AF59" s="176"/>
      <c r="AG59" s="176"/>
      <c r="AH59" s="176"/>
      <c r="AI59" s="176"/>
      <c r="AJ59" s="176"/>
      <c r="AK59" s="176"/>
      <c r="AL59" s="176"/>
      <c r="AM59" s="176"/>
      <c r="AN59" s="176"/>
      <c r="AO59" s="176"/>
      <c r="AP59" s="176"/>
      <c r="AQ59" s="176"/>
      <c r="AR59" s="176"/>
      <c r="AS59" s="176"/>
      <c r="AT59" s="176"/>
      <c r="AU59" s="176"/>
      <c r="AV59" s="176"/>
      <c r="AW59" s="176"/>
      <c r="AX59" s="176"/>
      <c r="AY59" s="176"/>
      <c r="AZ59" s="176"/>
      <c r="BA59" s="176"/>
      <c r="BB59" s="176"/>
      <c r="BC59" s="176"/>
      <c r="BD59" s="176"/>
      <c r="BE59" s="176"/>
      <c r="BF59" s="176"/>
      <c r="BG59" s="176"/>
      <c r="BH59" s="176"/>
      <c r="BI59" s="176"/>
      <c r="BJ59" s="176"/>
      <c r="BK59" s="176"/>
      <c r="BL59" s="176"/>
      <c r="BM59" s="176"/>
      <c r="BN59" s="176"/>
      <c r="BO59" s="176"/>
      <c r="BP59" s="176"/>
      <c r="BQ59" s="176"/>
      <c r="BR59" s="176"/>
      <c r="BS59" s="176"/>
      <c r="BT59" s="176"/>
      <c r="BU59" s="176"/>
      <c r="BV59" s="176"/>
      <c r="BW59" s="176"/>
      <c r="BX59" s="176"/>
      <c r="BY59" s="176"/>
      <c r="BZ59" s="176"/>
      <c r="CA59" s="176"/>
      <c r="CB59" s="176"/>
      <c r="CC59" s="176"/>
      <c r="CD59" s="176"/>
      <c r="CE59" s="176"/>
      <c r="CF59" s="176"/>
      <c r="CG59" s="176"/>
      <c r="CH59" s="176"/>
      <c r="CI59" s="176"/>
      <c r="CJ59" s="176"/>
      <c r="CK59" s="176"/>
      <c r="CL59" s="176"/>
      <c r="CM59" s="176"/>
      <c r="CN59" s="176"/>
      <c r="CO59" s="176"/>
      <c r="CP59" s="176"/>
      <c r="CQ59" s="176"/>
      <c r="CR59" s="176"/>
      <c r="CS59" s="176"/>
      <c r="CT59" s="176"/>
      <c r="CU59" s="176"/>
      <c r="CV59" s="176"/>
      <c r="CW59" s="176"/>
      <c r="CX59" s="176"/>
      <c r="CY59" s="176"/>
      <c r="CZ59" s="176"/>
      <c r="DA59" s="176"/>
      <c r="DB59" s="176"/>
      <c r="DC59" s="176"/>
      <c r="DD59" s="176"/>
      <c r="DE59" s="176"/>
      <c r="DF59" s="176"/>
      <c r="DG59" s="176"/>
      <c r="DH59" s="176"/>
      <c r="DI59" s="176"/>
      <c r="DJ59" s="176"/>
      <c r="DK59" s="176"/>
      <c r="DL59" s="176"/>
      <c r="DM59" s="176"/>
      <c r="DN59" s="176"/>
      <c r="DO59" s="176"/>
      <c r="DP59" s="176"/>
      <c r="DQ59" s="176"/>
      <c r="DR59" s="176"/>
      <c r="DS59" s="176"/>
      <c r="DT59" s="176"/>
      <c r="DU59" s="176"/>
      <c r="DV59" s="176"/>
      <c r="DW59" s="176"/>
      <c r="DX59" s="176"/>
      <c r="DY59" s="176"/>
      <c r="DZ59" s="176"/>
      <c r="EA59" s="176"/>
      <c r="EB59" s="176"/>
      <c r="EC59" s="176"/>
      <c r="ED59" s="176"/>
      <c r="EE59" s="176"/>
      <c r="EF59" s="176"/>
      <c r="EG59" s="176"/>
      <c r="EH59" s="176"/>
      <c r="EI59" s="176"/>
      <c r="EJ59" s="176"/>
      <c r="EK59" s="176"/>
      <c r="EL59" s="176"/>
      <c r="EM59" s="176"/>
      <c r="EN59" s="176"/>
      <c r="EO59" s="176"/>
      <c r="EP59" s="176"/>
      <c r="EQ59" s="176"/>
      <c r="ER59" s="176"/>
    </row>
    <row r="60" spans="1:148" s="177" customFormat="1" ht="14.1" customHeight="1" x14ac:dyDescent="0.2">
      <c r="A60" s="100" t="s">
        <v>9</v>
      </c>
      <c r="B60" s="90"/>
      <c r="C60" s="156" t="str">
        <f>IF(ISERROR(B60/B63),"- -",B60/B63)</f>
        <v>- -</v>
      </c>
      <c r="D60" s="90"/>
      <c r="E60" s="156" t="str">
        <f>IF(ISERROR(D60/D63),"- -",D60/D63)</f>
        <v>- -</v>
      </c>
      <c r="F60" s="90"/>
      <c r="G60" s="156" t="str">
        <f>IF(ISERROR(F60/F63),"- -",F60/F63)</f>
        <v>- -</v>
      </c>
      <c r="H60" s="148">
        <f t="shared" si="2"/>
        <v>0</v>
      </c>
      <c r="I60" s="161" t="str">
        <f>IF(ISERROR(H60/H63),"- -",H60/H63)</f>
        <v>- -</v>
      </c>
      <c r="J60" s="176"/>
      <c r="K60" s="176"/>
      <c r="L60" s="176"/>
      <c r="M60" s="176"/>
      <c r="N60" s="176"/>
      <c r="O60" s="176"/>
      <c r="P60" s="176"/>
      <c r="Q60" s="176"/>
      <c r="R60" s="176"/>
      <c r="S60" s="176"/>
      <c r="T60" s="176"/>
      <c r="U60" s="176"/>
      <c r="V60" s="176"/>
      <c r="W60" s="176"/>
      <c r="X60" s="176"/>
      <c r="Y60" s="176"/>
      <c r="Z60" s="176"/>
      <c r="AA60" s="176"/>
      <c r="AB60" s="176"/>
      <c r="AC60" s="176"/>
      <c r="AD60" s="176"/>
      <c r="AE60" s="176"/>
      <c r="AF60" s="176"/>
      <c r="AG60" s="176"/>
      <c r="AH60" s="176"/>
      <c r="AI60" s="176"/>
      <c r="AJ60" s="176"/>
      <c r="AK60" s="176"/>
      <c r="AL60" s="176"/>
      <c r="AM60" s="176"/>
      <c r="AN60" s="176"/>
      <c r="AO60" s="176"/>
      <c r="AP60" s="176"/>
      <c r="AQ60" s="176"/>
      <c r="AR60" s="176"/>
      <c r="AS60" s="176"/>
      <c r="AT60" s="176"/>
      <c r="AU60" s="176"/>
      <c r="AV60" s="176"/>
      <c r="AW60" s="176"/>
      <c r="AX60" s="176"/>
      <c r="AY60" s="176"/>
      <c r="AZ60" s="176"/>
      <c r="BA60" s="176"/>
      <c r="BB60" s="176"/>
      <c r="BC60" s="176"/>
      <c r="BD60" s="176"/>
      <c r="BE60" s="176"/>
      <c r="BF60" s="176"/>
      <c r="BG60" s="176"/>
      <c r="BH60" s="176"/>
      <c r="BI60" s="176"/>
      <c r="BJ60" s="176"/>
      <c r="BK60" s="176"/>
      <c r="BL60" s="176"/>
      <c r="BM60" s="176"/>
      <c r="BN60" s="176"/>
      <c r="BO60" s="176"/>
      <c r="BP60" s="176"/>
      <c r="BQ60" s="176"/>
      <c r="BR60" s="176"/>
      <c r="BS60" s="176"/>
      <c r="BT60" s="176"/>
      <c r="BU60" s="176"/>
      <c r="BV60" s="176"/>
      <c r="BW60" s="176"/>
      <c r="BX60" s="176"/>
      <c r="BY60" s="176"/>
      <c r="BZ60" s="176"/>
      <c r="CA60" s="176"/>
      <c r="CB60" s="176"/>
      <c r="CC60" s="176"/>
      <c r="CD60" s="176"/>
      <c r="CE60" s="176"/>
      <c r="CF60" s="176"/>
      <c r="CG60" s="176"/>
      <c r="CH60" s="176"/>
      <c r="CI60" s="176"/>
      <c r="CJ60" s="176"/>
      <c r="CK60" s="176"/>
      <c r="CL60" s="176"/>
      <c r="CM60" s="176"/>
      <c r="CN60" s="176"/>
      <c r="CO60" s="176"/>
      <c r="CP60" s="176"/>
      <c r="CQ60" s="176"/>
      <c r="CR60" s="176"/>
      <c r="CS60" s="176"/>
      <c r="CT60" s="176"/>
      <c r="CU60" s="176"/>
      <c r="CV60" s="176"/>
      <c r="CW60" s="176"/>
      <c r="CX60" s="176"/>
      <c r="CY60" s="176"/>
      <c r="CZ60" s="176"/>
      <c r="DA60" s="176"/>
      <c r="DB60" s="176"/>
      <c r="DC60" s="176"/>
      <c r="DD60" s="176"/>
      <c r="DE60" s="176"/>
      <c r="DF60" s="176"/>
      <c r="DG60" s="176"/>
      <c r="DH60" s="176"/>
      <c r="DI60" s="176"/>
      <c r="DJ60" s="176"/>
      <c r="DK60" s="176"/>
      <c r="DL60" s="176"/>
      <c r="DM60" s="176"/>
      <c r="DN60" s="176"/>
      <c r="DO60" s="176"/>
      <c r="DP60" s="176"/>
      <c r="DQ60" s="176"/>
      <c r="DR60" s="176"/>
      <c r="DS60" s="176"/>
      <c r="DT60" s="176"/>
      <c r="DU60" s="176"/>
      <c r="DV60" s="176"/>
      <c r="DW60" s="176"/>
      <c r="DX60" s="176"/>
      <c r="DY60" s="176"/>
      <c r="DZ60" s="176"/>
      <c r="EA60" s="176"/>
      <c r="EB60" s="176"/>
      <c r="EC60" s="176"/>
      <c r="ED60" s="176"/>
      <c r="EE60" s="176"/>
      <c r="EF60" s="176"/>
      <c r="EG60" s="176"/>
      <c r="EH60" s="176"/>
      <c r="EI60" s="176"/>
      <c r="EJ60" s="176"/>
      <c r="EK60" s="176"/>
      <c r="EL60" s="176"/>
      <c r="EM60" s="176"/>
      <c r="EN60" s="176"/>
      <c r="EO60" s="176"/>
      <c r="EP60" s="176"/>
      <c r="EQ60" s="176"/>
      <c r="ER60" s="176"/>
    </row>
    <row r="61" spans="1:148" s="177" customFormat="1" ht="14.1" customHeight="1" x14ac:dyDescent="0.2">
      <c r="A61" s="100" t="s">
        <v>10</v>
      </c>
      <c r="B61" s="90"/>
      <c r="C61" s="156" t="str">
        <f>IF(ISERROR(B61/B63),"- -",B61/B63)</f>
        <v>- -</v>
      </c>
      <c r="D61" s="90"/>
      <c r="E61" s="156" t="str">
        <f>IF(ISERROR(D61/D63),"- -",D61/D63)</f>
        <v>- -</v>
      </c>
      <c r="F61" s="90"/>
      <c r="G61" s="156" t="str">
        <f>IF(ISERROR(F61/F63),"- -",F61/F63)</f>
        <v>- -</v>
      </c>
      <c r="H61" s="148">
        <f t="shared" si="2"/>
        <v>0</v>
      </c>
      <c r="I61" s="161" t="str">
        <f>IF(ISERROR(H61/H63),"- -",H61/H63)</f>
        <v>- -</v>
      </c>
      <c r="J61" s="176"/>
      <c r="K61" s="176"/>
      <c r="L61" s="176"/>
      <c r="M61" s="176"/>
      <c r="N61" s="176"/>
      <c r="O61" s="176"/>
      <c r="P61" s="176"/>
      <c r="Q61" s="176"/>
      <c r="R61" s="176"/>
      <c r="S61" s="176"/>
      <c r="T61" s="176"/>
      <c r="U61" s="176"/>
      <c r="V61" s="176"/>
      <c r="W61" s="176"/>
      <c r="X61" s="176"/>
      <c r="Y61" s="176"/>
      <c r="Z61" s="176"/>
      <c r="AA61" s="176"/>
      <c r="AB61" s="176"/>
      <c r="AC61" s="176"/>
      <c r="AD61" s="176"/>
      <c r="AE61" s="176"/>
      <c r="AF61" s="176"/>
      <c r="AG61" s="176"/>
      <c r="AH61" s="176"/>
      <c r="AI61" s="176"/>
      <c r="AJ61" s="176"/>
      <c r="AK61" s="176"/>
      <c r="AL61" s="176"/>
      <c r="AM61" s="176"/>
      <c r="AN61" s="176"/>
      <c r="AO61" s="176"/>
      <c r="AP61" s="176"/>
      <c r="AQ61" s="176"/>
      <c r="AR61" s="176"/>
      <c r="AS61" s="176"/>
      <c r="AT61" s="176"/>
      <c r="AU61" s="176"/>
      <c r="AV61" s="176"/>
      <c r="AW61" s="176"/>
      <c r="AX61" s="176"/>
      <c r="AY61" s="176"/>
      <c r="AZ61" s="176"/>
      <c r="BA61" s="176"/>
      <c r="BB61" s="176"/>
      <c r="BC61" s="176"/>
      <c r="BD61" s="176"/>
      <c r="BE61" s="176"/>
      <c r="BF61" s="176"/>
      <c r="BG61" s="176"/>
      <c r="BH61" s="176"/>
      <c r="BI61" s="176"/>
      <c r="BJ61" s="176"/>
      <c r="BK61" s="176"/>
      <c r="BL61" s="176"/>
      <c r="BM61" s="176"/>
      <c r="BN61" s="176"/>
      <c r="BO61" s="176"/>
      <c r="BP61" s="176"/>
      <c r="BQ61" s="176"/>
      <c r="BR61" s="176"/>
      <c r="BS61" s="176"/>
      <c r="BT61" s="176"/>
      <c r="BU61" s="176"/>
      <c r="BV61" s="176"/>
      <c r="BW61" s="176"/>
      <c r="BX61" s="176"/>
      <c r="BY61" s="176"/>
      <c r="BZ61" s="176"/>
      <c r="CA61" s="176"/>
      <c r="CB61" s="176"/>
      <c r="CC61" s="176"/>
      <c r="CD61" s="176"/>
      <c r="CE61" s="176"/>
      <c r="CF61" s="176"/>
      <c r="CG61" s="176"/>
      <c r="CH61" s="176"/>
      <c r="CI61" s="176"/>
      <c r="CJ61" s="176"/>
      <c r="CK61" s="176"/>
      <c r="CL61" s="176"/>
      <c r="CM61" s="176"/>
      <c r="CN61" s="176"/>
      <c r="CO61" s="176"/>
      <c r="CP61" s="176"/>
      <c r="CQ61" s="176"/>
      <c r="CR61" s="176"/>
      <c r="CS61" s="176"/>
      <c r="CT61" s="176"/>
      <c r="CU61" s="176"/>
      <c r="CV61" s="176"/>
      <c r="CW61" s="176"/>
      <c r="CX61" s="176"/>
      <c r="CY61" s="176"/>
      <c r="CZ61" s="176"/>
      <c r="DA61" s="176"/>
      <c r="DB61" s="176"/>
      <c r="DC61" s="176"/>
      <c r="DD61" s="176"/>
      <c r="DE61" s="176"/>
      <c r="DF61" s="176"/>
      <c r="DG61" s="176"/>
      <c r="DH61" s="176"/>
      <c r="DI61" s="176"/>
      <c r="DJ61" s="176"/>
      <c r="DK61" s="176"/>
      <c r="DL61" s="176"/>
      <c r="DM61" s="176"/>
      <c r="DN61" s="176"/>
      <c r="DO61" s="176"/>
      <c r="DP61" s="176"/>
      <c r="DQ61" s="176"/>
      <c r="DR61" s="176"/>
      <c r="DS61" s="176"/>
      <c r="DT61" s="176"/>
      <c r="DU61" s="176"/>
      <c r="DV61" s="176"/>
      <c r="DW61" s="176"/>
      <c r="DX61" s="176"/>
      <c r="DY61" s="176"/>
      <c r="DZ61" s="176"/>
      <c r="EA61" s="176"/>
      <c r="EB61" s="176"/>
      <c r="EC61" s="176"/>
      <c r="ED61" s="176"/>
      <c r="EE61" s="176"/>
      <c r="EF61" s="176"/>
      <c r="EG61" s="176"/>
      <c r="EH61" s="176"/>
      <c r="EI61" s="176"/>
      <c r="EJ61" s="176"/>
      <c r="EK61" s="176"/>
      <c r="EL61" s="176"/>
      <c r="EM61" s="176"/>
      <c r="EN61" s="176"/>
      <c r="EO61" s="176"/>
      <c r="EP61" s="176"/>
      <c r="EQ61" s="176"/>
      <c r="ER61" s="176"/>
    </row>
    <row r="62" spans="1:148" s="177" customFormat="1" ht="14.1" customHeight="1" thickBot="1" x14ac:dyDescent="0.25">
      <c r="A62" s="101" t="s">
        <v>72</v>
      </c>
      <c r="B62" s="90"/>
      <c r="C62" s="156" t="str">
        <f>IF(ISERROR(B62/B63),"- -",B62/B63)</f>
        <v>- -</v>
      </c>
      <c r="D62" s="90"/>
      <c r="E62" s="156" t="str">
        <f>IF(ISERROR(D62/D63),"- -",D62/D63)</f>
        <v>- -</v>
      </c>
      <c r="F62" s="90"/>
      <c r="G62" s="156" t="str">
        <f>IF(ISERROR(F62/F63),"- -",F62/F63)</f>
        <v>- -</v>
      </c>
      <c r="H62" s="148">
        <f>SUM(B62+D62+F62)</f>
        <v>0</v>
      </c>
      <c r="I62" s="161" t="str">
        <f>IF(ISERROR(H62/H63),"- -",H62/H63)</f>
        <v>- -</v>
      </c>
      <c r="J62" s="176"/>
      <c r="K62" s="176"/>
      <c r="L62" s="176"/>
      <c r="M62" s="176"/>
      <c r="N62" s="176"/>
      <c r="O62" s="176"/>
      <c r="P62" s="176"/>
      <c r="Q62" s="176"/>
      <c r="R62" s="176"/>
      <c r="S62" s="176"/>
      <c r="T62" s="176"/>
      <c r="U62" s="176"/>
      <c r="V62" s="176"/>
      <c r="W62" s="176"/>
      <c r="X62" s="176"/>
      <c r="Y62" s="176"/>
      <c r="Z62" s="176"/>
      <c r="AA62" s="176"/>
      <c r="AB62" s="176"/>
      <c r="AC62" s="176"/>
      <c r="AD62" s="176"/>
      <c r="AE62" s="176"/>
      <c r="AF62" s="176"/>
      <c r="AG62" s="176"/>
      <c r="AH62" s="176"/>
      <c r="AI62" s="176"/>
      <c r="AJ62" s="176"/>
      <c r="AK62" s="176"/>
      <c r="AL62" s="176"/>
      <c r="AM62" s="176"/>
      <c r="AN62" s="176"/>
      <c r="AO62" s="176"/>
      <c r="AP62" s="176"/>
      <c r="AQ62" s="176"/>
      <c r="AR62" s="176"/>
      <c r="AS62" s="176"/>
      <c r="AT62" s="176"/>
      <c r="AU62" s="176"/>
      <c r="AV62" s="176"/>
      <c r="AW62" s="176"/>
      <c r="AX62" s="176"/>
      <c r="AY62" s="176"/>
      <c r="AZ62" s="176"/>
      <c r="BA62" s="176"/>
      <c r="BB62" s="176"/>
      <c r="BC62" s="176"/>
      <c r="BD62" s="176"/>
      <c r="BE62" s="176"/>
      <c r="BF62" s="176"/>
      <c r="BG62" s="176"/>
      <c r="BH62" s="176"/>
      <c r="BI62" s="176"/>
      <c r="BJ62" s="176"/>
      <c r="BK62" s="176"/>
      <c r="BL62" s="176"/>
      <c r="BM62" s="176"/>
      <c r="BN62" s="176"/>
      <c r="BO62" s="176"/>
      <c r="BP62" s="176"/>
      <c r="BQ62" s="176"/>
      <c r="BR62" s="176"/>
      <c r="BS62" s="176"/>
      <c r="BT62" s="176"/>
      <c r="BU62" s="176"/>
      <c r="BV62" s="176"/>
      <c r="BW62" s="176"/>
      <c r="BX62" s="176"/>
      <c r="BY62" s="176"/>
      <c r="BZ62" s="176"/>
      <c r="CA62" s="176"/>
      <c r="CB62" s="176"/>
      <c r="CC62" s="176"/>
      <c r="CD62" s="176"/>
      <c r="CE62" s="176"/>
      <c r="CF62" s="176"/>
      <c r="CG62" s="176"/>
      <c r="CH62" s="176"/>
      <c r="CI62" s="176"/>
      <c r="CJ62" s="176"/>
      <c r="CK62" s="176"/>
      <c r="CL62" s="176"/>
      <c r="CM62" s="176"/>
      <c r="CN62" s="176"/>
      <c r="CO62" s="176"/>
      <c r="CP62" s="176"/>
      <c r="CQ62" s="176"/>
      <c r="CR62" s="176"/>
      <c r="CS62" s="176"/>
      <c r="CT62" s="176"/>
      <c r="CU62" s="176"/>
      <c r="CV62" s="176"/>
      <c r="CW62" s="176"/>
      <c r="CX62" s="176"/>
      <c r="CY62" s="176"/>
      <c r="CZ62" s="176"/>
      <c r="DA62" s="176"/>
      <c r="DB62" s="176"/>
      <c r="DC62" s="176"/>
      <c r="DD62" s="176"/>
      <c r="DE62" s="176"/>
      <c r="DF62" s="176"/>
      <c r="DG62" s="176"/>
      <c r="DH62" s="176"/>
      <c r="DI62" s="176"/>
      <c r="DJ62" s="176"/>
      <c r="DK62" s="176"/>
      <c r="DL62" s="176"/>
      <c r="DM62" s="176"/>
      <c r="DN62" s="176"/>
      <c r="DO62" s="176"/>
      <c r="DP62" s="176"/>
      <c r="DQ62" s="176"/>
      <c r="DR62" s="176"/>
      <c r="DS62" s="176"/>
      <c r="DT62" s="176"/>
      <c r="DU62" s="176"/>
      <c r="DV62" s="176"/>
      <c r="DW62" s="176"/>
      <c r="DX62" s="176"/>
      <c r="DY62" s="176"/>
      <c r="DZ62" s="176"/>
      <c r="EA62" s="176"/>
      <c r="EB62" s="176"/>
      <c r="EC62" s="176"/>
      <c r="ED62" s="176"/>
      <c r="EE62" s="176"/>
      <c r="EF62" s="176"/>
      <c r="EG62" s="176"/>
      <c r="EH62" s="176"/>
      <c r="EI62" s="176"/>
      <c r="EJ62" s="176"/>
      <c r="EK62" s="176"/>
      <c r="EL62" s="176"/>
      <c r="EM62" s="176"/>
      <c r="EN62" s="176"/>
      <c r="EO62" s="176"/>
      <c r="EP62" s="176"/>
      <c r="EQ62" s="176"/>
      <c r="ER62" s="176"/>
    </row>
    <row r="63" spans="1:148" ht="14.45" customHeight="1" thickBot="1" x14ac:dyDescent="0.25">
      <c r="A63" s="102" t="s">
        <v>73</v>
      </c>
      <c r="B63" s="103">
        <f>SUM(B33+B47)</f>
        <v>0</v>
      </c>
      <c r="C63" s="104" t="str">
        <f>IF(ISERROR(SUM(C33+C47)),"- -",SUM(C33+C47))</f>
        <v>- -</v>
      </c>
      <c r="D63" s="103">
        <f>SUM(D33+D47)</f>
        <v>0</v>
      </c>
      <c r="E63" s="104" t="str">
        <f>IF(ISERROR(SUM(E33+E47)),"- -",SUM(E33+E47))</f>
        <v>- -</v>
      </c>
      <c r="F63" s="103">
        <f>SUM(F33+F47)</f>
        <v>0</v>
      </c>
      <c r="G63" s="104" t="str">
        <f>IF(ISERROR(SUM(G33+G47)),"- -",SUM(G33+G47))</f>
        <v>- -</v>
      </c>
      <c r="H63" s="103">
        <f>SUM(H33+H47)</f>
        <v>0</v>
      </c>
      <c r="I63" s="105" t="str">
        <f>IF(ISERROR(SUM(I33+I47)),"- -",SUM(I33+I47))</f>
        <v>- -</v>
      </c>
    </row>
    <row r="64" spans="1:148" ht="14.25" thickTop="1" thickBot="1" x14ac:dyDescent="0.25">
      <c r="A64" s="347"/>
      <c r="B64" s="347"/>
      <c r="C64" s="347"/>
      <c r="D64" s="347"/>
      <c r="E64" s="347"/>
      <c r="F64" s="347"/>
      <c r="G64" s="347"/>
      <c r="H64" s="347"/>
      <c r="I64" s="347"/>
    </row>
    <row r="65" spans="1:9" ht="13.5" customHeight="1" thickBot="1" x14ac:dyDescent="0.25">
      <c r="A65" s="114"/>
      <c r="B65" s="355" t="s">
        <v>45</v>
      </c>
      <c r="C65" s="356"/>
      <c r="E65" s="336" t="s">
        <v>77</v>
      </c>
      <c r="F65" s="337"/>
      <c r="G65" s="337"/>
      <c r="H65" s="337"/>
      <c r="I65" s="337"/>
    </row>
    <row r="66" spans="1:9" ht="13.5" thickBot="1" x14ac:dyDescent="0.25">
      <c r="A66" s="107" t="s">
        <v>46</v>
      </c>
      <c r="B66" s="188" t="s">
        <v>0</v>
      </c>
      <c r="C66" s="115" t="s">
        <v>1</v>
      </c>
      <c r="D66" s="192"/>
      <c r="E66" s="337"/>
      <c r="F66" s="337"/>
      <c r="G66" s="337"/>
      <c r="H66" s="337"/>
      <c r="I66" s="337"/>
    </row>
    <row r="67" spans="1:9" x14ac:dyDescent="0.2">
      <c r="A67" s="116" t="s">
        <v>47</v>
      </c>
      <c r="B67" s="108"/>
      <c r="C67" s="168" t="str">
        <f>IF(ISERROR(B67/B72),"- -",B67/B72)</f>
        <v>- -</v>
      </c>
      <c r="D67" s="192"/>
      <c r="E67" s="337"/>
      <c r="F67" s="337"/>
      <c r="G67" s="337"/>
      <c r="H67" s="337"/>
      <c r="I67" s="337"/>
    </row>
    <row r="68" spans="1:9" x14ac:dyDescent="0.2">
      <c r="A68" s="117" t="s">
        <v>48</v>
      </c>
      <c r="B68" s="109"/>
      <c r="C68" s="169" t="str">
        <f>IF(ISERROR(B68/B72),"- -",B68/B72)</f>
        <v>- -</v>
      </c>
      <c r="D68" s="192"/>
      <c r="E68" s="337"/>
      <c r="F68" s="337"/>
      <c r="G68" s="337"/>
      <c r="H68" s="337"/>
      <c r="I68" s="337"/>
    </row>
    <row r="69" spans="1:9" ht="14.25" x14ac:dyDescent="0.2">
      <c r="A69" s="117" t="s">
        <v>91</v>
      </c>
      <c r="B69" s="109"/>
      <c r="C69" s="169" t="str">
        <f>IF(ISERROR(B69/B72),"- -",B69/B72)</f>
        <v>- -</v>
      </c>
      <c r="D69" s="192"/>
      <c r="E69" s="337"/>
      <c r="F69" s="337"/>
      <c r="G69" s="337"/>
      <c r="H69" s="337"/>
      <c r="I69" s="337"/>
    </row>
    <row r="70" spans="1:9" ht="14.25" x14ac:dyDescent="0.2">
      <c r="A70" s="117" t="s">
        <v>74</v>
      </c>
      <c r="B70" s="109"/>
      <c r="C70" s="169" t="str">
        <f>IF(ISERROR(B70/B72),"- -",B70/B72)</f>
        <v>- -</v>
      </c>
      <c r="D70" s="192"/>
      <c r="E70" s="337"/>
      <c r="F70" s="337"/>
      <c r="G70" s="337"/>
      <c r="H70" s="337"/>
      <c r="I70" s="337"/>
    </row>
    <row r="71" spans="1:9" ht="15" thickBot="1" x14ac:dyDescent="0.25">
      <c r="A71" s="118" t="s">
        <v>75</v>
      </c>
      <c r="B71" s="110"/>
      <c r="C71" s="170" t="str">
        <f>IF(ISERROR(B71/B72),"- -",B71/B72)</f>
        <v>- -</v>
      </c>
      <c r="D71" s="192"/>
      <c r="E71" s="337"/>
      <c r="F71" s="337"/>
      <c r="G71" s="337"/>
      <c r="H71" s="337"/>
      <c r="I71" s="337"/>
    </row>
    <row r="72" spans="1:9" ht="13.5" thickBot="1" x14ac:dyDescent="0.25">
      <c r="A72" s="111" t="s">
        <v>50</v>
      </c>
      <c r="B72" s="112">
        <f>SUM(B67:B71)</f>
        <v>0</v>
      </c>
      <c r="C72" s="113">
        <f>SUM(C67:C71)</f>
        <v>0</v>
      </c>
      <c r="D72" s="192"/>
      <c r="E72" s="337"/>
      <c r="F72" s="337"/>
      <c r="G72" s="337"/>
      <c r="H72" s="337"/>
      <c r="I72" s="337"/>
    </row>
    <row r="73" spans="1:9" x14ac:dyDescent="0.2">
      <c r="A73" s="178"/>
      <c r="B73" s="179"/>
      <c r="C73" s="180"/>
      <c r="D73" s="192"/>
      <c r="E73" s="337"/>
      <c r="F73" s="337"/>
      <c r="G73" s="337"/>
      <c r="H73" s="337"/>
      <c r="I73" s="337"/>
    </row>
    <row r="74" spans="1:9" x14ac:dyDescent="0.2">
      <c r="A74" s="181" t="s">
        <v>20</v>
      </c>
      <c r="B74" s="179"/>
      <c r="C74" s="180"/>
      <c r="D74" s="192"/>
      <c r="E74" s="337"/>
      <c r="F74" s="337"/>
      <c r="G74" s="337"/>
      <c r="H74" s="337"/>
      <c r="I74" s="337"/>
    </row>
    <row r="75" spans="1:9" x14ac:dyDescent="0.2">
      <c r="A75" s="182" t="s">
        <v>92</v>
      </c>
      <c r="C75" s="171"/>
      <c r="D75" s="192"/>
      <c r="E75" s="337"/>
      <c r="F75" s="337"/>
      <c r="G75" s="337"/>
      <c r="H75" s="337"/>
      <c r="I75" s="337"/>
    </row>
    <row r="76" spans="1:9" x14ac:dyDescent="0.2">
      <c r="A76" s="178"/>
      <c r="B76" s="179"/>
      <c r="C76" s="180"/>
      <c r="D76" s="193"/>
      <c r="E76" s="183"/>
      <c r="F76" s="194"/>
      <c r="G76" s="183"/>
      <c r="H76" s="194"/>
      <c r="I76" s="183"/>
    </row>
    <row r="77" spans="1:9" ht="47.25" customHeight="1" x14ac:dyDescent="0.2">
      <c r="A77" s="335" t="s">
        <v>32</v>
      </c>
      <c r="B77" s="335"/>
      <c r="C77" s="335"/>
      <c r="D77" s="335"/>
      <c r="E77" s="335"/>
      <c r="F77" s="335"/>
      <c r="G77" s="335"/>
      <c r="H77" s="335"/>
      <c r="I77" s="335"/>
    </row>
    <row r="80" spans="1:9" ht="14.45" customHeight="1" x14ac:dyDescent="0.2"/>
    <row r="81" ht="14.45" customHeight="1" x14ac:dyDescent="0.2"/>
    <row r="82" ht="14.45" customHeight="1" x14ac:dyDescent="0.2"/>
    <row r="83" ht="14.45" customHeight="1" x14ac:dyDescent="0.2"/>
    <row r="84" ht="14.45" customHeight="1" x14ac:dyDescent="0.2"/>
    <row r="85" ht="14.45" customHeight="1" x14ac:dyDescent="0.2"/>
    <row r="86" ht="14.45" customHeight="1" x14ac:dyDescent="0.2"/>
    <row r="87" ht="14.45" customHeight="1" x14ac:dyDescent="0.2"/>
  </sheetData>
  <sheetProtection algorithmName="SHA-512" hashValue="rmab3QhaZEv2wJBxZWcrTYxwcS9dv4VEMY0jsVqEYhKYjpnMCBy6ENQp/Ac1g/TrwJo6R7wpUX76AZvRyJtf4Q==" saltValue="m5qjC/VGbUES2pHccbu/qw==" spinCount="100000" sheet="1" selectLockedCells="1"/>
  <mergeCells count="37">
    <mergeCell ref="A1:I1"/>
    <mergeCell ref="A2:I2"/>
    <mergeCell ref="E9:H9"/>
    <mergeCell ref="E10:H10"/>
    <mergeCell ref="C10:D10"/>
    <mergeCell ref="A6:B6"/>
    <mergeCell ref="C8:D8"/>
    <mergeCell ref="C9:D9"/>
    <mergeCell ref="E3:I3"/>
    <mergeCell ref="A3:D5"/>
    <mergeCell ref="E4:H4"/>
    <mergeCell ref="E5:H5"/>
    <mergeCell ref="A7:B7"/>
    <mergeCell ref="E6:H6"/>
    <mergeCell ref="E8:H8"/>
    <mergeCell ref="A10:B10"/>
    <mergeCell ref="C7:D7"/>
    <mergeCell ref="E7:H7"/>
    <mergeCell ref="B13:C14"/>
    <mergeCell ref="C6:D6"/>
    <mergeCell ref="B65:C65"/>
    <mergeCell ref="B31:C31"/>
    <mergeCell ref="F31:G31"/>
    <mergeCell ref="H31:I31"/>
    <mergeCell ref="A11:B11"/>
    <mergeCell ref="E11:H11"/>
    <mergeCell ref="H13:I14"/>
    <mergeCell ref="C11:D11"/>
    <mergeCell ref="A12:I12"/>
    <mergeCell ref="F13:G14"/>
    <mergeCell ref="A77:I77"/>
    <mergeCell ref="E65:I75"/>
    <mergeCell ref="A13:A15"/>
    <mergeCell ref="D13:E14"/>
    <mergeCell ref="D31:E31"/>
    <mergeCell ref="A64:I64"/>
    <mergeCell ref="A31:A32"/>
  </mergeCells>
  <phoneticPr fontId="0" type="noConversion"/>
  <hyperlinks>
    <hyperlink ref="A3:D5" r:id="rId1" display="https://grants.hrsa.gov/webexternal/Login.asp"/>
  </hyperlinks>
  <printOptions horizontalCentered="1"/>
  <pageMargins left="0.25" right="0.25" top="0.75" bottom="0.75" header="0.3" footer="0.3"/>
  <pageSetup scale="63" orientation="portrait" r:id="rId2"/>
  <headerFooter alignWithMargins="0"/>
  <ignoredErrors>
    <ignoredError sqref="C16:F16 E33 C47 C63:E63 H16:H19 E47 H57:H62 H40 H42:H55 H26:H27 G63:H63" formula="1"/>
    <ignoredError sqref="I7 G22 G24"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pageSetUpPr fitToPage="1"/>
  </sheetPr>
  <dimension ref="A1:EQ51"/>
  <sheetViews>
    <sheetView zoomScale="95" workbookViewId="0">
      <selection activeCell="D35" sqref="D35"/>
    </sheetView>
  </sheetViews>
  <sheetFormatPr defaultColWidth="9.140625" defaultRowHeight="12.75" x14ac:dyDescent="0.2"/>
  <cols>
    <col min="1" max="1" width="65.5703125" style="1" customWidth="1"/>
    <col min="2" max="2" width="15.42578125" style="1" customWidth="1"/>
    <col min="3" max="3" width="19.28515625" style="1" customWidth="1"/>
    <col min="4" max="4" width="14.85546875" style="10" customWidth="1"/>
    <col min="5" max="5" width="22.28515625" style="10" customWidth="1"/>
    <col min="6" max="6" width="34.5703125" style="10" customWidth="1"/>
    <col min="7" max="7" width="9.85546875" style="1" bestFit="1" customWidth="1"/>
    <col min="8" max="8" width="14.140625" style="10" customWidth="1"/>
    <col min="9" max="16384" width="9.140625" style="1"/>
  </cols>
  <sheetData>
    <row r="1" spans="1:8" ht="26.25" x14ac:dyDescent="0.4">
      <c r="A1" s="399" t="s">
        <v>39</v>
      </c>
      <c r="B1" s="399"/>
      <c r="C1" s="399"/>
      <c r="D1" s="399"/>
      <c r="E1" s="399"/>
      <c r="F1" s="399"/>
    </row>
    <row r="3" spans="1:8" ht="36" customHeight="1" x14ac:dyDescent="0.2">
      <c r="A3" s="401" t="s">
        <v>66</v>
      </c>
      <c r="B3" s="402"/>
      <c r="C3" s="402"/>
      <c r="D3" s="402"/>
      <c r="E3" s="402"/>
      <c r="F3" s="402"/>
    </row>
    <row r="4" spans="1:8" x14ac:dyDescent="0.2">
      <c r="A4" s="31"/>
      <c r="B4" s="31"/>
      <c r="C4" s="31"/>
    </row>
    <row r="5" spans="1:8" s="19" customFormat="1" ht="50.25" customHeight="1" x14ac:dyDescent="0.2">
      <c r="A5" s="134" t="s">
        <v>43</v>
      </c>
      <c r="B5" s="128" t="s">
        <v>0</v>
      </c>
      <c r="C5" s="129" t="s">
        <v>27</v>
      </c>
    </row>
    <row r="6" spans="1:8" s="2" customFormat="1" ht="14.45" customHeight="1" x14ac:dyDescent="0.25">
      <c r="A6" s="121" t="s">
        <v>51</v>
      </c>
      <c r="B6" s="119">
        <f>' Allocations Report'!H16</f>
        <v>0</v>
      </c>
      <c r="C6" s="122" t="str">
        <f>IF(ISERROR(B6/B20),"- -",B6/B20)</f>
        <v>- -</v>
      </c>
      <c r="E6" s="19"/>
      <c r="F6" s="19"/>
      <c r="G6" s="19"/>
      <c r="H6" s="19"/>
    </row>
    <row r="7" spans="1:8" s="2" customFormat="1" ht="14.45" customHeight="1" x14ac:dyDescent="0.25">
      <c r="A7" s="121" t="s">
        <v>52</v>
      </c>
      <c r="B7" s="119">
        <f>' Allocations Report'!H21</f>
        <v>0</v>
      </c>
      <c r="C7" s="122" t="str">
        <f>IF(ISERROR(B7/B20),"- -",B7/B20)</f>
        <v>- -</v>
      </c>
      <c r="E7" s="19"/>
      <c r="F7" s="19"/>
      <c r="G7" s="19"/>
      <c r="H7" s="19"/>
    </row>
    <row r="8" spans="1:8" s="2" customFormat="1" ht="14.45" customHeight="1" x14ac:dyDescent="0.25">
      <c r="A8" s="121" t="s">
        <v>53</v>
      </c>
      <c r="B8" s="119">
        <f>' Allocations Report'!H20</f>
        <v>0</v>
      </c>
      <c r="C8" s="122" t="str">
        <f>IF(ISERROR(B8/B20),"- -",B8/B20)</f>
        <v>- -</v>
      </c>
      <c r="E8" s="19"/>
      <c r="F8" s="19"/>
      <c r="G8" s="19"/>
      <c r="H8" s="19"/>
    </row>
    <row r="9" spans="1:8" s="2" customFormat="1" ht="14.45" customHeight="1" x14ac:dyDescent="0.25">
      <c r="A9" s="121" t="s">
        <v>54</v>
      </c>
      <c r="B9" s="119">
        <f>' Allocations Report'!D33</f>
        <v>0</v>
      </c>
      <c r="C9" s="122" t="str">
        <f>IF(ISERROR(B9/B20),"- -",B9/B20)</f>
        <v>- -</v>
      </c>
      <c r="F9" s="13"/>
      <c r="G9" s="14"/>
      <c r="H9" s="13"/>
    </row>
    <row r="10" spans="1:8" s="2" customFormat="1" ht="14.45" customHeight="1" x14ac:dyDescent="0.25">
      <c r="A10" s="121" t="s">
        <v>55</v>
      </c>
      <c r="B10" s="119">
        <f>' Allocations Report'!F33</f>
        <v>0</v>
      </c>
      <c r="C10" s="122" t="str">
        <f>IF(ISERROR(B10/B20),"- -",B10/B20)</f>
        <v>- -</v>
      </c>
      <c r="F10" s="12"/>
      <c r="G10" s="11"/>
      <c r="H10" s="12"/>
    </row>
    <row r="11" spans="1:8" s="2" customFormat="1" ht="14.45" customHeight="1" x14ac:dyDescent="0.25">
      <c r="A11" s="123" t="s">
        <v>16</v>
      </c>
      <c r="B11" s="120">
        <f>SUM(B6:B10)</f>
        <v>0</v>
      </c>
      <c r="C11" s="124" t="str">
        <f>IF(ISERROR(B11/B20),"- -",B11/B20)</f>
        <v>- -</v>
      </c>
      <c r="F11" s="12"/>
      <c r="G11" s="11"/>
      <c r="H11" s="12"/>
    </row>
    <row r="12" spans="1:8" s="2" customFormat="1" ht="14.45" customHeight="1" x14ac:dyDescent="0.25">
      <c r="A12" s="125"/>
      <c r="B12" s="126"/>
      <c r="C12" s="127"/>
      <c r="F12" s="12"/>
      <c r="G12" s="11"/>
      <c r="H12" s="12"/>
    </row>
    <row r="13" spans="1:8" s="2" customFormat="1" ht="14.45" customHeight="1" x14ac:dyDescent="0.25">
      <c r="A13" s="130" t="s">
        <v>14</v>
      </c>
      <c r="B13" s="131" t="s">
        <v>0</v>
      </c>
      <c r="C13" s="132" t="s">
        <v>15</v>
      </c>
      <c r="F13" s="12"/>
      <c r="G13" s="11"/>
      <c r="H13" s="12"/>
    </row>
    <row r="14" spans="1:8" s="2" customFormat="1" ht="14.45" customHeight="1" x14ac:dyDescent="0.25">
      <c r="A14" s="121" t="s">
        <v>65</v>
      </c>
      <c r="B14" s="119">
        <f>' Allocations Report'!B22 +' Allocations Report'!B23</f>
        <v>0</v>
      </c>
      <c r="C14" s="122" t="str">
        <f>IF(ISERROR(B14/B20),"- -",B14/B20)</f>
        <v>- -</v>
      </c>
      <c r="F14" s="12"/>
      <c r="G14" s="11"/>
      <c r="H14" s="12"/>
    </row>
    <row r="15" spans="1:8" s="2" customFormat="1" ht="14.45" customHeight="1" x14ac:dyDescent="0.25">
      <c r="A15" s="121" t="s">
        <v>56</v>
      </c>
      <c r="B15" s="119">
        <f>' Allocations Report'!D47</f>
        <v>0</v>
      </c>
      <c r="C15" s="122" t="str">
        <f>IF(ISERROR(B15/B20),"- -",B15/B20)</f>
        <v>- -</v>
      </c>
      <c r="F15" s="12"/>
      <c r="G15" s="11"/>
      <c r="H15" s="12"/>
    </row>
    <row r="16" spans="1:8" s="2" customFormat="1" ht="14.45" customHeight="1" x14ac:dyDescent="0.25">
      <c r="A16" s="121" t="s">
        <v>57</v>
      </c>
      <c r="B16" s="119">
        <f>' Allocations Report'!F47</f>
        <v>0</v>
      </c>
      <c r="C16" s="122" t="str">
        <f>IF(ISERROR(B16/B20),"- -",B16/B20)</f>
        <v>- -</v>
      </c>
      <c r="F16" s="12"/>
      <c r="G16" s="11"/>
      <c r="H16" s="12"/>
    </row>
    <row r="17" spans="1:147" s="2" customFormat="1" ht="14.45" customHeight="1" x14ac:dyDescent="0.25">
      <c r="A17" s="121" t="s">
        <v>76</v>
      </c>
      <c r="B17" s="119">
        <f>SUM(' Allocations Report'!B67+' Allocations Report'!B68)</f>
        <v>0</v>
      </c>
      <c r="C17" s="122" t="str">
        <f>IF(ISERROR(B17/B20),"- -",B17/B20)</f>
        <v>- -</v>
      </c>
      <c r="F17" s="12"/>
      <c r="G17" s="11"/>
      <c r="H17" s="12"/>
    </row>
    <row r="18" spans="1:147" s="2" customFormat="1" ht="14.45" customHeight="1" x14ac:dyDescent="0.25">
      <c r="A18" s="123" t="s">
        <v>13</v>
      </c>
      <c r="B18" s="120">
        <f>SUM(B14:B17)</f>
        <v>0</v>
      </c>
      <c r="C18" s="124" t="str">
        <f>IF(ISERROR(B18/B20),"- -",B18/B20)</f>
        <v>- -</v>
      </c>
      <c r="F18" s="12"/>
      <c r="G18" s="11"/>
      <c r="H18" s="12"/>
    </row>
    <row r="19" spans="1:147" s="2" customFormat="1" ht="14.45" customHeight="1" thickBot="1" x14ac:dyDescent="0.3">
      <c r="A19" s="403"/>
      <c r="B19" s="403"/>
      <c r="C19" s="403"/>
      <c r="D19" s="12"/>
      <c r="E19" s="11"/>
      <c r="F19" s="12"/>
      <c r="G19" s="11"/>
      <c r="H19" s="12"/>
    </row>
    <row r="20" spans="1:147" s="3" customFormat="1" ht="15.75" thickBot="1" x14ac:dyDescent="0.3">
      <c r="A20" s="135" t="s">
        <v>58</v>
      </c>
      <c r="B20" s="133">
        <f>B11+B18</f>
        <v>0</v>
      </c>
      <c r="C20" s="126"/>
      <c r="D20" s="11"/>
      <c r="E20" s="11"/>
      <c r="F20" s="11"/>
      <c r="G20" s="11"/>
      <c r="H20" s="11"/>
    </row>
    <row r="21" spans="1:147" s="4" customFormat="1" ht="13.5" x14ac:dyDescent="0.25">
      <c r="G21" s="14"/>
      <c r="H21" s="13"/>
    </row>
    <row r="22" spans="1:147" s="4" customFormat="1" ht="14.45" customHeight="1" x14ac:dyDescent="0.25">
      <c r="A22" s="400"/>
      <c r="B22" s="400"/>
      <c r="C22" s="400"/>
      <c r="D22" s="400"/>
      <c r="E22" s="400"/>
      <c r="F22" s="20"/>
      <c r="G22" s="14"/>
      <c r="H22" s="13"/>
    </row>
    <row r="23" spans="1:147" ht="18.75" x14ac:dyDescent="0.25">
      <c r="A23" s="398" t="s">
        <v>44</v>
      </c>
      <c r="B23" s="398"/>
      <c r="C23" s="398"/>
      <c r="D23" s="398"/>
      <c r="E23" s="398"/>
      <c r="F23" s="398"/>
      <c r="G23" s="14"/>
      <c r="H23" s="13"/>
    </row>
    <row r="24" spans="1:147" ht="31.5" customHeight="1" x14ac:dyDescent="0.25">
      <c r="A24" s="404" t="s">
        <v>81</v>
      </c>
      <c r="B24" s="405"/>
      <c r="C24" s="405"/>
      <c r="D24" s="405"/>
      <c r="E24" s="21">
        <f>IF(SUM(' Allocations Report'!I11*0.05)&gt;3000000,3000000,SUM(' Allocations Report'!I11*0.05))</f>
        <v>0</v>
      </c>
      <c r="F24" s="22" t="s">
        <v>40</v>
      </c>
      <c r="G24" s="14"/>
      <c r="H24" s="13"/>
    </row>
    <row r="25" spans="1:147" ht="54" customHeight="1" thickBot="1" x14ac:dyDescent="0.3">
      <c r="A25" s="406"/>
      <c r="B25" s="406"/>
      <c r="C25" s="406"/>
      <c r="D25" s="406"/>
      <c r="E25" s="23">
        <f>' Allocations Report'!H25+' Allocations Report'!B69</f>
        <v>0</v>
      </c>
      <c r="F25" s="24" t="s">
        <v>41</v>
      </c>
      <c r="G25" s="14"/>
      <c r="H25" s="13"/>
    </row>
    <row r="26" spans="1:147" ht="14.45" customHeight="1" thickTop="1" x14ac:dyDescent="0.25">
      <c r="A26" s="25"/>
      <c r="B26" s="25"/>
      <c r="C26" s="25"/>
      <c r="D26" s="25"/>
      <c r="E26" s="26"/>
      <c r="F26" s="26"/>
      <c r="G26" s="14"/>
      <c r="H26" s="13"/>
    </row>
    <row r="27" spans="1:147" ht="18.75" x14ac:dyDescent="0.25">
      <c r="A27" s="398" t="s">
        <v>82</v>
      </c>
      <c r="B27" s="398"/>
      <c r="C27" s="398"/>
      <c r="D27" s="398"/>
      <c r="E27" s="398"/>
      <c r="F27" s="398"/>
      <c r="G27" s="14"/>
      <c r="H27" s="13"/>
    </row>
    <row r="28" spans="1:147" ht="36" customHeight="1" x14ac:dyDescent="0.25">
      <c r="A28" s="396" t="s">
        <v>83</v>
      </c>
      <c r="B28" s="396"/>
      <c r="C28" s="396"/>
      <c r="D28" s="21">
        <f>' Allocations Report'!H26+' Allocations Report'!B70</f>
        <v>0</v>
      </c>
      <c r="E28" s="27">
        <f>IFERROR(SUM(' Allocations Report'!H26+' Allocations Report'!B70)/' Allocations Report'!I11,0)</f>
        <v>0</v>
      </c>
      <c r="F28" s="22" t="s">
        <v>42</v>
      </c>
      <c r="G28" s="14"/>
      <c r="H28" s="13"/>
    </row>
    <row r="29" spans="1:147" ht="39.75" customHeight="1" x14ac:dyDescent="0.25">
      <c r="A29" s="396"/>
      <c r="B29" s="396"/>
      <c r="C29" s="396"/>
      <c r="D29" s="21">
        <f>' Allocations Report'!H27+' Allocations Report'!B71</f>
        <v>0</v>
      </c>
      <c r="E29" s="27">
        <f>IFERROR(SUM(' Allocations Report'!H27+' Allocations Report'!B71)/' Allocations Report'!I11,0)</f>
        <v>0</v>
      </c>
      <c r="F29" s="30" t="s">
        <v>67</v>
      </c>
      <c r="G29" s="14"/>
      <c r="H29" s="13"/>
    </row>
    <row r="30" spans="1:147" ht="75" customHeight="1" thickBot="1" x14ac:dyDescent="0.3">
      <c r="A30" s="397"/>
      <c r="B30" s="397"/>
      <c r="C30" s="397"/>
      <c r="D30" s="23">
        <f>' Allocations Report'!H26+' Allocations Report'!H27+' Allocations Report'!B70+' Allocations Report'!B71</f>
        <v>0</v>
      </c>
      <c r="E30" s="28">
        <f>IFERROR(SUM(' Allocations Report'!H26+' Allocations Report'!H27+' Allocations Report'!B70+' Allocations Report'!B71)/' Allocations Report'!I11,0)</f>
        <v>0</v>
      </c>
      <c r="F30" s="29" t="s">
        <v>68</v>
      </c>
      <c r="G30" s="14"/>
      <c r="H30" s="13"/>
      <c r="K30" s="136"/>
    </row>
    <row r="31" spans="1:147" s="5" customFormat="1" ht="14.25" thickTop="1" x14ac:dyDescent="0.25">
      <c r="A31" s="15"/>
      <c r="B31" s="14"/>
      <c r="C31" s="14"/>
      <c r="D31" s="13"/>
      <c r="E31" s="14"/>
      <c r="F31" s="13"/>
      <c r="G31" s="14"/>
      <c r="H31" s="13"/>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row>
    <row r="32" spans="1:147" s="6" customFormat="1" ht="18.75" x14ac:dyDescent="0.2">
      <c r="A32" s="398" t="s">
        <v>59</v>
      </c>
      <c r="B32" s="398"/>
      <c r="C32" s="398"/>
      <c r="D32" s="398"/>
      <c r="E32" s="398"/>
      <c r="F32" s="398"/>
      <c r="G32" s="16"/>
      <c r="H32" s="16"/>
    </row>
    <row r="33" spans="1:15" ht="21.75" customHeight="1" x14ac:dyDescent="0.2">
      <c r="A33" s="396" t="s">
        <v>78</v>
      </c>
      <c r="B33" s="396"/>
      <c r="C33" s="396"/>
      <c r="D33" s="197"/>
      <c r="E33" s="27"/>
      <c r="F33" s="22"/>
      <c r="G33" s="17"/>
      <c r="H33" s="18"/>
    </row>
    <row r="34" spans="1:15" s="6" customFormat="1" ht="14.45" customHeight="1" x14ac:dyDescent="0.2">
      <c r="A34" s="396"/>
      <c r="B34" s="396"/>
      <c r="C34" s="396"/>
      <c r="D34" s="21">
        <f>' Allocations Report'!B23</f>
        <v>0</v>
      </c>
      <c r="E34" s="27">
        <f>IFERROR(SUM(' Allocations Report'!B23/SUM(' Allocations Report'!B22+' Allocations Report'!B23)),0)</f>
        <v>0</v>
      </c>
      <c r="F34" s="30" t="s">
        <v>61</v>
      </c>
      <c r="G34" s="7"/>
      <c r="H34" s="7"/>
    </row>
    <row r="35" spans="1:15" s="6" customFormat="1" ht="19.5" customHeight="1" thickBot="1" x14ac:dyDescent="0.25">
      <c r="A35" s="397"/>
      <c r="B35" s="397"/>
      <c r="C35" s="397"/>
      <c r="D35" s="198"/>
      <c r="E35" s="28"/>
      <c r="F35" s="29"/>
      <c r="G35" s="8"/>
      <c r="H35" s="8"/>
      <c r="I35" s="9"/>
      <c r="J35" s="9"/>
      <c r="K35" s="9"/>
      <c r="L35" s="9"/>
      <c r="M35" s="9"/>
      <c r="N35" s="9"/>
      <c r="O35" s="9"/>
    </row>
    <row r="36" spans="1:15" ht="14.45" customHeight="1" thickTop="1" x14ac:dyDescent="0.2">
      <c r="A36" s="8"/>
      <c r="B36" s="17"/>
      <c r="C36" s="17"/>
      <c r="D36" s="17"/>
      <c r="E36" s="17"/>
      <c r="F36" s="17"/>
      <c r="G36" s="17"/>
      <c r="H36" s="17"/>
    </row>
    <row r="37" spans="1:15" ht="18.75" x14ac:dyDescent="0.2">
      <c r="A37" s="398" t="s">
        <v>60</v>
      </c>
      <c r="B37" s="398"/>
      <c r="C37" s="398"/>
      <c r="D37" s="398"/>
      <c r="E37" s="398"/>
      <c r="F37" s="398"/>
      <c r="G37" s="17"/>
      <c r="H37" s="18"/>
    </row>
    <row r="38" spans="1:15" ht="14.45" customHeight="1" x14ac:dyDescent="0.2">
      <c r="A38" s="396" t="s">
        <v>79</v>
      </c>
      <c r="B38" s="396"/>
      <c r="C38" s="396"/>
      <c r="D38" s="197"/>
      <c r="E38" s="27"/>
      <c r="F38" s="22"/>
      <c r="G38" s="17"/>
      <c r="H38" s="18"/>
    </row>
    <row r="39" spans="1:15" ht="14.45" customHeight="1" x14ac:dyDescent="0.2">
      <c r="A39" s="396"/>
      <c r="B39" s="396"/>
      <c r="C39" s="396"/>
      <c r="D39" s="21">
        <f>' Allocations Report'!F27</f>
        <v>0</v>
      </c>
      <c r="E39" s="27">
        <f>IFERROR(' Allocations Report'!F27/' Allocations Report'!I8,0)</f>
        <v>0</v>
      </c>
      <c r="F39" s="30" t="s">
        <v>62</v>
      </c>
      <c r="G39" s="17"/>
      <c r="H39" s="18"/>
    </row>
    <row r="40" spans="1:15" ht="26.25" customHeight="1" thickBot="1" x14ac:dyDescent="0.25">
      <c r="A40" s="397"/>
      <c r="B40" s="397"/>
      <c r="C40" s="397"/>
      <c r="D40" s="198"/>
      <c r="E40" s="28"/>
      <c r="F40" s="29"/>
    </row>
    <row r="41" spans="1:15" ht="14.45" customHeight="1" thickTop="1" x14ac:dyDescent="0.2"/>
    <row r="42" spans="1:15" ht="14.45" customHeight="1" x14ac:dyDescent="0.2"/>
    <row r="43" spans="1:15" ht="14.45" customHeight="1" x14ac:dyDescent="0.2"/>
    <row r="44" spans="1:15" ht="14.45" customHeight="1" x14ac:dyDescent="0.2"/>
    <row r="45" spans="1:15" ht="14.45" customHeight="1" x14ac:dyDescent="0.2"/>
    <row r="46" spans="1:15" ht="14.45" customHeight="1" x14ac:dyDescent="0.2"/>
    <row r="47" spans="1:15" ht="14.45" customHeight="1" x14ac:dyDescent="0.2"/>
    <row r="48" spans="1:15" ht="14.45" customHeight="1" x14ac:dyDescent="0.2"/>
    <row r="49" ht="14.45" customHeight="1" x14ac:dyDescent="0.2"/>
    <row r="50" ht="14.45" customHeight="1" x14ac:dyDescent="0.2"/>
    <row r="51" ht="14.45" customHeight="1" x14ac:dyDescent="0.2"/>
  </sheetData>
  <sheetProtection algorithmName="SHA-512" hashValue="UEhvPQvDWcktnNF+1aifEHASrB0kY0AEC8oVD3NM571NpQv7siv1l8qlExJqSXsJVRtuuF8tarVyOiPzsfdo7A==" saltValue="VmLoc1sgX/vRw8OiUMWPhA==" spinCount="100000" sheet="1" selectLockedCells="1"/>
  <mergeCells count="12">
    <mergeCell ref="A38:C40"/>
    <mergeCell ref="A32:F32"/>
    <mergeCell ref="A37:F37"/>
    <mergeCell ref="A1:F1"/>
    <mergeCell ref="A22:E22"/>
    <mergeCell ref="A3:F3"/>
    <mergeCell ref="A23:F23"/>
    <mergeCell ref="A19:C19"/>
    <mergeCell ref="A24:D25"/>
    <mergeCell ref="A27:F27"/>
    <mergeCell ref="A28:C30"/>
    <mergeCell ref="A33:C35"/>
  </mergeCells>
  <phoneticPr fontId="0" type="noConversion"/>
  <printOptions horizontalCentered="1"/>
  <pageMargins left="0.25" right="0.25" top="0.75" bottom="0.75" header="0.3" footer="0.3"/>
  <pageSetup scale="6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election activeCell="B18" sqref="B18"/>
    </sheetView>
  </sheetViews>
  <sheetFormatPr defaultRowHeight="12.75" x14ac:dyDescent="0.2"/>
  <cols>
    <col min="1" max="1" width="137.85546875" customWidth="1"/>
  </cols>
  <sheetData>
    <row r="1" spans="1:1" ht="16.5" thickBot="1" x14ac:dyDescent="0.3">
      <c r="A1" s="205" t="s">
        <v>118</v>
      </c>
    </row>
    <row r="2" spans="1:1" ht="16.5" thickBot="1" x14ac:dyDescent="0.3">
      <c r="A2" s="206" t="s">
        <v>119</v>
      </c>
    </row>
    <row r="3" spans="1:1" ht="16.5" thickBot="1" x14ac:dyDescent="0.3">
      <c r="A3" s="207" t="s">
        <v>120</v>
      </c>
    </row>
    <row r="4" spans="1:1" ht="30" x14ac:dyDescent="0.2">
      <c r="A4" s="199" t="s">
        <v>181</v>
      </c>
    </row>
    <row r="5" spans="1:1" ht="15.75" x14ac:dyDescent="0.25">
      <c r="A5" s="200" t="s">
        <v>121</v>
      </c>
    </row>
    <row r="6" spans="1:1" ht="15" x14ac:dyDescent="0.2">
      <c r="A6" s="199"/>
    </row>
    <row r="7" spans="1:1" ht="15.75" x14ac:dyDescent="0.25">
      <c r="A7" s="199" t="s">
        <v>122</v>
      </c>
    </row>
    <row r="8" spans="1:1" ht="15.75" x14ac:dyDescent="0.25">
      <c r="A8" s="199" t="s">
        <v>123</v>
      </c>
    </row>
    <row r="9" spans="1:1" ht="15.75" x14ac:dyDescent="0.25">
      <c r="A9" s="199" t="s">
        <v>124</v>
      </c>
    </row>
    <row r="10" spans="1:1" ht="15" x14ac:dyDescent="0.2">
      <c r="A10" s="208"/>
    </row>
    <row r="11" spans="1:1" ht="30.75" x14ac:dyDescent="0.2">
      <c r="A11" s="208" t="s">
        <v>125</v>
      </c>
    </row>
    <row r="12" spans="1:1" ht="15.75" thickBot="1" x14ac:dyDescent="0.25">
      <c r="A12" s="209"/>
    </row>
    <row r="13" spans="1:1" ht="16.5" thickBot="1" x14ac:dyDescent="0.3">
      <c r="A13" s="210" t="s">
        <v>126</v>
      </c>
    </row>
    <row r="14" spans="1:1" ht="45.75" thickBot="1" x14ac:dyDescent="0.25">
      <c r="A14" s="201" t="s">
        <v>127</v>
      </c>
    </row>
    <row r="15" spans="1:1" ht="16.5" thickBot="1" x14ac:dyDescent="0.3">
      <c r="A15" s="211" t="s">
        <v>128</v>
      </c>
    </row>
    <row r="16" spans="1:1" ht="15" x14ac:dyDescent="0.2">
      <c r="A16" s="212" t="s">
        <v>129</v>
      </c>
    </row>
    <row r="17" spans="1:1" ht="15.75" x14ac:dyDescent="0.25">
      <c r="A17" s="213" t="s">
        <v>130</v>
      </c>
    </row>
    <row r="18" spans="1:1" ht="18" x14ac:dyDescent="0.2">
      <c r="A18" s="214" t="s">
        <v>131</v>
      </c>
    </row>
    <row r="19" spans="1:1" ht="15" x14ac:dyDescent="0.2">
      <c r="A19" s="199" t="s">
        <v>132</v>
      </c>
    </row>
    <row r="20" spans="1:1" ht="30" x14ac:dyDescent="0.2">
      <c r="A20" s="199" t="s">
        <v>133</v>
      </c>
    </row>
    <row r="21" spans="1:1" ht="30.75" thickBot="1" x14ac:dyDescent="0.25">
      <c r="A21" s="199" t="s">
        <v>134</v>
      </c>
    </row>
    <row r="22" spans="1:1" ht="16.5" thickBot="1" x14ac:dyDescent="0.3">
      <c r="A22" s="215" t="s">
        <v>135</v>
      </c>
    </row>
    <row r="23" spans="1:1" ht="30" x14ac:dyDescent="0.2">
      <c r="A23" s="199" t="s">
        <v>182</v>
      </c>
    </row>
    <row r="24" spans="1:1" ht="15" x14ac:dyDescent="0.2">
      <c r="A24" s="199"/>
    </row>
    <row r="25" spans="1:1" ht="15.75" x14ac:dyDescent="0.25">
      <c r="A25" s="199" t="s">
        <v>136</v>
      </c>
    </row>
    <row r="26" spans="1:1" ht="15" x14ac:dyDescent="0.2">
      <c r="A26" s="199"/>
    </row>
    <row r="27" spans="1:1" ht="15.75" x14ac:dyDescent="0.25">
      <c r="A27" s="214" t="s">
        <v>137</v>
      </c>
    </row>
    <row r="28" spans="1:1" ht="14.25" x14ac:dyDescent="0.2">
      <c r="A28" s="204"/>
    </row>
    <row r="29" spans="1:1" x14ac:dyDescent="0.2">
      <c r="A29" s="202"/>
    </row>
    <row r="30" spans="1:1" ht="13.5" thickBot="1" x14ac:dyDescent="0.25">
      <c r="A30" s="203"/>
    </row>
  </sheetData>
  <sheetProtection algorithmName="SHA-512" hashValue="5P8mAxF7TyePStPbt3Ai0n7/1Z0Ho+499mbo0Wacz30qcN4XzY349beyG13gUMgJZniQHj78NGiD2OJgsgkOHA==" saltValue="u7/oCE2J378LpcCWRprtig=="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E63"/>
  <sheetViews>
    <sheetView workbookViewId="0">
      <selection activeCell="D9" sqref="D9"/>
    </sheetView>
  </sheetViews>
  <sheetFormatPr defaultRowHeight="12.75" x14ac:dyDescent="0.2"/>
  <cols>
    <col min="1" max="1" width="112.7109375" customWidth="1"/>
    <col min="2" max="3" width="18.140625" customWidth="1"/>
    <col min="4" max="4" width="13.140625" customWidth="1"/>
    <col min="5" max="5" width="18.42578125" customWidth="1"/>
  </cols>
  <sheetData>
    <row r="1" spans="1:5" ht="15.75" x14ac:dyDescent="0.2">
      <c r="A1" s="410" t="s">
        <v>138</v>
      </c>
      <c r="B1" s="410"/>
      <c r="C1" s="410"/>
      <c r="D1" s="410"/>
      <c r="E1" s="410"/>
    </row>
    <row r="2" spans="1:5" ht="13.5" thickBot="1" x14ac:dyDescent="0.25">
      <c r="A2" s="411"/>
      <c r="B2" s="411"/>
      <c r="C2" s="411"/>
      <c r="D2" s="411"/>
      <c r="E2" s="411"/>
    </row>
    <row r="3" spans="1:5" ht="16.5" thickBot="1" x14ac:dyDescent="0.25">
      <c r="A3" s="218" t="s">
        <v>139</v>
      </c>
      <c r="B3" s="412"/>
      <c r="C3" s="413"/>
      <c r="D3" s="413"/>
      <c r="E3" s="414"/>
    </row>
    <row r="4" spans="1:5" ht="16.5" thickBot="1" x14ac:dyDescent="0.25">
      <c r="A4" s="219" t="s">
        <v>140</v>
      </c>
      <c r="B4" s="415"/>
      <c r="C4" s="416"/>
      <c r="D4" s="416"/>
      <c r="E4" s="417"/>
    </row>
    <row r="5" spans="1:5" ht="16.5" thickBot="1" x14ac:dyDescent="0.25">
      <c r="A5" s="220" t="s">
        <v>141</v>
      </c>
      <c r="B5" s="407"/>
      <c r="C5" s="408"/>
      <c r="D5" s="408"/>
      <c r="E5" s="409"/>
    </row>
    <row r="6" spans="1:5" ht="16.5" thickBot="1" x14ac:dyDescent="0.25">
      <c r="A6" s="221"/>
      <c r="B6" s="222"/>
      <c r="C6" s="223"/>
      <c r="D6" s="224"/>
      <c r="E6" s="225"/>
    </row>
    <row r="7" spans="1:5" ht="16.5" thickBot="1" x14ac:dyDescent="0.25">
      <c r="A7" s="266" t="s">
        <v>142</v>
      </c>
      <c r="B7" s="226"/>
      <c r="C7" s="223"/>
      <c r="D7" s="227"/>
      <c r="E7" s="228"/>
    </row>
    <row r="8" spans="1:5" ht="16.5" thickBot="1" x14ac:dyDescent="0.25">
      <c r="A8" s="229"/>
      <c r="B8" s="230"/>
      <c r="C8" s="223"/>
      <c r="D8" s="230"/>
      <c r="E8" s="231"/>
    </row>
    <row r="9" spans="1:5" ht="15.75" x14ac:dyDescent="0.2">
      <c r="A9" s="424" t="s">
        <v>126</v>
      </c>
      <c r="B9" s="427" t="s">
        <v>143</v>
      </c>
      <c r="C9" s="428"/>
      <c r="D9" s="232"/>
      <c r="E9" s="232"/>
    </row>
    <row r="10" spans="1:5" ht="15.75" x14ac:dyDescent="0.2">
      <c r="A10" s="425"/>
      <c r="B10" s="429"/>
      <c r="C10" s="430"/>
      <c r="D10" s="232"/>
      <c r="E10" s="232"/>
    </row>
    <row r="11" spans="1:5" ht="16.5" thickBot="1" x14ac:dyDescent="0.25">
      <c r="A11" s="426"/>
      <c r="B11" s="233" t="s">
        <v>0</v>
      </c>
      <c r="C11" s="234" t="s">
        <v>15</v>
      </c>
      <c r="D11" s="230"/>
      <c r="E11" s="235"/>
    </row>
    <row r="12" spans="1:5" ht="15.75" x14ac:dyDescent="0.2">
      <c r="A12" s="318" t="s">
        <v>144</v>
      </c>
      <c r="B12" s="236">
        <f>SUM(B13:B15)</f>
        <v>0</v>
      </c>
      <c r="C12" s="309" t="str">
        <f>IF(ISERROR(B12/B24),"- -",B12/B24)</f>
        <v>- -</v>
      </c>
      <c r="D12" s="237"/>
      <c r="E12" s="238"/>
    </row>
    <row r="13" spans="1:5" ht="15" x14ac:dyDescent="0.2">
      <c r="A13" s="216" t="s">
        <v>169</v>
      </c>
      <c r="B13" s="239"/>
      <c r="C13" s="310" t="str">
        <f>IF(ISERROR(B13/B24),"- -",B13/B24)</f>
        <v>- -</v>
      </c>
      <c r="D13" s="240"/>
      <c r="E13" s="241"/>
    </row>
    <row r="14" spans="1:5" ht="15" x14ac:dyDescent="0.2">
      <c r="A14" s="216" t="s">
        <v>170</v>
      </c>
      <c r="B14" s="239"/>
      <c r="C14" s="310" t="str">
        <f>IF(ISERROR(B14/B24),"- -",B14/B24)</f>
        <v>- -</v>
      </c>
      <c r="D14" s="240"/>
      <c r="E14" s="241"/>
    </row>
    <row r="15" spans="1:5" ht="15" x14ac:dyDescent="0.2">
      <c r="A15" s="324" t="s">
        <v>171</v>
      </c>
      <c r="B15" s="242"/>
      <c r="C15" s="311" t="str">
        <f>IF(ISERROR(B15/B24),"- -",B15/B24)</f>
        <v>- -</v>
      </c>
      <c r="D15" s="240"/>
      <c r="E15" s="241"/>
    </row>
    <row r="16" spans="1:5" ht="15.75" x14ac:dyDescent="0.2">
      <c r="A16" s="319" t="s">
        <v>145</v>
      </c>
      <c r="B16" s="243"/>
      <c r="C16" s="312" t="str">
        <f>IF(ISERROR(B16/B24),"- -",B16/B24)</f>
        <v>- -</v>
      </c>
      <c r="D16" s="244"/>
      <c r="E16" s="232"/>
    </row>
    <row r="17" spans="1:5" ht="15.75" x14ac:dyDescent="0.2">
      <c r="A17" s="320" t="s">
        <v>146</v>
      </c>
      <c r="B17" s="245"/>
      <c r="C17" s="313" t="str">
        <f>IF(ISERROR(B17/B24),"- -",B17/B24)</f>
        <v>- -</v>
      </c>
      <c r="D17" s="237"/>
      <c r="E17" s="238"/>
    </row>
    <row r="18" spans="1:5" ht="18.75" x14ac:dyDescent="0.2">
      <c r="A18" s="321" t="s">
        <v>147</v>
      </c>
      <c r="B18" s="246">
        <f>B59</f>
        <v>0</v>
      </c>
      <c r="C18" s="314" t="str">
        <f>IF(ISERROR(B18/B24),"- -",B18/B24)</f>
        <v>- -</v>
      </c>
      <c r="D18" s="237"/>
      <c r="E18" s="238"/>
    </row>
    <row r="19" spans="1:5" ht="15.75" x14ac:dyDescent="0.2">
      <c r="A19" s="321" t="s">
        <v>148</v>
      </c>
      <c r="B19" s="247"/>
      <c r="C19" s="315" t="str">
        <f>IF(ISERROR(B19/B24),"- -",B19/B24)</f>
        <v>- -</v>
      </c>
      <c r="D19" s="237"/>
      <c r="E19" s="238"/>
    </row>
    <row r="20" spans="1:5" ht="15.75" x14ac:dyDescent="0.2">
      <c r="A20" s="321" t="s">
        <v>149</v>
      </c>
      <c r="B20" s="246">
        <f>D59</f>
        <v>0</v>
      </c>
      <c r="C20" s="313" t="str">
        <f>IF(ISERROR(B20/B24),"- -",B20/B24)</f>
        <v>- -</v>
      </c>
      <c r="D20" s="237"/>
      <c r="E20" s="238"/>
    </row>
    <row r="21" spans="1:5" ht="18.75" x14ac:dyDescent="0.2">
      <c r="A21" s="322" t="s">
        <v>150</v>
      </c>
      <c r="B21" s="248"/>
      <c r="C21" s="314" t="str">
        <f>IF(ISERROR(B21/B24),"- -",B21/B24)</f>
        <v>- -</v>
      </c>
      <c r="D21" s="249"/>
      <c r="E21" s="238"/>
    </row>
    <row r="22" spans="1:5" ht="18.75" x14ac:dyDescent="0.2">
      <c r="A22" s="320" t="s">
        <v>151</v>
      </c>
      <c r="B22" s="245"/>
      <c r="C22" s="314" t="str">
        <f>IF(ISERROR(B22/B24),"- -",B22/B24)</f>
        <v>- -</v>
      </c>
      <c r="D22" s="249"/>
      <c r="E22" s="238"/>
    </row>
    <row r="23" spans="1:5" ht="19.5" thickBot="1" x14ac:dyDescent="0.25">
      <c r="A23" s="323" t="s">
        <v>152</v>
      </c>
      <c r="B23" s="250"/>
      <c r="C23" s="316" t="str">
        <f>IF(ISERROR(B23/B24),"- -",B23/B24)</f>
        <v>- -</v>
      </c>
      <c r="D23" s="249"/>
      <c r="E23" s="238"/>
    </row>
    <row r="24" spans="1:5" ht="16.5" thickBot="1" x14ac:dyDescent="0.25">
      <c r="A24" s="251" t="s">
        <v>153</v>
      </c>
      <c r="B24" s="252">
        <f>SUM(B12,B16:B23)</f>
        <v>0</v>
      </c>
      <c r="C24" s="317">
        <f>IF(ISERROR(SUM(C12,C16:C23)),"- -",SUM(C12,C16:C23))</f>
        <v>0</v>
      </c>
      <c r="D24" s="237"/>
      <c r="E24" s="238"/>
    </row>
    <row r="25" spans="1:5" ht="15.75" x14ac:dyDescent="0.2">
      <c r="A25" s="253"/>
      <c r="B25" s="237"/>
      <c r="C25" s="254"/>
      <c r="D25" s="254"/>
      <c r="E25" s="254"/>
    </row>
    <row r="26" spans="1:5" ht="16.5" thickBot="1" x14ac:dyDescent="0.25">
      <c r="A26" s="255"/>
      <c r="B26" s="255"/>
      <c r="C26" s="255"/>
      <c r="D26" s="255"/>
      <c r="E26" s="255"/>
    </row>
    <row r="27" spans="1:5" ht="15.75" x14ac:dyDescent="0.25">
      <c r="A27" s="431" t="s">
        <v>154</v>
      </c>
      <c r="B27" s="433" t="s">
        <v>155</v>
      </c>
      <c r="C27" s="434"/>
      <c r="D27" s="435" t="s">
        <v>156</v>
      </c>
      <c r="E27" s="436"/>
    </row>
    <row r="28" spans="1:5" ht="16.5" thickBot="1" x14ac:dyDescent="0.25">
      <c r="A28" s="432"/>
      <c r="B28" s="256" t="s">
        <v>0</v>
      </c>
      <c r="C28" s="257" t="s">
        <v>15</v>
      </c>
      <c r="D28" s="256" t="s">
        <v>0</v>
      </c>
      <c r="E28" s="258" t="s">
        <v>15</v>
      </c>
    </row>
    <row r="29" spans="1:5" ht="15.75" x14ac:dyDescent="0.2">
      <c r="A29" s="259" t="s">
        <v>157</v>
      </c>
      <c r="B29" s="260">
        <f>SUM(B31:B42)</f>
        <v>0</v>
      </c>
      <c r="C29" s="303" t="str">
        <f>IF(ISERROR(B29/B59),"- -",B29/B59)</f>
        <v>- -</v>
      </c>
      <c r="D29" s="261">
        <f>SUM(D32,D35:D42)</f>
        <v>0</v>
      </c>
      <c r="E29" s="304" t="str">
        <f>IF(ISERROR(D29/D59),"- -",D29/D59)</f>
        <v>- -</v>
      </c>
    </row>
    <row r="30" spans="1:5" ht="15" x14ac:dyDescent="0.2">
      <c r="A30" s="277" t="s">
        <v>107</v>
      </c>
      <c r="B30" s="278"/>
      <c r="C30" s="279"/>
      <c r="D30" s="278"/>
      <c r="E30" s="280"/>
    </row>
    <row r="31" spans="1:5" ht="15" x14ac:dyDescent="0.2">
      <c r="A31" s="277" t="s">
        <v>108</v>
      </c>
      <c r="B31" s="281"/>
      <c r="C31" s="282" t="str">
        <f>IF(ISERROR(B31/B59),"- -",B31/B59)</f>
        <v>- -</v>
      </c>
      <c r="D31" s="283"/>
      <c r="E31" s="284"/>
    </row>
    <row r="32" spans="1:5" ht="15" x14ac:dyDescent="0.2">
      <c r="A32" s="277" t="s">
        <v>109</v>
      </c>
      <c r="B32" s="281"/>
      <c r="C32" s="282" t="str">
        <f>IF(ISERROR(B32/B59),"- -",B32/B59)</f>
        <v>- -</v>
      </c>
      <c r="D32" s="281"/>
      <c r="E32" s="285" t="str">
        <f>IF(ISERROR(D32/D59),"- -",D32/D59)</f>
        <v>- -</v>
      </c>
    </row>
    <row r="33" spans="1:5" ht="15" x14ac:dyDescent="0.2">
      <c r="A33" s="277" t="s">
        <v>110</v>
      </c>
      <c r="B33" s="281"/>
      <c r="C33" s="282" t="str">
        <f>IF(ISERROR(B33/B59),"- -",B33/B59)</f>
        <v>- -</v>
      </c>
      <c r="D33" s="283"/>
      <c r="E33" s="284"/>
    </row>
    <row r="34" spans="1:5" ht="15" x14ac:dyDescent="0.2">
      <c r="A34" s="277" t="s">
        <v>111</v>
      </c>
      <c r="B34" s="281"/>
      <c r="C34" s="282" t="str">
        <f>IF(ISERROR(B34/B59),"- -",B34/B59)</f>
        <v>- -</v>
      </c>
      <c r="D34" s="283"/>
      <c r="E34" s="284"/>
    </row>
    <row r="35" spans="1:5" ht="15" x14ac:dyDescent="0.2">
      <c r="A35" s="277" t="s">
        <v>112</v>
      </c>
      <c r="B35" s="281"/>
      <c r="C35" s="282" t="str">
        <f>IF(ISERROR(B35/B59),"- -",B35/B59)</f>
        <v>- -</v>
      </c>
      <c r="D35" s="281"/>
      <c r="E35" s="285" t="str">
        <f>IF(ISERROR(D35/D59),"- -",D35/D59)</f>
        <v>- -</v>
      </c>
    </row>
    <row r="36" spans="1:5" ht="15" x14ac:dyDescent="0.2">
      <c r="A36" s="277" t="s">
        <v>113</v>
      </c>
      <c r="B36" s="281"/>
      <c r="C36" s="282" t="str">
        <f>IF(ISERROR(B36/B59),"- -",B36/B59)</f>
        <v>- -</v>
      </c>
      <c r="D36" s="281"/>
      <c r="E36" s="285" t="str">
        <f>IF(ISERROR(D36/D59),"- -",D36/D59)</f>
        <v>- -</v>
      </c>
    </row>
    <row r="37" spans="1:5" ht="15.75" customHeight="1" x14ac:dyDescent="0.2">
      <c r="A37" s="286" t="s">
        <v>114</v>
      </c>
      <c r="B37" s="281"/>
      <c r="C37" s="282" t="str">
        <f>IF(ISERROR(B37/B59),"- -",B37/B59)</f>
        <v>- -</v>
      </c>
      <c r="D37" s="281"/>
      <c r="E37" s="285" t="str">
        <f>IF(ISERROR(D37/D59),"- -",D37/D59)</f>
        <v>- -</v>
      </c>
    </row>
    <row r="38" spans="1:5" ht="15" x14ac:dyDescent="0.2">
      <c r="A38" s="277" t="s">
        <v>115</v>
      </c>
      <c r="B38" s="281"/>
      <c r="C38" s="282" t="str">
        <f>IF(ISERROR(B38/B59),"- -",B38/B59)</f>
        <v>- -</v>
      </c>
      <c r="D38" s="281"/>
      <c r="E38" s="285" t="str">
        <f>IF(ISERROR(D38/D59),"- -",D38/D59)</f>
        <v>- -</v>
      </c>
    </row>
    <row r="39" spans="1:5" ht="15" x14ac:dyDescent="0.2">
      <c r="A39" s="277" t="s">
        <v>6</v>
      </c>
      <c r="B39" s="287"/>
      <c r="C39" s="288" t="str">
        <f>IF(ISERROR(B39/B59),"- -",B39/B59)</f>
        <v>- -</v>
      </c>
      <c r="D39" s="287"/>
      <c r="E39" s="289" t="str">
        <f>IF(ISERROR(D39/D59),"- -",D39/D59)</f>
        <v>- -</v>
      </c>
    </row>
    <row r="40" spans="1:5" ht="15" x14ac:dyDescent="0.2">
      <c r="A40" s="277" t="s">
        <v>116</v>
      </c>
      <c r="B40" s="281"/>
      <c r="C40" s="290" t="str">
        <f>IF(ISERROR(B40/B59),"- -",B40/B59)</f>
        <v>- -</v>
      </c>
      <c r="D40" s="281"/>
      <c r="E40" s="291" t="str">
        <f>IF(ISERROR(D40/D59),"- -",D40/D59)</f>
        <v>- -</v>
      </c>
    </row>
    <row r="41" spans="1:5" ht="15" x14ac:dyDescent="0.2">
      <c r="A41" s="292" t="s">
        <v>117</v>
      </c>
      <c r="B41" s="293"/>
      <c r="C41" s="294" t="str">
        <f>IF(ISERROR(B41/B59),"- -",B41/B59)</f>
        <v>- -</v>
      </c>
      <c r="D41" s="293"/>
      <c r="E41" s="295" t="str">
        <f>IF(ISERROR(D41/D59),"- -",D41/D59)</f>
        <v>- -</v>
      </c>
    </row>
    <row r="42" spans="1:5" ht="15.75" thickBot="1" x14ac:dyDescent="0.25">
      <c r="A42" s="296" t="s">
        <v>158</v>
      </c>
      <c r="B42" s="297"/>
      <c r="C42" s="298" t="str">
        <f>IF(ISERROR(B42/B59),"- -",B42/B59)</f>
        <v>- -</v>
      </c>
      <c r="D42" s="297"/>
      <c r="E42" s="299" t="str">
        <f>IF(ISERROR(D42/D59),"- -",D42/D59)</f>
        <v>- -</v>
      </c>
    </row>
    <row r="43" spans="1:5" ht="15.75" x14ac:dyDescent="0.2">
      <c r="A43" s="259" t="s">
        <v>159</v>
      </c>
      <c r="B43" s="262">
        <f>SUM(B44:B58)</f>
        <v>0</v>
      </c>
      <c r="C43" s="307" t="str">
        <f>IF(ISERROR(B43/B59),"- -",B43/B59)</f>
        <v>- -</v>
      </c>
      <c r="D43" s="262">
        <f>SUM(D44:D58)</f>
        <v>0</v>
      </c>
      <c r="E43" s="308" t="str">
        <f>IF(ISERROR(D43/D59),"- -",D43/D59)</f>
        <v>- -</v>
      </c>
    </row>
    <row r="44" spans="1:5" ht="15" x14ac:dyDescent="0.2">
      <c r="A44" s="277" t="s">
        <v>98</v>
      </c>
      <c r="B44" s="300"/>
      <c r="C44" s="301" t="str">
        <f>IF(ISERROR(B44/B59),"- -",B44/B59)</f>
        <v>- -</v>
      </c>
      <c r="D44" s="300"/>
      <c r="E44" s="302" t="str">
        <f>IF(ISERROR(D44/D59),"- -",D44/D59)</f>
        <v>- -</v>
      </c>
    </row>
    <row r="45" spans="1:5" ht="15" x14ac:dyDescent="0.2">
      <c r="A45" s="277" t="s">
        <v>99</v>
      </c>
      <c r="B45" s="281"/>
      <c r="C45" s="282" t="str">
        <f>IF(ISERROR(B45/B59),"- -",B45/B59)</f>
        <v>- -</v>
      </c>
      <c r="D45" s="281"/>
      <c r="E45" s="285" t="str">
        <f>IF(ISERROR(D45/D59),"- -",D45/D59)</f>
        <v>- -</v>
      </c>
    </row>
    <row r="46" spans="1:5" ht="15" x14ac:dyDescent="0.2">
      <c r="A46" s="277" t="s">
        <v>100</v>
      </c>
      <c r="B46" s="281"/>
      <c r="C46" s="282" t="str">
        <f>IF(ISERROR(B46/B59),"- -",B46/B59)</f>
        <v>- -</v>
      </c>
      <c r="D46" s="281"/>
      <c r="E46" s="285" t="str">
        <f>IF(ISERROR(D46/D59),"- -",D46/D59)</f>
        <v>- -</v>
      </c>
    </row>
    <row r="47" spans="1:5" ht="15" x14ac:dyDescent="0.2">
      <c r="A47" s="277" t="s">
        <v>101</v>
      </c>
      <c r="B47" s="281"/>
      <c r="C47" s="282" t="str">
        <f>IF(ISERROR(B47/B59),"- -",B47/B59)</f>
        <v>- -</v>
      </c>
      <c r="D47" s="281"/>
      <c r="E47" s="285" t="str">
        <f>IF(ISERROR(D47/D59),"- -",D47/D59)</f>
        <v>- -</v>
      </c>
    </row>
    <row r="48" spans="1:5" ht="15" x14ac:dyDescent="0.2">
      <c r="A48" s="277" t="s">
        <v>102</v>
      </c>
      <c r="B48" s="281"/>
      <c r="C48" s="282" t="str">
        <f>IF(ISERROR(B48/B59),"- -",B48/B59)</f>
        <v>- -</v>
      </c>
      <c r="D48" s="281"/>
      <c r="E48" s="285" t="str">
        <f>IF(ISERROR(D48/D59),"- -",D48/D59)</f>
        <v>- -</v>
      </c>
    </row>
    <row r="49" spans="1:5" ht="15" x14ac:dyDescent="0.2">
      <c r="A49" s="277" t="s">
        <v>103</v>
      </c>
      <c r="B49" s="281"/>
      <c r="C49" s="282" t="str">
        <f>IF(ISERROR(B49/B59),"- -",B49/B59)</f>
        <v>- -</v>
      </c>
      <c r="D49" s="281"/>
      <c r="E49" s="285" t="str">
        <f>IF(ISERROR(D49/D59),"- -",D49/D59)</f>
        <v>- -</v>
      </c>
    </row>
    <row r="50" spans="1:5" ht="15" x14ac:dyDescent="0.2">
      <c r="A50" s="277" t="s">
        <v>160</v>
      </c>
      <c r="B50" s="281"/>
      <c r="C50" s="282" t="str">
        <f>IF(ISERROR(B50/B59),"- -",B50/B59)</f>
        <v>- -</v>
      </c>
      <c r="D50" s="281"/>
      <c r="E50" s="285" t="str">
        <f>IF(ISERROR(D50/D59),"- -",D50/D59)</f>
        <v>- -</v>
      </c>
    </row>
    <row r="51" spans="1:5" ht="15" x14ac:dyDescent="0.2">
      <c r="A51" s="292" t="s">
        <v>105</v>
      </c>
      <c r="B51" s="281"/>
      <c r="C51" s="282" t="str">
        <f>IF(ISERROR(B51/B59),"- -",B51/B59)</f>
        <v>- -</v>
      </c>
      <c r="D51" s="281"/>
      <c r="E51" s="285" t="str">
        <f>IF(ISERROR(D51/D59),"- -",D51/D59)</f>
        <v>- -</v>
      </c>
    </row>
    <row r="52" spans="1:5" ht="15" x14ac:dyDescent="0.2">
      <c r="A52" s="277" t="s">
        <v>106</v>
      </c>
      <c r="B52" s="281"/>
      <c r="C52" s="282" t="str">
        <f>IF(ISERROR(B52/B59),"- -",B52/B59)</f>
        <v>- -</v>
      </c>
      <c r="D52" s="281"/>
      <c r="E52" s="285" t="str">
        <f>IF(ISERROR(D52/D59),"- -",D52/D59)</f>
        <v>- -</v>
      </c>
    </row>
    <row r="53" spans="1:5" ht="15" x14ac:dyDescent="0.2">
      <c r="A53" s="277" t="s">
        <v>7</v>
      </c>
      <c r="B53" s="281"/>
      <c r="C53" s="282" t="str">
        <f>IF(ISERROR(B53/B59),"- -",B53/B59)</f>
        <v>- -</v>
      </c>
      <c r="D53" s="281"/>
      <c r="E53" s="285" t="str">
        <f>IF(ISERROR(D53/D59),"- -",D53/D59)</f>
        <v>- -</v>
      </c>
    </row>
    <row r="54" spans="1:5" ht="15" x14ac:dyDescent="0.2">
      <c r="A54" s="277" t="s">
        <v>8</v>
      </c>
      <c r="B54" s="281"/>
      <c r="C54" s="282" t="str">
        <f>IF(ISERROR(B54/B59),"- -",B54/B59)</f>
        <v>- -</v>
      </c>
      <c r="D54" s="281"/>
      <c r="E54" s="285" t="str">
        <f>IF(ISERROR(D54/D59),"- -",D54/D59)</f>
        <v>- -</v>
      </c>
    </row>
    <row r="55" spans="1:5" ht="15" x14ac:dyDescent="0.2">
      <c r="A55" s="277" t="s">
        <v>97</v>
      </c>
      <c r="B55" s="281"/>
      <c r="C55" s="282" t="str">
        <f>IF(ISERROR(B55/B59),"- -",B55/B59)</f>
        <v>- -</v>
      </c>
      <c r="D55" s="281"/>
      <c r="E55" s="285" t="str">
        <f>IF(ISERROR(D55/D59),"- -",D55/D59)</f>
        <v>- -</v>
      </c>
    </row>
    <row r="56" spans="1:5" ht="15" x14ac:dyDescent="0.2">
      <c r="A56" s="277" t="s">
        <v>9</v>
      </c>
      <c r="B56" s="281"/>
      <c r="C56" s="282" t="str">
        <f>IF(ISERROR(B56/B59),"- -",B56/B59)</f>
        <v>- -</v>
      </c>
      <c r="D56" s="281"/>
      <c r="E56" s="285" t="str">
        <f>IF(ISERROR(D56/D59),"- -",D56/D59)</f>
        <v>- -</v>
      </c>
    </row>
    <row r="57" spans="1:5" ht="15" x14ac:dyDescent="0.2">
      <c r="A57" s="277" t="s">
        <v>10</v>
      </c>
      <c r="B57" s="281"/>
      <c r="C57" s="282" t="str">
        <f>IF(ISERROR(B57/B59),"- -",B57/B59)</f>
        <v>- -</v>
      </c>
      <c r="D57" s="281"/>
      <c r="E57" s="285" t="str">
        <f>IF(ISERROR(D57/D59),"- -",D57/D59)</f>
        <v>- -</v>
      </c>
    </row>
    <row r="58" spans="1:5" ht="15.75" thickBot="1" x14ac:dyDescent="0.25">
      <c r="A58" s="286" t="s">
        <v>161</v>
      </c>
      <c r="B58" s="281"/>
      <c r="C58" s="282" t="str">
        <f>IF(ISERROR(B58/B59),"- -",B58/B59)</f>
        <v>- -</v>
      </c>
      <c r="D58" s="281"/>
      <c r="E58" s="285" t="str">
        <f>IF(ISERROR(D58/D59),"- -",D58/D59)</f>
        <v>- -</v>
      </c>
    </row>
    <row r="59" spans="1:5" ht="16.5" thickBot="1" x14ac:dyDescent="0.25">
      <c r="A59" s="263" t="s">
        <v>162</v>
      </c>
      <c r="B59" s="264">
        <f>SUM(B29,B43)</f>
        <v>0</v>
      </c>
      <c r="C59" s="305" t="str">
        <f>IF(ISERROR(SUM(C29+C43)),"- -",SUM(C29+C43))</f>
        <v>- -</v>
      </c>
      <c r="D59" s="264">
        <f>SUM(D29,D43)</f>
        <v>0</v>
      </c>
      <c r="E59" s="306" t="str">
        <f>IF(ISERROR(SUM(E29+E43)),"- -",SUM(E29+E43))</f>
        <v>- -</v>
      </c>
    </row>
    <row r="60" spans="1:5" ht="15" x14ac:dyDescent="0.2">
      <c r="A60" s="265"/>
      <c r="B60" s="265"/>
      <c r="C60" s="265"/>
      <c r="D60" s="265"/>
      <c r="E60" s="265"/>
    </row>
    <row r="61" spans="1:5" ht="15.75" x14ac:dyDescent="0.2">
      <c r="A61" s="418" t="s">
        <v>163</v>
      </c>
      <c r="B61" s="419"/>
      <c r="C61" s="419"/>
      <c r="D61" s="419"/>
      <c r="E61" s="420"/>
    </row>
    <row r="62" spans="1:5" ht="15.75" x14ac:dyDescent="0.2">
      <c r="A62" s="418" t="s">
        <v>164</v>
      </c>
      <c r="B62" s="419"/>
      <c r="C62" s="419"/>
      <c r="D62" s="419"/>
      <c r="E62" s="420"/>
    </row>
    <row r="63" spans="1:5" ht="16.5" thickBot="1" x14ac:dyDescent="0.25">
      <c r="A63" s="421" t="s">
        <v>165</v>
      </c>
      <c r="B63" s="422"/>
      <c r="C63" s="422"/>
      <c r="D63" s="422"/>
      <c r="E63" s="423"/>
    </row>
  </sheetData>
  <sheetProtection algorithmName="SHA-512" hashValue="u3yg4CegbfgGtTxtzQr17HiHVbhtT3HgmHbrPZyT8tlDJiaDbwP5LTNQtAMoQr4csJ3jkvwQpPsGsnUjnnhCpw==" saltValue="GS0FaRBL1C/cENTqks3tVQ==" spinCount="100000" sheet="1" objects="1" scenarios="1"/>
  <mergeCells count="13">
    <mergeCell ref="A61:E61"/>
    <mergeCell ref="A62:E62"/>
    <mergeCell ref="A63:E63"/>
    <mergeCell ref="A9:A11"/>
    <mergeCell ref="B9:C10"/>
    <mergeCell ref="A27:A28"/>
    <mergeCell ref="B27:C27"/>
    <mergeCell ref="D27:E27"/>
    <mergeCell ref="B5:E5"/>
    <mergeCell ref="A1:E1"/>
    <mergeCell ref="A2:E2"/>
    <mergeCell ref="B3:E3"/>
    <mergeCell ref="B4:E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20"/>
  <sheetViews>
    <sheetView zoomScaleNormal="100" workbookViewId="0">
      <selection activeCell="B9" sqref="B9"/>
    </sheetView>
  </sheetViews>
  <sheetFormatPr defaultRowHeight="12.75" x14ac:dyDescent="0.2"/>
  <cols>
    <col min="1" max="1" width="68.28515625" customWidth="1"/>
    <col min="2" max="2" width="13.28515625" customWidth="1"/>
    <col min="3" max="3" width="32.28515625" customWidth="1"/>
    <col min="6" max="6" width="12.28515625" customWidth="1"/>
  </cols>
  <sheetData>
    <row r="1" spans="1:6" ht="39" customHeight="1" x14ac:dyDescent="0.2">
      <c r="A1" s="438" t="s">
        <v>166</v>
      </c>
      <c r="B1" s="438"/>
      <c r="C1" s="438"/>
    </row>
    <row r="2" spans="1:6" ht="15" x14ac:dyDescent="0.2">
      <c r="A2" s="439"/>
      <c r="B2" s="439"/>
      <c r="C2" s="439"/>
    </row>
    <row r="3" spans="1:6" ht="15.75" x14ac:dyDescent="0.2">
      <c r="A3" s="325" t="s">
        <v>176</v>
      </c>
      <c r="B3" s="440" t="str">
        <f>IF(ISBLANK('Suppl Allocations Report'!B3:E3),"",'Suppl Allocations Report'!B3:E3)</f>
        <v/>
      </c>
      <c r="C3" s="440"/>
    </row>
    <row r="4" spans="1:6" ht="15" x14ac:dyDescent="0.2">
      <c r="A4" s="441"/>
      <c r="B4" s="441"/>
      <c r="C4" s="441"/>
    </row>
    <row r="5" spans="1:6" ht="30" customHeight="1" x14ac:dyDescent="0.2">
      <c r="A5" s="443" t="s">
        <v>177</v>
      </c>
      <c r="B5" s="443"/>
      <c r="C5" s="443"/>
      <c r="D5" s="443"/>
      <c r="E5" s="443"/>
      <c r="F5" s="443"/>
    </row>
    <row r="6" spans="1:6" ht="23.25" customHeight="1" x14ac:dyDescent="0.2">
      <c r="A6" s="442" t="s">
        <v>180</v>
      </c>
      <c r="B6" s="442"/>
      <c r="C6" s="442"/>
    </row>
    <row r="7" spans="1:6" ht="15" customHeight="1" x14ac:dyDescent="0.2">
      <c r="A7" s="326"/>
      <c r="B7" s="326"/>
      <c r="C7" s="326"/>
    </row>
    <row r="8" spans="1:6" ht="47.25" customHeight="1" x14ac:dyDescent="0.2">
      <c r="A8" s="327" t="s">
        <v>167</v>
      </c>
      <c r="B8" s="276" t="s">
        <v>0</v>
      </c>
      <c r="C8" s="268" t="s">
        <v>27</v>
      </c>
    </row>
    <row r="9" spans="1:6" ht="15" x14ac:dyDescent="0.2">
      <c r="A9" s="334" t="s">
        <v>172</v>
      </c>
      <c r="B9" s="270">
        <f>'Suppl Allocations Report'!B12</f>
        <v>0</v>
      </c>
      <c r="C9" s="331" t="str">
        <f>IF(ISERROR(B9/B20),"- -",B9/B20)</f>
        <v>- -</v>
      </c>
    </row>
    <row r="10" spans="1:6" ht="15" x14ac:dyDescent="0.2">
      <c r="A10" s="334" t="s">
        <v>173</v>
      </c>
      <c r="B10" s="270">
        <f>'Suppl Allocations Report'!B16</f>
        <v>0</v>
      </c>
      <c r="C10" s="331" t="str">
        <f>IF(ISERROR(B10/B20),"- -",B10/B20)</f>
        <v>- -</v>
      </c>
    </row>
    <row r="11" spans="1:6" ht="15" x14ac:dyDescent="0.2">
      <c r="A11" s="334" t="s">
        <v>174</v>
      </c>
      <c r="B11" s="270">
        <f>'Suppl Allocations Report'!B17</f>
        <v>0</v>
      </c>
      <c r="C11" s="331" t="str">
        <f>IF(ISERROR(B11/B20),"- -",B11/B20)</f>
        <v>- -</v>
      </c>
    </row>
    <row r="12" spans="1:6" ht="15" x14ac:dyDescent="0.2">
      <c r="A12" s="334" t="s">
        <v>175</v>
      </c>
      <c r="B12" s="270">
        <f>'Suppl Allocations Report'!D29</f>
        <v>0</v>
      </c>
      <c r="C12" s="331" t="str">
        <f>IF(ISERROR(B12/B20),"- -",B12/B20)</f>
        <v>- -</v>
      </c>
    </row>
    <row r="13" spans="1:6" ht="15.75" x14ac:dyDescent="0.2">
      <c r="A13" s="333" t="s">
        <v>16</v>
      </c>
      <c r="B13" s="272">
        <f>SUM(B9:B12)</f>
        <v>0</v>
      </c>
      <c r="C13" s="332" t="str">
        <f>IF(ISERROR(B13/B20),"- -",B13/B20)</f>
        <v>- -</v>
      </c>
    </row>
    <row r="14" spans="1:6" ht="15.75" x14ac:dyDescent="0.2">
      <c r="A14" s="217"/>
      <c r="B14" s="273"/>
      <c r="C14" s="274"/>
    </row>
    <row r="15" spans="1:6" ht="15.75" x14ac:dyDescent="0.2">
      <c r="A15" s="275" t="s">
        <v>14</v>
      </c>
      <c r="B15" s="267" t="s">
        <v>0</v>
      </c>
      <c r="C15" s="268" t="s">
        <v>15</v>
      </c>
    </row>
    <row r="16" spans="1:6" ht="15" x14ac:dyDescent="0.2">
      <c r="A16" s="269" t="s">
        <v>179</v>
      </c>
      <c r="B16" s="270">
        <f>'Suppl Allocations Report'!B18+'Suppl Allocations Report'!B19</f>
        <v>0</v>
      </c>
      <c r="C16" s="331" t="str">
        <f>IF(ISERROR(B16/B20),"- -",B16/B20)</f>
        <v>- -</v>
      </c>
    </row>
    <row r="17" spans="1:3" ht="15" x14ac:dyDescent="0.2">
      <c r="A17" s="269" t="s">
        <v>178</v>
      </c>
      <c r="B17" s="270">
        <f>'Suppl Allocations Report'!D43</f>
        <v>0</v>
      </c>
      <c r="C17" s="331" t="str">
        <f>IF(ISERROR(B17/B20),"- -",B17/B20)</f>
        <v>- -</v>
      </c>
    </row>
    <row r="18" spans="1:3" ht="15.75" x14ac:dyDescent="0.2">
      <c r="A18" s="271" t="s">
        <v>13</v>
      </c>
      <c r="B18" s="272">
        <f>SUM(B16:B17)</f>
        <v>0</v>
      </c>
      <c r="C18" s="332" t="str">
        <f>IF(ISERROR(B18/B20),"- -",B18/B20)</f>
        <v>- -</v>
      </c>
    </row>
    <row r="19" spans="1:3" ht="16.5" thickBot="1" x14ac:dyDescent="0.25">
      <c r="A19" s="437"/>
      <c r="B19" s="437"/>
      <c r="C19" s="437"/>
    </row>
    <row r="20" spans="1:3" ht="30.75" thickBot="1" x14ac:dyDescent="0.25">
      <c r="A20" s="329" t="s">
        <v>168</v>
      </c>
      <c r="B20" s="328">
        <f>B13+B18</f>
        <v>0</v>
      </c>
      <c r="C20" s="330" t="str">
        <f>IF(ISERROR(C18+C13),"- -",C18+C13)</f>
        <v>- -</v>
      </c>
    </row>
  </sheetData>
  <sheetProtection algorithmName="SHA-512" hashValue="S30XZjwQgPmlZBgQnOadX/GkhD1BedpxrGCvYHQxJzzpYVcUN4D6Kef1rle51nTWm1k9w9DnQ7R2zRgxS2cM2g==" saltValue="ufZ7TQocqRkLzTzwEM1VLA==" spinCount="100000" sheet="1" objects="1" scenarios="1"/>
  <mergeCells count="7">
    <mergeCell ref="A19:C19"/>
    <mergeCell ref="A1:C1"/>
    <mergeCell ref="A2:C2"/>
    <mergeCell ref="B3:C3"/>
    <mergeCell ref="A4:C4"/>
    <mergeCell ref="A6:C6"/>
    <mergeCell ref="A5:F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 Allocations Report</vt:lpstr>
      <vt:lpstr>Legislative Requirements</vt:lpstr>
      <vt:lpstr>Suppl Instructions</vt:lpstr>
      <vt:lpstr>Suppl Allocations Report</vt:lpstr>
      <vt:lpstr>Suppl Core Medical Calculations</vt:lpstr>
      <vt:lpstr>Sheet1</vt:lpstr>
      <vt:lpstr>' Allocations Report'!Print_Area</vt:lpstr>
      <vt:lpstr>'Legislative Requirements'!Print_Area</vt:lpstr>
    </vt:vector>
  </TitlesOfParts>
  <Company>HRSA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c:creator>
  <cp:lastModifiedBy>TM</cp:lastModifiedBy>
  <cp:lastPrinted>2017-02-13T23:11:54Z</cp:lastPrinted>
  <dcterms:created xsi:type="dcterms:W3CDTF">2007-05-07T19:31:08Z</dcterms:created>
  <dcterms:modified xsi:type="dcterms:W3CDTF">2017-03-09T23:16:27Z</dcterms:modified>
</cp:coreProperties>
</file>