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6" windowWidth="20736" windowHeight="11052"/>
  </bookViews>
  <sheets>
    <sheet name="ALL" sheetId="1" r:id="rId1"/>
  </sheets>
  <definedNames>
    <definedName name="_xlnm.Print_Titles" localSheetId="0">ALL!$2:$9</definedName>
  </definedNames>
  <calcPr calcId="145621"/>
</workbook>
</file>

<file path=xl/calcChain.xml><?xml version="1.0" encoding="utf-8"?>
<calcChain xmlns="http://schemas.openxmlformats.org/spreadsheetml/2006/main">
  <c r="AB10" i="1" l="1"/>
  <c r="W10" i="1"/>
  <c r="AB72" i="1" l="1"/>
  <c r="AA72" i="1"/>
  <c r="W72" i="1"/>
  <c r="V72" i="1"/>
  <c r="AB71" i="1"/>
  <c r="AA71" i="1"/>
  <c r="AC71" i="1" s="1"/>
  <c r="W71" i="1"/>
  <c r="V71" i="1"/>
  <c r="AB70" i="1"/>
  <c r="AA70" i="1"/>
  <c r="AC70" i="1" s="1"/>
  <c r="W70" i="1"/>
  <c r="V70" i="1"/>
  <c r="AB69" i="1"/>
  <c r="AA69" i="1"/>
  <c r="AC69" i="1" s="1"/>
  <c r="W69" i="1"/>
  <c r="V69" i="1"/>
  <c r="AB68" i="1"/>
  <c r="AA68" i="1"/>
  <c r="AC68" i="1" s="1"/>
  <c r="W68" i="1"/>
  <c r="V68" i="1"/>
  <c r="AB67" i="1"/>
  <c r="AA67" i="1"/>
  <c r="AC67" i="1" s="1"/>
  <c r="W67" i="1"/>
  <c r="V67" i="1"/>
  <c r="AB66" i="1"/>
  <c r="AA66" i="1"/>
  <c r="AC66" i="1" s="1"/>
  <c r="W66" i="1"/>
  <c r="V66" i="1"/>
  <c r="AB65" i="1"/>
  <c r="AA65" i="1"/>
  <c r="AC65" i="1" s="1"/>
  <c r="W65" i="1"/>
  <c r="V65" i="1"/>
  <c r="AB64" i="1"/>
  <c r="AA64" i="1"/>
  <c r="AC64" i="1" s="1"/>
  <c r="W64" i="1"/>
  <c r="V64" i="1"/>
  <c r="AB63" i="1"/>
  <c r="AA63" i="1"/>
  <c r="AC63" i="1" s="1"/>
  <c r="W63" i="1"/>
  <c r="V63" i="1"/>
  <c r="AB62" i="1"/>
  <c r="AA62" i="1"/>
  <c r="AC62" i="1" s="1"/>
  <c r="W62" i="1"/>
  <c r="V62" i="1"/>
  <c r="AB61" i="1"/>
  <c r="AA61" i="1"/>
  <c r="AC61" i="1" s="1"/>
  <c r="W61" i="1"/>
  <c r="V61" i="1"/>
  <c r="AB60" i="1"/>
  <c r="AA60" i="1"/>
  <c r="AC60" i="1" s="1"/>
  <c r="W60" i="1"/>
  <c r="V60" i="1"/>
  <c r="AB59" i="1"/>
  <c r="AA59" i="1"/>
  <c r="AC59" i="1" s="1"/>
  <c r="W59" i="1"/>
  <c r="V59" i="1"/>
  <c r="AB58" i="1"/>
  <c r="AA58" i="1"/>
  <c r="AC58" i="1" s="1"/>
  <c r="W58" i="1"/>
  <c r="V58" i="1"/>
  <c r="AB57" i="1"/>
  <c r="AA57" i="1"/>
  <c r="AC57" i="1" s="1"/>
  <c r="W57" i="1"/>
  <c r="V57" i="1"/>
  <c r="AB56" i="1"/>
  <c r="AA56" i="1"/>
  <c r="AC56" i="1" s="1"/>
  <c r="W56" i="1"/>
  <c r="V56" i="1"/>
  <c r="AB55" i="1"/>
  <c r="AA55" i="1"/>
  <c r="AC55" i="1" s="1"/>
  <c r="W55" i="1"/>
  <c r="V55" i="1"/>
  <c r="AB54" i="1"/>
  <c r="AA54" i="1"/>
  <c r="AC54" i="1" s="1"/>
  <c r="W54" i="1"/>
  <c r="V54" i="1"/>
  <c r="AB53" i="1"/>
  <c r="AA53" i="1"/>
  <c r="AC53" i="1" s="1"/>
  <c r="W53" i="1"/>
  <c r="V53" i="1"/>
  <c r="AB52" i="1"/>
  <c r="AA52" i="1"/>
  <c r="AC52" i="1" s="1"/>
  <c r="W52" i="1"/>
  <c r="V52" i="1"/>
  <c r="AB51" i="1"/>
  <c r="AA51" i="1"/>
  <c r="AC51" i="1" s="1"/>
  <c r="W51" i="1"/>
  <c r="V51" i="1"/>
  <c r="AB50" i="1"/>
  <c r="AA50" i="1"/>
  <c r="AC50" i="1" s="1"/>
  <c r="W50" i="1"/>
  <c r="V50" i="1"/>
  <c r="AB49" i="1"/>
  <c r="AA49" i="1"/>
  <c r="AC49" i="1" s="1"/>
  <c r="W49" i="1"/>
  <c r="V49" i="1"/>
  <c r="AB48" i="1"/>
  <c r="AA48" i="1"/>
  <c r="AC48" i="1" s="1"/>
  <c r="W48" i="1"/>
  <c r="V48" i="1"/>
  <c r="AB47" i="1"/>
  <c r="AA47" i="1"/>
  <c r="AC47" i="1" s="1"/>
  <c r="W47" i="1"/>
  <c r="V47" i="1"/>
  <c r="AB46" i="1"/>
  <c r="AA46" i="1"/>
  <c r="AC46" i="1" s="1"/>
  <c r="W46" i="1"/>
  <c r="V46" i="1"/>
  <c r="AB45" i="1"/>
  <c r="AA45" i="1"/>
  <c r="AC45" i="1" s="1"/>
  <c r="W45" i="1"/>
  <c r="V45" i="1"/>
  <c r="AB44" i="1"/>
  <c r="AA44" i="1"/>
  <c r="AC44" i="1" s="1"/>
  <c r="W44" i="1"/>
  <c r="V44" i="1"/>
  <c r="AB43" i="1"/>
  <c r="AA43" i="1"/>
  <c r="AC43" i="1" s="1"/>
  <c r="W43" i="1"/>
  <c r="V43" i="1"/>
  <c r="AB42" i="1"/>
  <c r="AA42" i="1"/>
  <c r="AC42" i="1" s="1"/>
  <c r="W42" i="1"/>
  <c r="V42" i="1"/>
  <c r="AB41" i="1"/>
  <c r="AA41" i="1"/>
  <c r="AC41" i="1" s="1"/>
  <c r="W41" i="1"/>
  <c r="V41" i="1"/>
  <c r="AB40" i="1"/>
  <c r="AA40" i="1"/>
  <c r="AC40" i="1" s="1"/>
  <c r="W40" i="1"/>
  <c r="V40" i="1"/>
  <c r="AB39" i="1"/>
  <c r="AA39" i="1"/>
  <c r="AC39" i="1" s="1"/>
  <c r="W39" i="1"/>
  <c r="V39" i="1"/>
  <c r="AB38" i="1"/>
  <c r="AA38" i="1"/>
  <c r="AC38" i="1" s="1"/>
  <c r="W38" i="1"/>
  <c r="V38" i="1"/>
  <c r="AB37" i="1"/>
  <c r="AA37" i="1"/>
  <c r="AC37" i="1" s="1"/>
  <c r="W37" i="1"/>
  <c r="V37" i="1"/>
  <c r="AB36" i="1"/>
  <c r="AA36" i="1"/>
  <c r="AC36" i="1" s="1"/>
  <c r="W36" i="1"/>
  <c r="V36" i="1"/>
  <c r="AB35" i="1"/>
  <c r="AA35" i="1"/>
  <c r="AC35" i="1" s="1"/>
  <c r="W35" i="1"/>
  <c r="V35" i="1"/>
  <c r="AB34" i="1"/>
  <c r="AA34" i="1"/>
  <c r="AC34" i="1" s="1"/>
  <c r="W34" i="1"/>
  <c r="V34" i="1"/>
  <c r="AB33" i="1"/>
  <c r="AA33" i="1"/>
  <c r="AC33" i="1" s="1"/>
  <c r="W33" i="1"/>
  <c r="V33" i="1"/>
  <c r="AB32" i="1"/>
  <c r="AA32" i="1"/>
  <c r="AC32" i="1" s="1"/>
  <c r="W32" i="1"/>
  <c r="V32" i="1"/>
  <c r="AB31" i="1"/>
  <c r="AA31" i="1"/>
  <c r="AC31" i="1" s="1"/>
  <c r="W31" i="1"/>
  <c r="V31" i="1"/>
  <c r="AB30" i="1"/>
  <c r="AA30" i="1"/>
  <c r="AC30" i="1" s="1"/>
  <c r="W30" i="1"/>
  <c r="V30" i="1"/>
  <c r="AB29" i="1"/>
  <c r="AA29" i="1"/>
  <c r="AC29" i="1" s="1"/>
  <c r="W29" i="1"/>
  <c r="V29" i="1"/>
  <c r="AB28" i="1"/>
  <c r="AA28" i="1"/>
  <c r="AC28" i="1" s="1"/>
  <c r="W28" i="1"/>
  <c r="V28" i="1"/>
  <c r="AB27" i="1"/>
  <c r="AA27" i="1"/>
  <c r="AC27" i="1" s="1"/>
  <c r="W27" i="1"/>
  <c r="V27" i="1"/>
  <c r="AB26" i="1"/>
  <c r="AA26" i="1"/>
  <c r="AC26" i="1" s="1"/>
  <c r="W26" i="1"/>
  <c r="V26" i="1"/>
  <c r="AB25" i="1"/>
  <c r="AA25" i="1"/>
  <c r="AC25" i="1" s="1"/>
  <c r="W25" i="1"/>
  <c r="V25" i="1"/>
  <c r="AB24" i="1"/>
  <c r="AA24" i="1"/>
  <c r="AC24" i="1" s="1"/>
  <c r="W24" i="1"/>
  <c r="V24" i="1"/>
  <c r="AB23" i="1"/>
  <c r="AA23" i="1"/>
  <c r="AC23" i="1" s="1"/>
  <c r="W23" i="1"/>
  <c r="V23" i="1"/>
  <c r="AB22" i="1"/>
  <c r="AA22" i="1"/>
  <c r="AC22" i="1" s="1"/>
  <c r="W22" i="1"/>
  <c r="V22" i="1"/>
  <c r="AB21" i="1"/>
  <c r="AA21" i="1"/>
  <c r="AC21" i="1" s="1"/>
  <c r="W21" i="1"/>
  <c r="V21" i="1"/>
  <c r="AB20" i="1"/>
  <c r="AA20" i="1"/>
  <c r="AC20" i="1" s="1"/>
  <c r="W20" i="1"/>
  <c r="V20" i="1"/>
  <c r="AB19" i="1"/>
  <c r="AA19" i="1"/>
  <c r="AC19" i="1" s="1"/>
  <c r="W19" i="1"/>
  <c r="V19" i="1"/>
  <c r="AB18" i="1"/>
  <c r="AA18" i="1"/>
  <c r="AC18" i="1" s="1"/>
  <c r="W18" i="1"/>
  <c r="V18" i="1"/>
  <c r="AB17" i="1"/>
  <c r="AA17" i="1"/>
  <c r="AC17" i="1" s="1"/>
  <c r="W17" i="1"/>
  <c r="V17" i="1"/>
  <c r="AB16" i="1"/>
  <c r="AA16" i="1"/>
  <c r="AC16" i="1" s="1"/>
  <c r="W16" i="1"/>
  <c r="V16" i="1"/>
  <c r="AB15" i="1"/>
  <c r="AA15" i="1"/>
  <c r="AC15" i="1" s="1"/>
  <c r="W15" i="1"/>
  <c r="V15" i="1"/>
  <c r="AB14" i="1"/>
  <c r="AA14" i="1"/>
  <c r="AC14" i="1" s="1"/>
  <c r="W14" i="1"/>
  <c r="V14" i="1"/>
  <c r="AB13" i="1"/>
  <c r="AA13" i="1"/>
  <c r="AC13" i="1" s="1"/>
  <c r="W13" i="1"/>
  <c r="V13" i="1"/>
  <c r="AB12" i="1"/>
  <c r="AA12" i="1"/>
  <c r="W12" i="1"/>
  <c r="V12" i="1"/>
  <c r="AB11" i="1"/>
  <c r="AA11" i="1"/>
  <c r="AC11" i="1" s="1"/>
  <c r="W11" i="1"/>
  <c r="V11" i="1"/>
  <c r="AA10" i="1"/>
  <c r="V10" i="1"/>
  <c r="Z10" i="1" s="1"/>
  <c r="AC72" i="1" l="1"/>
  <c r="Z62" i="1"/>
  <c r="Z63" i="1"/>
  <c r="Z64" i="1"/>
  <c r="Z65" i="1"/>
  <c r="Z66" i="1"/>
  <c r="Z67" i="1"/>
  <c r="Z68" i="1"/>
  <c r="Z69" i="1"/>
  <c r="Z70" i="1"/>
  <c r="Z71" i="1"/>
  <c r="Z72" i="1"/>
  <c r="AC12" i="1"/>
  <c r="Z17" i="1"/>
  <c r="AC10" i="1"/>
  <c r="Z11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X31" i="1"/>
  <c r="X32" i="1"/>
  <c r="X11" i="1"/>
  <c r="AD11" i="1" s="1"/>
  <c r="X14" i="1"/>
  <c r="X15" i="1"/>
  <c r="X16" i="1"/>
  <c r="X19" i="1"/>
  <c r="X22" i="1"/>
  <c r="AD22" i="1" s="1"/>
  <c r="X23" i="1"/>
  <c r="X24" i="1"/>
  <c r="X27" i="1"/>
  <c r="X30" i="1"/>
  <c r="AD30" i="1" s="1"/>
  <c r="X64" i="1"/>
  <c r="AD64" i="1" s="1"/>
  <c r="X72" i="1"/>
  <c r="X40" i="1"/>
  <c r="AD40" i="1" s="1"/>
  <c r="X48" i="1"/>
  <c r="AD48" i="1" s="1"/>
  <c r="X56" i="1"/>
  <c r="X36" i="1"/>
  <c r="X52" i="1"/>
  <c r="AD52" i="1" s="1"/>
  <c r="X68" i="1"/>
  <c r="AD68" i="1" s="1"/>
  <c r="X29" i="1"/>
  <c r="AD29" i="1" s="1"/>
  <c r="X13" i="1"/>
  <c r="X21" i="1"/>
  <c r="AD21" i="1" s="1"/>
  <c r="X10" i="1"/>
  <c r="X17" i="1"/>
  <c r="AD17" i="1" s="1"/>
  <c r="X18" i="1"/>
  <c r="X25" i="1"/>
  <c r="AD25" i="1" s="1"/>
  <c r="X26" i="1"/>
  <c r="AD26" i="1" s="1"/>
  <c r="X33" i="1"/>
  <c r="AD33" i="1" s="1"/>
  <c r="X44" i="1"/>
  <c r="X60" i="1"/>
  <c r="AD60" i="1" s="1"/>
  <c r="X12" i="1"/>
  <c r="AD12" i="1" s="1"/>
  <c r="X37" i="1"/>
  <c r="AD37" i="1" s="1"/>
  <c r="X41" i="1"/>
  <c r="AD41" i="1" s="1"/>
  <c r="X45" i="1"/>
  <c r="AD45" i="1" s="1"/>
  <c r="X49" i="1"/>
  <c r="AD49" i="1" s="1"/>
  <c r="X53" i="1"/>
  <c r="AD53" i="1" s="1"/>
  <c r="X57" i="1"/>
  <c r="AD57" i="1" s="1"/>
  <c r="X61" i="1"/>
  <c r="AD61" i="1" s="1"/>
  <c r="X65" i="1"/>
  <c r="AD65" i="1" s="1"/>
  <c r="X69" i="1"/>
  <c r="AD69" i="1" s="1"/>
  <c r="X20" i="1"/>
  <c r="X28" i="1"/>
  <c r="AD28" i="1" s="1"/>
  <c r="X34" i="1"/>
  <c r="AD34" i="1" s="1"/>
  <c r="X38" i="1"/>
  <c r="AD38" i="1" s="1"/>
  <c r="X42" i="1"/>
  <c r="AD42" i="1" s="1"/>
  <c r="X46" i="1"/>
  <c r="AD46" i="1" s="1"/>
  <c r="X50" i="1"/>
  <c r="AD50" i="1" s="1"/>
  <c r="X54" i="1"/>
  <c r="AD54" i="1" s="1"/>
  <c r="X58" i="1"/>
  <c r="AD58" i="1" s="1"/>
  <c r="X62" i="1"/>
  <c r="AD62" i="1" s="1"/>
  <c r="X66" i="1"/>
  <c r="AD66" i="1" s="1"/>
  <c r="X70" i="1"/>
  <c r="AD70" i="1" s="1"/>
  <c r="X35" i="1"/>
  <c r="AD35" i="1" s="1"/>
  <c r="X39" i="1"/>
  <c r="X43" i="1"/>
  <c r="X47" i="1"/>
  <c r="X51" i="1"/>
  <c r="AD51" i="1" s="1"/>
  <c r="X55" i="1"/>
  <c r="X59" i="1"/>
  <c r="X63" i="1"/>
  <c r="X67" i="1"/>
  <c r="AD67" i="1" s="1"/>
  <c r="X71" i="1"/>
  <c r="AD47" i="1" l="1"/>
  <c r="AD43" i="1"/>
  <c r="AD71" i="1"/>
  <c r="AD55" i="1"/>
  <c r="AD39" i="1"/>
  <c r="AD27" i="1"/>
  <c r="AD19" i="1"/>
  <c r="AD23" i="1"/>
  <c r="AD31" i="1"/>
  <c r="AD63" i="1"/>
  <c r="AD59" i="1"/>
  <c r="AD10" i="1"/>
  <c r="AD14" i="1"/>
  <c r="AD20" i="1"/>
  <c r="AD44" i="1"/>
  <c r="AD36" i="1"/>
  <c r="AD72" i="1"/>
  <c r="AD24" i="1"/>
  <c r="AD32" i="1"/>
  <c r="AD56" i="1"/>
  <c r="AD15" i="1"/>
  <c r="AD18" i="1"/>
  <c r="AD13" i="1"/>
  <c r="AD16" i="1"/>
</calcChain>
</file>

<file path=xl/sharedStrings.xml><?xml version="1.0" encoding="utf-8"?>
<sst xmlns="http://schemas.openxmlformats.org/spreadsheetml/2006/main" count="1026" uniqueCount="521">
  <si>
    <t>NCES LEA ID</t>
  </si>
  <si>
    <t>State ID</t>
  </si>
  <si>
    <t>District Name</t>
  </si>
  <si>
    <t>Mailing Address</t>
  </si>
  <si>
    <t>City</t>
  </si>
  <si>
    <t>State</t>
  </si>
  <si>
    <t>Zip Code</t>
  </si>
  <si>
    <t>Zip +4</t>
  </si>
  <si>
    <t>Telephone</t>
  </si>
  <si>
    <t>Locale codes of schools in the LEA</t>
  </si>
  <si>
    <t>Is the LEA defined as rural by the State?</t>
  </si>
  <si>
    <t>Average Daily Attendance</t>
  </si>
  <si>
    <t>Is county population density less than 10 persons/sq. mile?</t>
  </si>
  <si>
    <t>Percentage of children from families below poverty line</t>
  </si>
  <si>
    <t>Does LEA meet low-income poverty requirement?</t>
  </si>
  <si>
    <t>Alternate Poverty Data Provided by State</t>
  </si>
  <si>
    <t>SRSA rural eligible</t>
  </si>
  <si>
    <t>SRSA Small Eligible</t>
  </si>
  <si>
    <t>SRSA eligible</t>
  </si>
  <si>
    <t>RLIS rural eligible</t>
  </si>
  <si>
    <t>RLIS pov. Eligible</t>
  </si>
  <si>
    <t>RLIS eligible</t>
  </si>
  <si>
    <t>13A</t>
  </si>
  <si>
    <t>text</t>
  </si>
  <si>
    <t>0601620</t>
  </si>
  <si>
    <t>1964212</t>
  </si>
  <si>
    <t>ABC UNIFIED</t>
  </si>
  <si>
    <t>16700 Norwalk Blvd.</t>
  </si>
  <si>
    <t>Cerritos</t>
  </si>
  <si>
    <t>CA</t>
  </si>
  <si>
    <t>90703</t>
  </si>
  <si>
    <t>1838</t>
  </si>
  <si>
    <t>(562) 926-5566</t>
  </si>
  <si>
    <t>NO</t>
  </si>
  <si>
    <t>0601650</t>
  </si>
  <si>
    <t>0761630</t>
  </si>
  <si>
    <t>ACALANES UNION HIGH</t>
  </si>
  <si>
    <t>1212 Pleasant Hill Rd.</t>
  </si>
  <si>
    <t>Lafayette</t>
  </si>
  <si>
    <t>94549</t>
  </si>
  <si>
    <t>2623</t>
  </si>
  <si>
    <t>(925) 280-3900</t>
  </si>
  <si>
    <t>0601680</t>
  </si>
  <si>
    <t>3166761</t>
  </si>
  <si>
    <t>ACKERMAN CHARTER</t>
  </si>
  <si>
    <t>13777 Bowman Rd.</t>
  </si>
  <si>
    <t>Auburn</t>
  </si>
  <si>
    <t>95603</t>
  </si>
  <si>
    <t>3147</t>
  </si>
  <si>
    <t>(530) 885-1974</t>
  </si>
  <si>
    <t>0600001</t>
  </si>
  <si>
    <t>1975309</t>
  </si>
  <si>
    <t>ACTON-AGUA DULCE UNIFIED</t>
  </si>
  <si>
    <t>32248 N. Crown Valley Rd.</t>
  </si>
  <si>
    <t>Acton</t>
  </si>
  <si>
    <t>93510</t>
  </si>
  <si>
    <t>2620</t>
  </si>
  <si>
    <t>(661) 269-5999</t>
  </si>
  <si>
    <t>0601710</t>
  </si>
  <si>
    <t>3667587</t>
  </si>
  <si>
    <t>ADELANTO ELEMENTARY</t>
  </si>
  <si>
    <t>PO Box 70</t>
  </si>
  <si>
    <t>Adelanto</t>
  </si>
  <si>
    <t>92301</t>
  </si>
  <si>
    <t>0070</t>
  </si>
  <si>
    <t>(760) 246-8691</t>
  </si>
  <si>
    <t>YES</t>
  </si>
  <si>
    <t>0601355</t>
  </si>
  <si>
    <t>0140790</t>
  </si>
  <si>
    <t>ALAMEDA CNTY. STUDENT EXCHANGE PROG.</t>
  </si>
  <si>
    <t>313 W. Winton Ave.</t>
  </si>
  <si>
    <t>Hayward</t>
  </si>
  <si>
    <t>94544</t>
  </si>
  <si>
    <t>1136</t>
  </si>
  <si>
    <t>(510) 887-0152</t>
  </si>
  <si>
    <t>M</t>
  </si>
  <si>
    <t>0691051</t>
  </si>
  <si>
    <t>0110017</t>
  </si>
  <si>
    <t>ALAMEDA COUNTY OFFICE OF EDUCATION</t>
  </si>
  <si>
    <t>0601770</t>
  </si>
  <si>
    <t>0161119</t>
  </si>
  <si>
    <t>ALAMEDA UNIFIED</t>
  </si>
  <si>
    <t>2060 Challenger Dr</t>
  </si>
  <si>
    <t>Alameda</t>
  </si>
  <si>
    <t>94501</t>
  </si>
  <si>
    <t/>
  </si>
  <si>
    <t>(510) 337-7000</t>
  </si>
  <si>
    <t>0601860</t>
  </si>
  <si>
    <t>0161127</t>
  </si>
  <si>
    <t>ALBANY CITY UNIFIED</t>
  </si>
  <si>
    <t>1051 Monroe St.</t>
  </si>
  <si>
    <t>Albany</t>
  </si>
  <si>
    <t>94706</t>
  </si>
  <si>
    <t>2213</t>
  </si>
  <si>
    <t>(510) 558-3750</t>
  </si>
  <si>
    <t>0601890</t>
  </si>
  <si>
    <t>4970599</t>
  </si>
  <si>
    <t>ALEXANDER VALLEY UNION ELEMENTARY</t>
  </si>
  <si>
    <t>8511 Highway 128</t>
  </si>
  <si>
    <t>Healdsburg</t>
  </si>
  <si>
    <t>95448</t>
  </si>
  <si>
    <t>9020</t>
  </si>
  <si>
    <t>(707) 433-1375</t>
  </si>
  <si>
    <t>0600153</t>
  </si>
  <si>
    <t>1975713</t>
  </si>
  <si>
    <t>ALHAMBRA UNIFIED</t>
  </si>
  <si>
    <t>1515 W. Mission Rd.</t>
  </si>
  <si>
    <t>Alhambra</t>
  </si>
  <si>
    <t>91803</t>
  </si>
  <si>
    <t>1618</t>
  </si>
  <si>
    <t>(626) 943-3000</t>
  </si>
  <si>
    <t>0601950</t>
  </si>
  <si>
    <t>2765961</t>
  </si>
  <si>
    <t>ALISAL UNION</t>
  </si>
  <si>
    <t>1205 E. Market St.</t>
  </si>
  <si>
    <t>Salinas</t>
  </si>
  <si>
    <t>93905</t>
  </si>
  <si>
    <t>2831</t>
  </si>
  <si>
    <t>(831) 753-5700</t>
  </si>
  <si>
    <t>0601980</t>
  </si>
  <si>
    <t>5471795</t>
  </si>
  <si>
    <t>ALLENSWORTH ELEMENTARY</t>
  </si>
  <si>
    <t>HCI, Box 136</t>
  </si>
  <si>
    <t>Allensworth</t>
  </si>
  <si>
    <t>93219</t>
  </si>
  <si>
    <t>9709</t>
  </si>
  <si>
    <t>(661) 849-2401</t>
  </si>
  <si>
    <t>0602010</t>
  </si>
  <si>
    <t>5471803</t>
  </si>
  <si>
    <t>ALPAUGH UNIFIED</t>
  </si>
  <si>
    <t>PO Box 9</t>
  </si>
  <si>
    <t>Alpaugh</t>
  </si>
  <si>
    <t>93201</t>
  </si>
  <si>
    <t>0009</t>
  </si>
  <si>
    <t>(559) 949-8413</t>
  </si>
  <si>
    <t>0691058</t>
  </si>
  <si>
    <t>0210025</t>
  </si>
  <si>
    <t>ALPINE COUNTY OFFICE OF EDUCATION</t>
  </si>
  <si>
    <t>43 Hawkside Dr.</t>
  </si>
  <si>
    <t>Markleeville</t>
  </si>
  <si>
    <t>96120</t>
  </si>
  <si>
    <t>9522</t>
  </si>
  <si>
    <t>(530) 694-2230</t>
  </si>
  <si>
    <t>0602070</t>
  </si>
  <si>
    <t>0261333</t>
  </si>
  <si>
    <t>ALPINE COUNTY UNIFIED</t>
  </si>
  <si>
    <t>0602100</t>
  </si>
  <si>
    <t>3767967</t>
  </si>
  <si>
    <t>ALPINE UNION ELEMENTARY</t>
  </si>
  <si>
    <t>1323 Administration Way</t>
  </si>
  <si>
    <t>Alpine</t>
  </si>
  <si>
    <t>91901</t>
  </si>
  <si>
    <t>2104</t>
  </si>
  <si>
    <t>(619) 445-3236</t>
  </si>
  <si>
    <t>0602160</t>
  </si>
  <si>
    <t>3667595</t>
  </si>
  <si>
    <t>ALTA LOMA ELEMENTARY</t>
  </si>
  <si>
    <t>9390 Base Line Rd.</t>
  </si>
  <si>
    <t>Alta Loma</t>
  </si>
  <si>
    <t>91701</t>
  </si>
  <si>
    <t>5821</t>
  </si>
  <si>
    <t>(909) 484-5151</t>
  </si>
  <si>
    <t>0602220</t>
  </si>
  <si>
    <t>5471811</t>
  </si>
  <si>
    <t>ALTA VISTA ELEMENTARY</t>
  </si>
  <si>
    <t>2293 E. Crabtree Ave.</t>
  </si>
  <si>
    <t>Porterville</t>
  </si>
  <si>
    <t>93257</t>
  </si>
  <si>
    <t>5225</t>
  </si>
  <si>
    <t>(559) 782-5700</t>
  </si>
  <si>
    <t>0602250</t>
  </si>
  <si>
    <t>3166779</t>
  </si>
  <si>
    <t>ALTA-DUTCH FLAT UNION ELEMENTARY</t>
  </si>
  <si>
    <t>PO Box 958</t>
  </si>
  <si>
    <t>Alta</t>
  </si>
  <si>
    <t>95701</t>
  </si>
  <si>
    <t>0958</t>
  </si>
  <si>
    <t>(530) 389-8283</t>
  </si>
  <si>
    <t>0602310</t>
  </si>
  <si>
    <t>4369369</t>
  </si>
  <si>
    <t>ALUM ROCK UNION ELEMENTARY</t>
  </si>
  <si>
    <t>2930 Gay Ave.</t>
  </si>
  <si>
    <t>San Jose</t>
  </si>
  <si>
    <t>95127</t>
  </si>
  <si>
    <t>2322</t>
  </si>
  <si>
    <t>(408) 928-6800</t>
  </si>
  <si>
    <t>0602360</t>
  </si>
  <si>
    <t>2065177</t>
  </si>
  <si>
    <t>ALVIEW-DAIRYLAND UNION ELEMENTARY</t>
  </si>
  <si>
    <t>12861 Ave. 18 1/2</t>
  </si>
  <si>
    <t>Chowchilla</t>
  </si>
  <si>
    <t>93610</t>
  </si>
  <si>
    <t>9049</t>
  </si>
  <si>
    <t>(559) 665-2394</t>
  </si>
  <si>
    <t>0602370</t>
  </si>
  <si>
    <t>1061994</t>
  </si>
  <si>
    <t>ALVINA ELEMENTARY</t>
  </si>
  <si>
    <t>295 W. Saginaw Ave.</t>
  </si>
  <si>
    <t>Caruthers</t>
  </si>
  <si>
    <t>93609</t>
  </si>
  <si>
    <t>9710</t>
  </si>
  <si>
    <t>(559) 864-9411</t>
  </si>
  <si>
    <t>0602430</t>
  </si>
  <si>
    <t>3366977</t>
  </si>
  <si>
    <t>ALVORD UNIFIED</t>
  </si>
  <si>
    <t>10365 Keller Ave.</t>
  </si>
  <si>
    <t>Riverside</t>
  </si>
  <si>
    <t>92505</t>
  </si>
  <si>
    <t>1349</t>
  </si>
  <si>
    <t>(951) 509-5070</t>
  </si>
  <si>
    <t>0691001</t>
  </si>
  <si>
    <t>0310033</t>
  </si>
  <si>
    <t>AMADOR COUNTY OFFICE OF EDUCATION</t>
  </si>
  <si>
    <t>217 Rex Ave.</t>
  </si>
  <si>
    <t>Jackson</t>
  </si>
  <si>
    <t>95642</t>
  </si>
  <si>
    <t>2020</t>
  </si>
  <si>
    <t>(209) 257-5353</t>
  </si>
  <si>
    <t>0600089</t>
  </si>
  <si>
    <t>0374856</t>
  </si>
  <si>
    <t>AMADOR COUNTY ROP</t>
  </si>
  <si>
    <t>PO Box 1012</t>
  </si>
  <si>
    <t>Diamond Springs</t>
  </si>
  <si>
    <t>95619</t>
  </si>
  <si>
    <t>(209) 267-5497</t>
  </si>
  <si>
    <t>0602450</t>
  </si>
  <si>
    <t>0373981</t>
  </si>
  <si>
    <t>AMADOR COUNTY UNIFIED</t>
  </si>
  <si>
    <t>(209) 223-1750</t>
  </si>
  <si>
    <t>0602610</t>
  </si>
  <si>
    <t>3066423</t>
  </si>
  <si>
    <t>ANAHEIM CITY</t>
  </si>
  <si>
    <t>1001 S. E. St.</t>
  </si>
  <si>
    <t>Anaheim</t>
  </si>
  <si>
    <t>92805</t>
  </si>
  <si>
    <t>5749</t>
  </si>
  <si>
    <t>(714) 517-7500</t>
  </si>
  <si>
    <t>0602630</t>
  </si>
  <si>
    <t>3066431</t>
  </si>
  <si>
    <t>ANAHEIM UNION HIGH</t>
  </si>
  <si>
    <t>PO Box 3520</t>
  </si>
  <si>
    <t>92803</t>
  </si>
  <si>
    <t>3520</t>
  </si>
  <si>
    <t>(714) 999-3511</t>
  </si>
  <si>
    <t>0602700</t>
  </si>
  <si>
    <t>4569856</t>
  </si>
  <si>
    <t>ANDERSON UNION HIGH</t>
  </si>
  <si>
    <t>1469 Ferry St.</t>
  </si>
  <si>
    <t>Anderson</t>
  </si>
  <si>
    <t>96007</t>
  </si>
  <si>
    <t>3313</t>
  </si>
  <si>
    <t>(530) 378-0568</t>
  </si>
  <si>
    <t>0602730</t>
  </si>
  <si>
    <t>2365540</t>
  </si>
  <si>
    <t>ANDERSON VALLEY UNIFIED</t>
  </si>
  <si>
    <t>PO Box 457</t>
  </si>
  <si>
    <t>Boonville</t>
  </si>
  <si>
    <t>95415</t>
  </si>
  <si>
    <t>(707) 895-3774</t>
  </si>
  <si>
    <t>0602760</t>
  </si>
  <si>
    <t>5271472</t>
  </si>
  <si>
    <t>ANTELOPE ELEMENTARY</t>
  </si>
  <si>
    <t>22630 Antelope Blvd.</t>
  </si>
  <si>
    <t>Red Bluff</t>
  </si>
  <si>
    <t>96080</t>
  </si>
  <si>
    <t>8871</t>
  </si>
  <si>
    <t>(530) 527-1272</t>
  </si>
  <si>
    <t>0600112</t>
  </si>
  <si>
    <t>1974799</t>
  </si>
  <si>
    <t>ANTELOPE VALLEY ROP</t>
  </si>
  <si>
    <t>1156 E. Ave., S</t>
  </si>
  <si>
    <t>Palmdale</t>
  </si>
  <si>
    <t>93550</t>
  </si>
  <si>
    <t>6149</t>
  </si>
  <si>
    <t>(661) 575-1026</t>
  </si>
  <si>
    <t>0601363</t>
  </si>
  <si>
    <t>1940147</t>
  </si>
  <si>
    <t>ANTELOPE VALLEY SCHOOLS TRANSPORTATION AGENCY</t>
  </si>
  <si>
    <t>670 W. Ave. L-8</t>
  </si>
  <si>
    <t>Lancaster</t>
  </si>
  <si>
    <t>93534</t>
  </si>
  <si>
    <t>(661) 942-3106</t>
  </si>
  <si>
    <t>0602820</t>
  </si>
  <si>
    <t>1964246</t>
  </si>
  <si>
    <t>ANTELOPE VALLEY UNION HIGH</t>
  </si>
  <si>
    <t>44811 N. Sierra Hwy.</t>
  </si>
  <si>
    <t>3226</t>
  </si>
  <si>
    <t>(661) 948-7655</t>
  </si>
  <si>
    <t>0602850</t>
  </si>
  <si>
    <t>0761648</t>
  </si>
  <si>
    <t>ANTIOCH UNIFIED</t>
  </si>
  <si>
    <t>510 G St.</t>
  </si>
  <si>
    <t>Antioch</t>
  </si>
  <si>
    <t>94509</t>
  </si>
  <si>
    <t>1259</t>
  </si>
  <si>
    <t>(925) 779-7500</t>
  </si>
  <si>
    <t>0600017</t>
  </si>
  <si>
    <t>3675077</t>
  </si>
  <si>
    <t>APPLE VALLEY UNIFIED</t>
  </si>
  <si>
    <t>12555 Navajo Rd.</t>
  </si>
  <si>
    <t>Apple Valley</t>
  </si>
  <si>
    <t>92308</t>
  </si>
  <si>
    <t>7256</t>
  </si>
  <si>
    <t>(760) 247-8001</t>
  </si>
  <si>
    <t>0602970</t>
  </si>
  <si>
    <t>1964261</t>
  </si>
  <si>
    <t>ARCADIA UNIFIED</t>
  </si>
  <si>
    <t>234 Campus Dr.</t>
  </si>
  <si>
    <t>Arcadia</t>
  </si>
  <si>
    <t>91007</t>
  </si>
  <si>
    <t>6902</t>
  </si>
  <si>
    <t>(626) 821-8300</t>
  </si>
  <si>
    <t>0603000</t>
  </si>
  <si>
    <t>1262679</t>
  </si>
  <si>
    <t>ARCATA ELEMENTARY</t>
  </si>
  <si>
    <t>1435 Buttermilk Ln.</t>
  </si>
  <si>
    <t>Arcata</t>
  </si>
  <si>
    <t>95521</t>
  </si>
  <si>
    <t>6909</t>
  </si>
  <si>
    <t>(707) 822-0351</t>
  </si>
  <si>
    <t>0603060</t>
  </si>
  <si>
    <t>3467280</t>
  </si>
  <si>
    <t>ARCOHE UNION ELEMENTARY</t>
  </si>
  <si>
    <t>PO Box 93</t>
  </si>
  <si>
    <t>Herald</t>
  </si>
  <si>
    <t>95638</t>
  </si>
  <si>
    <t>0093</t>
  </si>
  <si>
    <t>(209) 748-2313</t>
  </si>
  <si>
    <t>0603090</t>
  </si>
  <si>
    <t>2365557</t>
  </si>
  <si>
    <t>ARENA UNION ELEMENTARY</t>
  </si>
  <si>
    <t>PO Box 87</t>
  </si>
  <si>
    <t>Point Arena</t>
  </si>
  <si>
    <t>95468</t>
  </si>
  <si>
    <t>0087</t>
  </si>
  <si>
    <t>(707) 882-2803</t>
  </si>
  <si>
    <t>0601325</t>
  </si>
  <si>
    <t>2376349</t>
  </si>
  <si>
    <t>ARENA UNION ELEMENTARY/POINT ARENA JOINT UNION HIGH</t>
  </si>
  <si>
    <t>0603180</t>
  </si>
  <si>
    <t>1663875</t>
  </si>
  <si>
    <t>ARMONA UNION ELEMENTARY</t>
  </si>
  <si>
    <t>PO Box 368</t>
  </si>
  <si>
    <t>Armona</t>
  </si>
  <si>
    <t>93202</t>
  </si>
  <si>
    <t>0368</t>
  </si>
  <si>
    <t>(559) 583-5000</t>
  </si>
  <si>
    <t>0691136</t>
  </si>
  <si>
    <t>3575259</t>
  </si>
  <si>
    <t>AROMAS/SAN JUAN UNIFIED</t>
  </si>
  <si>
    <t>2300 San Juan Hwy.</t>
  </si>
  <si>
    <t>San Juan Bautista</t>
  </si>
  <si>
    <t>95045</t>
  </si>
  <si>
    <t>9557</t>
  </si>
  <si>
    <t>(831) 623-4500</t>
  </si>
  <si>
    <t>0603270</t>
  </si>
  <si>
    <t>1563313</t>
  </si>
  <si>
    <t>ARVIN UNION</t>
  </si>
  <si>
    <t>737 Bear Mountain Blvd.</t>
  </si>
  <si>
    <t>Arvin</t>
  </si>
  <si>
    <t>93203</t>
  </si>
  <si>
    <t>1413</t>
  </si>
  <si>
    <t>(661) 854-6500</t>
  </si>
  <si>
    <t>0603300</t>
  </si>
  <si>
    <t>4068700</t>
  </si>
  <si>
    <t>ATASCADERO UNIFIED</t>
  </si>
  <si>
    <t>5601 W. Mall</t>
  </si>
  <si>
    <t>Atascadero</t>
  </si>
  <si>
    <t>93422</t>
  </si>
  <si>
    <t>4234</t>
  </si>
  <si>
    <t>(805) 462-4200</t>
  </si>
  <si>
    <t>0603420</t>
  </si>
  <si>
    <t>2465631</t>
  </si>
  <si>
    <t>ATWATER ELEMENTARY</t>
  </si>
  <si>
    <t>1401 BRd.way Ave.</t>
  </si>
  <si>
    <t>Atwater</t>
  </si>
  <si>
    <t>95301</t>
  </si>
  <si>
    <t>3546</t>
  </si>
  <si>
    <t>(209) 357-6100</t>
  </si>
  <si>
    <t>0603480</t>
  </si>
  <si>
    <t>3166787</t>
  </si>
  <si>
    <t>AUBURN UNION ELEMENTARY</t>
  </si>
  <si>
    <t>255 Epperle Ln.</t>
  </si>
  <si>
    <t>3745</t>
  </si>
  <si>
    <t>(530) 885-7242</t>
  </si>
  <si>
    <t>0603600</t>
  </si>
  <si>
    <t>1964279</t>
  </si>
  <si>
    <t>AZUSA UNIFIED</t>
  </si>
  <si>
    <t>PO Box 500</t>
  </si>
  <si>
    <t>Azusa</t>
  </si>
  <si>
    <t>91702</t>
  </si>
  <si>
    <t>0500</t>
  </si>
  <si>
    <t>(626) 967-6211</t>
  </si>
  <si>
    <t>0603610</t>
  </si>
  <si>
    <t>3673858</t>
  </si>
  <si>
    <t>BAKER VALLEY UNIFIED</t>
  </si>
  <si>
    <t>PO Box 460</t>
  </si>
  <si>
    <t>Baker</t>
  </si>
  <si>
    <t>92309</t>
  </si>
  <si>
    <t>0460</t>
  </si>
  <si>
    <t>(760) 733-4567</t>
  </si>
  <si>
    <t>0603630</t>
  </si>
  <si>
    <t>1563321</t>
  </si>
  <si>
    <t>BAKERSFIELD CITY</t>
  </si>
  <si>
    <t>1300 Baker St.</t>
  </si>
  <si>
    <t>Bakersfield</t>
  </si>
  <si>
    <t>93305</t>
  </si>
  <si>
    <t>4326</t>
  </si>
  <si>
    <t>(661) 631-4610</t>
  </si>
  <si>
    <t>0603690</t>
  </si>
  <si>
    <t>1964287</t>
  </si>
  <si>
    <t>BALDWIN PARK UNIFIED</t>
  </si>
  <si>
    <t>3699 N. Holly Ave.</t>
  </si>
  <si>
    <t>Baldwin Park</t>
  </si>
  <si>
    <t>91706</t>
  </si>
  <si>
    <t>5397</t>
  </si>
  <si>
    <t>(626) 962-3311</t>
  </si>
  <si>
    <t>0600131</t>
  </si>
  <si>
    <t>3674211</t>
  </si>
  <si>
    <t>BALDY VIEW ROP</t>
  </si>
  <si>
    <t>135 S. Spring St.</t>
  </si>
  <si>
    <t>Claremont</t>
  </si>
  <si>
    <t>91711</t>
  </si>
  <si>
    <t>(916) 319-0800</t>
  </si>
  <si>
    <t>0601382</t>
  </si>
  <si>
    <t>3640048</t>
  </si>
  <si>
    <t>BALDY VIEW ROP JPA</t>
  </si>
  <si>
    <t>4930</t>
  </si>
  <si>
    <t>(909) 980-6490</t>
  </si>
  <si>
    <t>0603720</t>
  </si>
  <si>
    <t>4269104</t>
  </si>
  <si>
    <t>BALLARD ELEMENTARY</t>
  </si>
  <si>
    <t>2425 Sch St.</t>
  </si>
  <si>
    <t>Solvang</t>
  </si>
  <si>
    <t>93463</t>
  </si>
  <si>
    <t>(805) 688-4812</t>
  </si>
  <si>
    <t>0603750</t>
  </si>
  <si>
    <t>2465649</t>
  </si>
  <si>
    <t>BALLICO-CRESSEY ELEMENTARY</t>
  </si>
  <si>
    <t>11818 W. Gregg St.</t>
  </si>
  <si>
    <t>Ballico</t>
  </si>
  <si>
    <t>95303</t>
  </si>
  <si>
    <t>0049</t>
  </si>
  <si>
    <t>(209) 632-5371</t>
  </si>
  <si>
    <t>0603780</t>
  </si>
  <si>
    <t>0461382</t>
  </si>
  <si>
    <t>BANGOR UNION ELEMENTARY</t>
  </si>
  <si>
    <t>PO Box 340</t>
  </si>
  <si>
    <t>Bangor</t>
  </si>
  <si>
    <t>95914</t>
  </si>
  <si>
    <t>0340</t>
  </si>
  <si>
    <t>(530) 679-2434</t>
  </si>
  <si>
    <t>0603840</t>
  </si>
  <si>
    <t>3366985</t>
  </si>
  <si>
    <t>BANNING UNIFIED</t>
  </si>
  <si>
    <t>161 W. Williams St.</t>
  </si>
  <si>
    <t>Banning</t>
  </si>
  <si>
    <t>92220</t>
  </si>
  <si>
    <t>4746</t>
  </si>
  <si>
    <t>(951) 922-0200</t>
  </si>
  <si>
    <t>0603870</t>
  </si>
  <si>
    <t>3968486</t>
  </si>
  <si>
    <t>BANTA ELEMENTARY</t>
  </si>
  <si>
    <t>22375 S. El Rancho Rd.</t>
  </si>
  <si>
    <t>Tracy</t>
  </si>
  <si>
    <t>95304</t>
  </si>
  <si>
    <t>9413</t>
  </si>
  <si>
    <t>(209) 229-4651</t>
  </si>
  <si>
    <t>0604020</t>
  </si>
  <si>
    <t>3667611</t>
  </si>
  <si>
    <t>BARSTOW UNIFIED</t>
  </si>
  <si>
    <t>551 S. Ave. H</t>
  </si>
  <si>
    <t>Barstow</t>
  </si>
  <si>
    <t>92311</t>
  </si>
  <si>
    <t>(760) 255-6000</t>
  </si>
  <si>
    <t>0604080</t>
  </si>
  <si>
    <t>2065185</t>
  </si>
  <si>
    <t>BASS LAKE JOINT UNION ELEMENTARY</t>
  </si>
  <si>
    <t>40096 Indian Springs Rd.</t>
  </si>
  <si>
    <t>Oakhurst</t>
  </si>
  <si>
    <t>93644</t>
  </si>
  <si>
    <t>8729</t>
  </si>
  <si>
    <t>(559) 642-1555</t>
  </si>
  <si>
    <t>0604110</t>
  </si>
  <si>
    <t>1964295</t>
  </si>
  <si>
    <t>BASSETT UNIFIED</t>
  </si>
  <si>
    <t>904 N. Willow Ave.</t>
  </si>
  <si>
    <t>La Puente</t>
  </si>
  <si>
    <t>91746</t>
  </si>
  <si>
    <t>1615</t>
  </si>
  <si>
    <t>(626) 931-3000</t>
  </si>
  <si>
    <t>0604200</t>
  </si>
  <si>
    <t>4168858</t>
  </si>
  <si>
    <t>BAYSHORE ELEMENTARY</t>
  </si>
  <si>
    <t>1 Martin St.</t>
  </si>
  <si>
    <t>Daly City</t>
  </si>
  <si>
    <t>94014</t>
  </si>
  <si>
    <t>1603</t>
  </si>
  <si>
    <t>(415) 467-5443</t>
  </si>
  <si>
    <t>Does each school in LEA have locale code of 32, 33, 41, 42, or 43?</t>
  </si>
  <si>
    <t>Dual - Eligible for Both SRSA and RLIS</t>
  </si>
  <si>
    <t>State School Districts</t>
  </si>
  <si>
    <t>Each school has a locale code of 41 ,42, or 43?</t>
  </si>
  <si>
    <t>42,43</t>
  </si>
  <si>
    <t>11,33</t>
  </si>
  <si>
    <t>11,12,13,21,32,43</t>
  </si>
  <si>
    <t>LEA Agency type</t>
  </si>
  <si>
    <t>LEA</t>
  </si>
  <si>
    <t>SRSA - Hold Harmless</t>
  </si>
  <si>
    <t>HH - SRSA Rural 2015</t>
  </si>
  <si>
    <t>32,43</t>
  </si>
  <si>
    <t>Regional Agency</t>
  </si>
  <si>
    <t>State Agency</t>
  </si>
  <si>
    <r>
      <rPr>
        <sz val="10"/>
        <rFont val="Arial"/>
        <family val="2"/>
      </rPr>
      <t xml:space="preserve">For further information on the SRSA and RLIS programs, including the REAP-Flex authority go to: </t>
    </r>
    <r>
      <rPr>
        <u/>
        <sz val="10"/>
        <color indexed="12"/>
        <rFont val="Arial"/>
        <family val="2"/>
      </rPr>
      <t>http://www.ed.gov/programs/reapsrsa/legislation.html</t>
    </r>
    <r>
      <rPr>
        <sz val="10"/>
        <rFont val="Arial"/>
        <family val="2"/>
      </rPr>
      <t xml:space="preserve">  (Click on Program Guidance)</t>
    </r>
  </si>
  <si>
    <t>FISCAL YEAR 2018 SPREADSHEET FOR SMALL, RURAL SCHOOL ACHIEVEMENT (SRSA) PROGRAM AND RURAL LOW-INCOME SCHOOL (RLIS) PROGRAM</t>
  </si>
  <si>
    <r>
      <rPr>
        <sz val="10"/>
        <rFont val="Arial"/>
        <family val="2"/>
      </rPr>
      <t xml:space="preserve">* All SRSA Eligible LEAs wishing to receive an FY 2018 award MUST submit a new SRSA application.  Applications must be submitted via </t>
    </r>
    <r>
      <rPr>
        <u/>
        <sz val="10"/>
        <color indexed="12"/>
        <rFont val="Arial"/>
        <family val="2"/>
      </rPr>
      <t>www.grants.gov.</t>
    </r>
  </si>
  <si>
    <t>FY 2017 Title II, Part A allocation amount</t>
  </si>
  <si>
    <t>FY 2017 Title IV, Part A formula allocation amount</t>
  </si>
  <si>
    <r>
      <rPr>
        <sz val="10"/>
        <rFont val="Arial"/>
        <family val="2"/>
      </rPr>
      <t xml:space="preserve">For more information about the application process, please read the Notice of Deadline published in the Federal Register on or about January 1, 2019.  The notice is available at: </t>
    </r>
    <r>
      <rPr>
        <u/>
        <sz val="10"/>
        <color indexed="12"/>
        <rFont val="Arial"/>
        <family val="2"/>
      </rPr>
      <t>http://www.ed.gov/programs/reapsrsa/applicant.html</t>
    </r>
  </si>
  <si>
    <r>
      <t xml:space="preserve">PLEASE NOTE: </t>
    </r>
    <r>
      <rPr>
        <sz val="10"/>
        <rFont val="Arial"/>
        <family val="2"/>
      </rPr>
      <t xml:space="preserve">In some instances, it is possible for the SRSA funding formula to yield a grant award of $0.  Under the statutory formula, an eligible district that received more than $60,000 from Title II-A and Title IV-A during SY 2017-18 will not receive an SRSA grant allocation.  (However, even if the LEA does not receive an SRSA grant award, that it could still exercise REAP-Flex authority).  </t>
    </r>
  </si>
  <si>
    <r>
      <rPr>
        <sz val="10"/>
        <rFont val="Arial"/>
        <family val="2"/>
      </rPr>
      <t xml:space="preserve">For an explanation of the allocation formula, please read the application package available on or about January 1, 2019 at: The notice is available at: </t>
    </r>
    <r>
      <rPr>
        <u/>
        <sz val="10"/>
        <color indexed="12"/>
        <rFont val="Arial"/>
        <family val="2"/>
      </rPr>
      <t>http://www.ed.gov/programs/reapsrsa/applicant.html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</si>
</sst>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"/>
    <numFmt numFmtId="165" formatCode="000"/>
    <numFmt numFmtId="166" formatCode="00000"/>
    <numFmt numFmtId="167" formatCode="0000"/>
    <numFmt numFmtId="168" formatCode="[&lt;=9999999]###\-####;\(###\)\ ###\-####"/>
    <numFmt numFmtId="169" formatCode="&quot;$&quot;#,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0"/>
      </right>
      <top style="hair">
        <color indexed="0"/>
      </top>
      <bottom style="hair">
        <color indexed="0"/>
      </bottom>
      <diagonal/>
    </border>
    <border>
      <left/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medium">
        <color auto="1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medium">
        <color auto="1"/>
      </right>
      <top style="hair">
        <color indexed="0"/>
      </top>
      <bottom style="hair">
        <color indexed="0"/>
      </bottom>
      <diagonal/>
    </border>
    <border>
      <left/>
      <right style="hair">
        <color indexed="0"/>
      </right>
      <top/>
      <bottom style="hair">
        <color indexed="0"/>
      </bottom>
      <diagonal/>
    </border>
    <border>
      <left style="hair">
        <color indexed="0"/>
      </left>
      <right style="hair">
        <color indexed="0"/>
      </right>
      <top/>
      <bottom style="hair">
        <color indexed="0"/>
      </bottom>
      <diagonal/>
    </border>
    <border>
      <left style="medium">
        <color indexed="0"/>
      </left>
      <right style="medium">
        <color indexed="0"/>
      </right>
      <top/>
      <bottom style="hair">
        <color indexed="0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0"/>
      </top>
      <bottom style="hair">
        <color indexed="0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auto="1"/>
      </right>
      <top style="hair">
        <color indexed="0"/>
      </top>
      <bottom style="hair">
        <color indexed="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0"/>
      </bottom>
      <diagonal/>
    </border>
    <border>
      <left style="medium">
        <color indexed="64"/>
      </left>
      <right style="hair">
        <color indexed="64"/>
      </right>
      <top/>
      <bottom style="hair">
        <color indexed="0"/>
      </bottom>
      <diagonal/>
    </border>
    <border>
      <left style="hair">
        <color indexed="64"/>
      </left>
      <right style="medium">
        <color indexed="64"/>
      </right>
      <top/>
      <bottom style="hair">
        <color indexed="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indexed="0"/>
      </top>
      <bottom style="hair">
        <color indexed="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164" fontId="1" fillId="0" borderId="0" xfId="0" applyNumberFormat="1" applyFont="1" applyFill="1" applyBorder="1"/>
    <xf numFmtId="165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164" fontId="2" fillId="0" borderId="0" xfId="0" applyNumberFormat="1" applyFont="1" applyFill="1" applyBorder="1"/>
    <xf numFmtId="164" fontId="1" fillId="2" borderId="0" xfId="0" applyNumberFormat="1" applyFont="1" applyFill="1" applyBorder="1" applyAlignment="1">
      <alignment horizontal="center" wrapText="1"/>
    </xf>
    <xf numFmtId="165" fontId="1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166" fontId="1" fillId="2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textRotation="75" wrapText="1"/>
    </xf>
    <xf numFmtId="0" fontId="1" fillId="3" borderId="2" xfId="0" applyFont="1" applyFill="1" applyBorder="1" applyAlignment="1">
      <alignment horizontal="left" textRotation="75" wrapText="1"/>
    </xf>
    <xf numFmtId="0" fontId="1" fillId="3" borderId="3" xfId="0" applyFont="1" applyFill="1" applyBorder="1" applyAlignment="1" applyProtection="1">
      <alignment horizontal="left" textRotation="75" wrapText="1"/>
    </xf>
    <xf numFmtId="0" fontId="1" fillId="4" borderId="2" xfId="0" applyFont="1" applyFill="1" applyBorder="1" applyAlignment="1">
      <alignment horizontal="left" textRotation="75" wrapText="1"/>
    </xf>
    <xf numFmtId="2" fontId="1" fillId="0" borderId="4" xfId="0" applyNumberFormat="1" applyFont="1" applyFill="1" applyBorder="1" applyAlignment="1">
      <alignment horizontal="left" textRotation="75" wrapText="1"/>
    </xf>
    <xf numFmtId="0" fontId="1" fillId="4" borderId="5" xfId="0" applyFont="1" applyFill="1" applyBorder="1" applyAlignment="1" applyProtection="1">
      <alignment horizontal="left" textRotation="75" wrapText="1"/>
    </xf>
    <xf numFmtId="0" fontId="1" fillId="0" borderId="1" xfId="0" applyFont="1" applyFill="1" applyBorder="1" applyAlignment="1" applyProtection="1">
      <alignment horizontal="left" textRotation="75" wrapText="1"/>
    </xf>
    <xf numFmtId="0" fontId="1" fillId="0" borderId="4" xfId="0" applyFont="1" applyFill="1" applyBorder="1" applyAlignment="1" applyProtection="1">
      <alignment horizontal="left" textRotation="75" wrapText="1"/>
      <protection locked="0"/>
    </xf>
    <xf numFmtId="0" fontId="1" fillId="0" borderId="2" xfId="0" applyFont="1" applyFill="1" applyBorder="1" applyAlignment="1" applyProtection="1">
      <alignment horizontal="left" textRotation="75" wrapText="1"/>
      <protection locked="0"/>
    </xf>
    <xf numFmtId="0" fontId="1" fillId="3" borderId="6" xfId="0" applyFont="1" applyFill="1" applyBorder="1" applyAlignment="1" applyProtection="1">
      <alignment horizontal="left" textRotation="75" wrapText="1"/>
      <protection locked="0"/>
    </xf>
    <xf numFmtId="0" fontId="1" fillId="4" borderId="6" xfId="0" applyFont="1" applyFill="1" applyBorder="1" applyAlignment="1" applyProtection="1">
      <alignment horizontal="left" textRotation="75" wrapText="1"/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2" fontId="1" fillId="0" borderId="9" xfId="0" applyNumberFormat="1" applyFont="1" applyFill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3" fontId="1" fillId="0" borderId="12" xfId="0" applyNumberFormat="1" applyFont="1" applyFill="1" applyBorder="1" applyAlignment="1" applyProtection="1">
      <alignment horizontal="center"/>
    </xf>
    <xf numFmtId="0" fontId="1" fillId="0" borderId="14" xfId="0" applyNumberFormat="1" applyFont="1" applyBorder="1" applyAlignment="1">
      <alignment horizontal="center"/>
    </xf>
    <xf numFmtId="164" fontId="3" fillId="2" borderId="15" xfId="0" applyNumberFormat="1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166" fontId="3" fillId="2" borderId="16" xfId="0" applyNumberFormat="1" applyFont="1" applyFill="1" applyBorder="1"/>
    <xf numFmtId="167" fontId="3" fillId="2" borderId="17" xfId="0" applyNumberFormat="1" applyFont="1" applyFill="1" applyBorder="1"/>
    <xf numFmtId="168" fontId="3" fillId="2" borderId="16" xfId="0" applyNumberFormat="1" applyFont="1" applyFill="1" applyBorder="1"/>
    <xf numFmtId="0" fontId="3" fillId="2" borderId="18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center"/>
    </xf>
    <xf numFmtId="0" fontId="3" fillId="0" borderId="19" xfId="0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>
      <alignment horizontal="center"/>
    </xf>
    <xf numFmtId="2" fontId="3" fillId="0" borderId="17" xfId="0" applyNumberFormat="1" applyFont="1" applyFill="1" applyBorder="1" applyProtection="1">
      <protection locked="0"/>
    </xf>
    <xf numFmtId="169" fontId="3" fillId="0" borderId="18" xfId="0" applyNumberFormat="1" applyFont="1" applyFill="1" applyBorder="1" applyProtection="1">
      <protection locked="0"/>
    </xf>
    <xf numFmtId="0" fontId="3" fillId="2" borderId="20" xfId="0" applyFont="1" applyFill="1" applyBorder="1"/>
    <xf numFmtId="0" fontId="3" fillId="2" borderId="21" xfId="0" applyFont="1" applyFill="1" applyBorder="1"/>
    <xf numFmtId="0" fontId="3" fillId="2" borderId="22" xfId="0" applyFont="1" applyFill="1" applyBorder="1" applyAlignment="1">
      <alignment horizontal="center"/>
    </xf>
    <xf numFmtId="0" fontId="0" fillId="0" borderId="0" xfId="0" applyBorder="1"/>
    <xf numFmtId="0" fontId="1" fillId="4" borderId="1" xfId="0" applyFont="1" applyFill="1" applyBorder="1" applyAlignment="1">
      <alignment horizontal="left" textRotation="75" wrapText="1"/>
    </xf>
    <xf numFmtId="14" fontId="1" fillId="3" borderId="23" xfId="0" applyNumberFormat="1" applyFont="1" applyFill="1" applyBorder="1" applyAlignment="1" applyProtection="1">
      <alignment horizontal="left" textRotation="75" wrapText="1"/>
    </xf>
    <xf numFmtId="0" fontId="1" fillId="0" borderId="10" xfId="0" applyFont="1" applyFill="1" applyBorder="1" applyAlignment="1" applyProtection="1">
      <alignment horizontal="center"/>
    </xf>
    <xf numFmtId="4" fontId="3" fillId="0" borderId="24" xfId="0" applyNumberFormat="1" applyFont="1" applyFill="1" applyBorder="1" applyProtection="1">
      <protection locked="0"/>
    </xf>
    <xf numFmtId="0" fontId="1" fillId="3" borderId="25" xfId="0" applyFont="1" applyFill="1" applyBorder="1" applyAlignment="1" applyProtection="1">
      <alignment horizontal="left" textRotation="75" wrapText="1"/>
    </xf>
    <xf numFmtId="0" fontId="1" fillId="0" borderId="7" xfId="0" applyFont="1" applyFill="1" applyBorder="1" applyAlignment="1" applyProtection="1">
      <alignment horizontal="center"/>
    </xf>
    <xf numFmtId="0" fontId="3" fillId="5" borderId="26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0" fillId="0" borderId="0" xfId="0" applyNumberFormat="1" applyFill="1" applyBorder="1"/>
    <xf numFmtId="0" fontId="3" fillId="0" borderId="0" xfId="1" applyFont="1" applyAlignment="1" applyProtection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1" applyFont="1" applyAlignment="1" applyProtection="1">
      <alignment vertical="center" wrapText="1"/>
    </xf>
    <xf numFmtId="0" fontId="1" fillId="6" borderId="27" xfId="0" applyFont="1" applyFill="1" applyBorder="1" applyAlignment="1" applyProtection="1">
      <alignment horizontal="left" textRotation="75" wrapText="1"/>
      <protection locked="0"/>
    </xf>
    <xf numFmtId="0" fontId="3" fillId="2" borderId="29" xfId="0" applyFont="1" applyFill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" fillId="0" borderId="28" xfId="0" applyFont="1" applyFill="1" applyBorder="1" applyAlignment="1" applyProtection="1">
      <alignment horizontal="left" textRotation="75" wrapText="1"/>
      <protection locked="0"/>
    </xf>
    <xf numFmtId="0" fontId="1" fillId="0" borderId="32" xfId="0" applyFont="1" applyFill="1" applyBorder="1" applyAlignment="1" applyProtection="1">
      <alignment horizontal="left" textRotation="75" wrapText="1"/>
    </xf>
    <xf numFmtId="3" fontId="1" fillId="0" borderId="33" xfId="0" applyNumberFormat="1" applyFont="1" applyFill="1" applyBorder="1" applyAlignment="1" applyProtection="1">
      <alignment horizontal="center"/>
    </xf>
    <xf numFmtId="169" fontId="3" fillId="0" borderId="34" xfId="0" applyNumberFormat="1" applyFont="1" applyFill="1" applyBorder="1" applyProtection="1">
      <protection locked="0"/>
    </xf>
    <xf numFmtId="0" fontId="5" fillId="0" borderId="0" xfId="1" applyAlignment="1" applyProtection="1">
      <alignment wrapText="1"/>
    </xf>
    <xf numFmtId="0" fontId="4" fillId="0" borderId="0" xfId="1" applyFont="1" applyAlignment="1" applyProtection="1">
      <alignment vertical="top" wrapText="1"/>
    </xf>
    <xf numFmtId="0" fontId="1" fillId="7" borderId="28" xfId="0" applyFont="1" applyFill="1" applyBorder="1" applyAlignment="1" applyProtection="1">
      <alignment horizontal="left" textRotation="75" wrapText="1"/>
      <protection locked="0"/>
    </xf>
    <xf numFmtId="0" fontId="1" fillId="5" borderId="36" xfId="0" applyFont="1" applyFill="1" applyBorder="1" applyAlignment="1" applyProtection="1">
      <alignment horizontal="center" textRotation="75" wrapText="1"/>
      <protection locked="0"/>
    </xf>
    <xf numFmtId="3" fontId="3" fillId="2" borderId="35" xfId="0" applyNumberFormat="1" applyFont="1" applyFill="1" applyBorder="1" applyAlignment="1">
      <alignment horizontal="center"/>
    </xf>
    <xf numFmtId="3" fontId="3" fillId="2" borderId="35" xfId="0" applyNumberFormat="1" applyFont="1" applyFill="1" applyBorder="1"/>
    <xf numFmtId="0" fontId="5" fillId="0" borderId="0" xfId="1" applyAlignment="1" applyProtection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" applyAlignment="1" applyProtection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d.gov/programs/reapsrsa/legislation.html" TargetMode="External"/><Relationship Id="rId3" Type="http://schemas.openxmlformats.org/officeDocument/2006/relationships/hyperlink" Target="http://www.ed.gov/programs/reapsrsa/applicant.html" TargetMode="External"/><Relationship Id="rId7" Type="http://schemas.openxmlformats.org/officeDocument/2006/relationships/hyperlink" Target="http://www.ed.gov/programs/reapsrsa/awards.html" TargetMode="External"/><Relationship Id="rId2" Type="http://schemas.openxmlformats.org/officeDocument/2006/relationships/hyperlink" Target="http://www.ed.gov/programs/reapsrsa/awards.html" TargetMode="External"/><Relationship Id="rId1" Type="http://schemas.openxmlformats.org/officeDocument/2006/relationships/hyperlink" Target="http://e-grants.ed.gov/" TargetMode="External"/><Relationship Id="rId6" Type="http://schemas.openxmlformats.org/officeDocument/2006/relationships/hyperlink" Target="http://www.ed.gov/programs/reapsrsa/applicant.html" TargetMode="External"/><Relationship Id="rId5" Type="http://schemas.openxmlformats.org/officeDocument/2006/relationships/hyperlink" Target="http://grants.gov/" TargetMode="External"/><Relationship Id="rId4" Type="http://schemas.openxmlformats.org/officeDocument/2006/relationships/hyperlink" Target="http://www.ed.gov/programs/reapsrsa/legislation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72"/>
  <sheetViews>
    <sheetView tabSelected="1" zoomScale="70" zoomScaleNormal="70" workbookViewId="0">
      <pane ySplit="9" topLeftCell="A66" activePane="bottomLeft" state="frozen"/>
      <selection pane="bottomLeft" activeCell="A6" sqref="A6:XFD82"/>
    </sheetView>
  </sheetViews>
  <sheetFormatPr defaultRowHeight="14.4" x14ac:dyDescent="0.3"/>
  <cols>
    <col min="1" max="1" width="9" customWidth="1"/>
    <col min="2" max="2" width="10" bestFit="1" customWidth="1"/>
    <col min="3" max="3" width="46.88671875" customWidth="1"/>
    <col min="4" max="4" width="28.33203125" customWidth="1"/>
    <col min="5" max="5" width="20.33203125" customWidth="1"/>
    <col min="6" max="6" width="7.44140625" customWidth="1"/>
    <col min="7" max="7" width="11" customWidth="1"/>
    <col min="8" max="8" width="8.109375" customWidth="1"/>
    <col min="9" max="9" width="15.44140625" customWidth="1"/>
    <col min="10" max="10" width="16" bestFit="1" customWidth="1"/>
    <col min="11" max="12" width="6.5546875" bestFit="1" customWidth="1"/>
    <col min="13" max="13" width="11.6640625" customWidth="1"/>
    <col min="15" max="15" width="7.109375" bestFit="1" customWidth="1"/>
    <col min="16" max="16" width="6.5546875" bestFit="1" customWidth="1"/>
    <col min="17" max="17" width="6.5546875" customWidth="1"/>
    <col min="19" max="20" width="11.6640625" customWidth="1"/>
    <col min="21" max="21" width="15.6640625" bestFit="1" customWidth="1"/>
    <col min="22" max="23" width="9.109375" hidden="1" customWidth="1"/>
    <col min="24" max="24" width="9.109375" customWidth="1"/>
    <col min="25" max="25" width="9.109375" hidden="1" customWidth="1"/>
    <col min="26" max="26" width="9.109375" customWidth="1"/>
    <col min="27" max="28" width="9.109375" hidden="1" customWidth="1"/>
    <col min="29" max="29" width="9.109375" customWidth="1"/>
    <col min="30" max="30" width="6.33203125" customWidth="1"/>
  </cols>
  <sheetData>
    <row r="1" spans="1:31" s="57" customFormat="1" ht="18" x14ac:dyDescent="0.25">
      <c r="A1" s="9" t="s">
        <v>501</v>
      </c>
      <c r="B1" s="2"/>
      <c r="C1" s="3"/>
      <c r="D1" s="3"/>
      <c r="E1" s="3"/>
      <c r="F1" s="4"/>
      <c r="G1" s="3"/>
      <c r="H1" s="4"/>
      <c r="I1" s="3"/>
      <c r="J1" s="5"/>
      <c r="K1" s="3"/>
      <c r="L1" s="3"/>
      <c r="M1" s="6"/>
      <c r="N1" s="3"/>
      <c r="O1" s="7"/>
      <c r="P1" s="65"/>
      <c r="Q1" s="4"/>
      <c r="R1" s="66"/>
      <c r="S1" s="3"/>
      <c r="T1" s="67"/>
      <c r="U1" s="67"/>
      <c r="V1" s="67"/>
      <c r="W1" s="3"/>
      <c r="X1" s="3"/>
      <c r="Y1" s="3"/>
      <c r="Z1" s="3"/>
      <c r="AA1" s="3"/>
      <c r="AB1" s="3"/>
      <c r="AC1" s="3"/>
      <c r="AD1"/>
    </row>
    <row r="2" spans="1:31" ht="15" x14ac:dyDescent="0.25">
      <c r="A2" s="1" t="s">
        <v>514</v>
      </c>
      <c r="B2" s="2"/>
      <c r="C2" s="3"/>
      <c r="D2" s="3"/>
      <c r="E2" s="3"/>
      <c r="F2" s="4"/>
      <c r="G2" s="3"/>
      <c r="H2" s="4"/>
      <c r="I2" s="3"/>
      <c r="J2" s="5"/>
      <c r="K2" s="3"/>
      <c r="L2" s="3"/>
      <c r="M2" s="6"/>
      <c r="N2" s="3"/>
      <c r="O2" s="7"/>
      <c r="Q2" s="4"/>
      <c r="R2" s="8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1" ht="15" x14ac:dyDescent="0.25">
      <c r="A3" s="87" t="s">
        <v>515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1"/>
      <c r="W3" s="81"/>
    </row>
    <row r="4" spans="1:31" ht="15.75" customHeight="1" x14ac:dyDescent="0.25">
      <c r="A4" s="90" t="s">
        <v>518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82"/>
      <c r="W4" s="82"/>
    </row>
    <row r="5" spans="1:31" ht="31.5" customHeight="1" x14ac:dyDescent="0.25">
      <c r="A5" s="88" t="s">
        <v>519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69"/>
      <c r="W5" s="69"/>
    </row>
    <row r="6" spans="1:31" ht="15" customHeight="1" x14ac:dyDescent="0.25">
      <c r="A6" s="87" t="s">
        <v>520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70"/>
      <c r="W6" s="70"/>
    </row>
    <row r="7" spans="1:31" ht="15" customHeight="1" x14ac:dyDescent="0.25">
      <c r="A7" s="87" t="s">
        <v>513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68"/>
      <c r="W7" s="68"/>
    </row>
    <row r="8" spans="1:31" ht="159.9" customHeight="1" thickBot="1" x14ac:dyDescent="0.3">
      <c r="A8" s="10" t="s">
        <v>0</v>
      </c>
      <c r="B8" s="11" t="s">
        <v>1</v>
      </c>
      <c r="C8" s="12" t="s">
        <v>2</v>
      </c>
      <c r="D8" s="12" t="s">
        <v>3</v>
      </c>
      <c r="E8" s="12" t="s">
        <v>4</v>
      </c>
      <c r="F8" s="13" t="s">
        <v>5</v>
      </c>
      <c r="G8" s="14" t="s">
        <v>6</v>
      </c>
      <c r="H8" s="13" t="s">
        <v>7</v>
      </c>
      <c r="I8" s="12" t="s">
        <v>8</v>
      </c>
      <c r="J8" s="15" t="s">
        <v>9</v>
      </c>
      <c r="K8" s="16" t="s">
        <v>502</v>
      </c>
      <c r="L8" s="17" t="s">
        <v>10</v>
      </c>
      <c r="M8" s="59" t="s">
        <v>11</v>
      </c>
      <c r="N8" s="62" t="s">
        <v>12</v>
      </c>
      <c r="O8" s="58" t="s">
        <v>13</v>
      </c>
      <c r="P8" s="18" t="s">
        <v>14</v>
      </c>
      <c r="Q8" s="19" t="s">
        <v>15</v>
      </c>
      <c r="R8" s="20" t="s">
        <v>499</v>
      </c>
      <c r="S8" s="21" t="s">
        <v>516</v>
      </c>
      <c r="T8" s="78" t="s">
        <v>517</v>
      </c>
      <c r="U8" s="84" t="s">
        <v>506</v>
      </c>
      <c r="V8" s="22" t="s">
        <v>16</v>
      </c>
      <c r="W8" s="23" t="s">
        <v>17</v>
      </c>
      <c r="X8" s="24" t="s">
        <v>18</v>
      </c>
      <c r="Y8" s="77" t="s">
        <v>509</v>
      </c>
      <c r="Z8" s="83" t="s">
        <v>508</v>
      </c>
      <c r="AA8" s="22" t="s">
        <v>19</v>
      </c>
      <c r="AB8" s="23" t="s">
        <v>20</v>
      </c>
      <c r="AC8" s="25" t="s">
        <v>21</v>
      </c>
      <c r="AD8" s="71" t="s">
        <v>500</v>
      </c>
    </row>
    <row r="9" spans="1:31" ht="15.75" thickBot="1" x14ac:dyDescent="0.3">
      <c r="A9" s="26">
        <v>1</v>
      </c>
      <c r="B9" s="26">
        <v>2</v>
      </c>
      <c r="C9" s="27">
        <v>3</v>
      </c>
      <c r="D9" s="28">
        <v>4</v>
      </c>
      <c r="E9" s="28">
        <v>5</v>
      </c>
      <c r="F9" s="29"/>
      <c r="G9" s="30">
        <v>6</v>
      </c>
      <c r="H9" s="31"/>
      <c r="I9" s="32">
        <v>7</v>
      </c>
      <c r="J9" s="33">
        <v>8</v>
      </c>
      <c r="K9" s="28">
        <v>9</v>
      </c>
      <c r="L9" s="34">
        <v>10</v>
      </c>
      <c r="M9" s="60">
        <v>11</v>
      </c>
      <c r="N9" s="63">
        <v>12</v>
      </c>
      <c r="O9" s="35">
        <v>13</v>
      </c>
      <c r="P9" s="36">
        <v>14</v>
      </c>
      <c r="Q9" s="37" t="s">
        <v>22</v>
      </c>
      <c r="R9" s="38">
        <v>15</v>
      </c>
      <c r="S9" s="39">
        <v>16</v>
      </c>
      <c r="T9" s="79">
        <v>17</v>
      </c>
      <c r="U9" s="26">
        <v>18</v>
      </c>
      <c r="V9" s="40" t="s">
        <v>23</v>
      </c>
      <c r="W9" s="26" t="s">
        <v>23</v>
      </c>
      <c r="X9" s="26">
        <v>19</v>
      </c>
      <c r="Y9" s="73" t="s">
        <v>23</v>
      </c>
      <c r="Z9" s="74">
        <v>20</v>
      </c>
      <c r="AA9" s="40" t="s">
        <v>23</v>
      </c>
      <c r="AB9" s="26" t="s">
        <v>23</v>
      </c>
      <c r="AC9" s="26">
        <v>21</v>
      </c>
      <c r="AD9" s="26">
        <v>22</v>
      </c>
    </row>
    <row r="10" spans="1:31" ht="15" x14ac:dyDescent="0.25">
      <c r="A10" s="41" t="s">
        <v>24</v>
      </c>
      <c r="B10" s="42" t="s">
        <v>25</v>
      </c>
      <c r="C10" s="43" t="s">
        <v>26</v>
      </c>
      <c r="D10" s="44" t="s">
        <v>27</v>
      </c>
      <c r="E10" s="44" t="s">
        <v>28</v>
      </c>
      <c r="F10" s="42" t="s">
        <v>29</v>
      </c>
      <c r="G10" s="45" t="s">
        <v>30</v>
      </c>
      <c r="H10" s="46" t="s">
        <v>31</v>
      </c>
      <c r="I10" s="47" t="s">
        <v>32</v>
      </c>
      <c r="J10" s="48">
        <v>41</v>
      </c>
      <c r="K10" s="49" t="s">
        <v>66</v>
      </c>
      <c r="L10" s="50"/>
      <c r="M10" s="61"/>
      <c r="N10" s="64" t="s">
        <v>66</v>
      </c>
      <c r="O10" s="51">
        <v>18.5754492314354</v>
      </c>
      <c r="P10" s="49" t="s">
        <v>33</v>
      </c>
      <c r="Q10" s="52"/>
      <c r="R10" s="49" t="s">
        <v>66</v>
      </c>
      <c r="S10" s="53"/>
      <c r="T10" s="80"/>
      <c r="U10" s="85" t="s">
        <v>507</v>
      </c>
      <c r="V10" s="54">
        <f t="shared" ref="V10:V41" si="0">IF(OR(K10="YES",TRIM(L10)="YES"),1,0)</f>
        <v>1</v>
      </c>
      <c r="W10" s="55">
        <f t="shared" ref="W10:W41" si="1">IF(OR(AND(ISNUMBER(M10),AND(M10&gt;0,M10&lt;600)),AND(ISNUMBER(M10),AND(M10&gt;0,N10="YES"))),1,0)</f>
        <v>0</v>
      </c>
      <c r="X10" s="72" t="str">
        <f t="shared" ref="X10:X41" si="2">IF(AND(V10=1,W10=1),"SRSA","-")</f>
        <v>-</v>
      </c>
      <c r="Y10" s="75" t="s">
        <v>66</v>
      </c>
      <c r="Z10" s="76" t="str">
        <f>IF(AND(V10=0,AND(Y10="YES", W10=1)), "HH", "-")</f>
        <v>-</v>
      </c>
      <c r="AA10" s="54">
        <f t="shared" ref="AA10:AA41" si="3">IF(R10="YES",1,0)</f>
        <v>1</v>
      </c>
      <c r="AB10" s="55">
        <f t="shared" ref="AB10:AB41" si="4">IF(OR(AND(ISNUMBER(Q10),Q10&gt;=20), (AND(ISNUMBER(Q10) = FALSE, AND(ISNUMBER(O10), O10&gt;=20)))),1,0)</f>
        <v>0</v>
      </c>
      <c r="AC10" s="56" t="str">
        <f t="shared" ref="AC10:AC41" si="5">IF(AND(AND(AA10=1,AB10=1),AND(ISNUMBER(M10),M10&gt;0)),"RLIS","-")</f>
        <v>-</v>
      </c>
      <c r="AD10" s="56" t="str">
        <f t="shared" ref="AD10:AD72" si="6">IF(AND(OR(X10="SRSA", Z10="HH"), AC10="RLIS"), "DUAL", "-")</f>
        <v>-</v>
      </c>
      <c r="AE10" s="57"/>
    </row>
    <row r="11" spans="1:31" ht="15" x14ac:dyDescent="0.25">
      <c r="A11" s="41" t="s">
        <v>34</v>
      </c>
      <c r="B11" s="42" t="s">
        <v>35</v>
      </c>
      <c r="C11" s="43" t="s">
        <v>36</v>
      </c>
      <c r="D11" s="44" t="s">
        <v>37</v>
      </c>
      <c r="E11" s="44" t="s">
        <v>38</v>
      </c>
      <c r="F11" s="42" t="s">
        <v>29</v>
      </c>
      <c r="G11" s="45" t="s">
        <v>39</v>
      </c>
      <c r="H11" s="46" t="s">
        <v>40</v>
      </c>
      <c r="I11" s="47" t="s">
        <v>41</v>
      </c>
      <c r="J11" s="48">
        <v>42</v>
      </c>
      <c r="K11" s="49" t="s">
        <v>66</v>
      </c>
      <c r="L11" s="50"/>
      <c r="M11" s="61"/>
      <c r="N11" s="64" t="s">
        <v>66</v>
      </c>
      <c r="O11" s="51">
        <v>5.4466954500166098</v>
      </c>
      <c r="P11" s="49" t="s">
        <v>33</v>
      </c>
      <c r="Q11" s="52"/>
      <c r="R11" s="49" t="s">
        <v>66</v>
      </c>
      <c r="S11" s="53"/>
      <c r="T11" s="80"/>
      <c r="U11" s="86" t="s">
        <v>511</v>
      </c>
      <c r="V11" s="54">
        <f t="shared" si="0"/>
        <v>1</v>
      </c>
      <c r="W11" s="55">
        <f t="shared" si="1"/>
        <v>0</v>
      </c>
      <c r="X11" s="72" t="str">
        <f t="shared" si="2"/>
        <v>-</v>
      </c>
      <c r="Y11" s="75" t="s">
        <v>66</v>
      </c>
      <c r="Z11" s="76" t="str">
        <f t="shared" ref="Z11:Z72" si="7">IF(AND(V11=0,AND(Y11="YES", W11=1)), "HH", "-")</f>
        <v>-</v>
      </c>
      <c r="AA11" s="54">
        <f t="shared" si="3"/>
        <v>1</v>
      </c>
      <c r="AB11" s="55">
        <f t="shared" si="4"/>
        <v>0</v>
      </c>
      <c r="AC11" s="56" t="str">
        <f t="shared" si="5"/>
        <v>-</v>
      </c>
      <c r="AD11" s="56" t="str">
        <f t="shared" si="6"/>
        <v>-</v>
      </c>
      <c r="AE11" s="57"/>
    </row>
    <row r="12" spans="1:31" ht="15" x14ac:dyDescent="0.25">
      <c r="A12" s="41" t="s">
        <v>42</v>
      </c>
      <c r="B12" s="42" t="s">
        <v>43</v>
      </c>
      <c r="C12" s="43" t="s">
        <v>44</v>
      </c>
      <c r="D12" s="44" t="s">
        <v>45</v>
      </c>
      <c r="E12" s="44" t="s">
        <v>46</v>
      </c>
      <c r="F12" s="42" t="s">
        <v>29</v>
      </c>
      <c r="G12" s="45" t="s">
        <v>47</v>
      </c>
      <c r="H12" s="46" t="s">
        <v>48</v>
      </c>
      <c r="I12" s="47" t="s">
        <v>49</v>
      </c>
      <c r="J12" s="48" t="s">
        <v>503</v>
      </c>
      <c r="K12" s="49" t="s">
        <v>66</v>
      </c>
      <c r="L12" s="50"/>
      <c r="M12" s="61"/>
      <c r="N12" s="64" t="s">
        <v>33</v>
      </c>
      <c r="O12" s="51">
        <v>42.01</v>
      </c>
      <c r="P12" s="49" t="s">
        <v>66</v>
      </c>
      <c r="Q12" s="52"/>
      <c r="R12" s="49" t="s">
        <v>66</v>
      </c>
      <c r="S12" s="53"/>
      <c r="T12" s="80"/>
      <c r="U12" s="85" t="s">
        <v>507</v>
      </c>
      <c r="V12" s="54">
        <f t="shared" si="0"/>
        <v>1</v>
      </c>
      <c r="W12" s="55">
        <f t="shared" si="1"/>
        <v>0</v>
      </c>
      <c r="X12" s="72" t="str">
        <f t="shared" si="2"/>
        <v>-</v>
      </c>
      <c r="Y12" s="75" t="s">
        <v>66</v>
      </c>
      <c r="Z12" s="76" t="str">
        <f t="shared" si="7"/>
        <v>-</v>
      </c>
      <c r="AA12" s="54">
        <f t="shared" si="3"/>
        <v>1</v>
      </c>
      <c r="AB12" s="55">
        <f t="shared" si="4"/>
        <v>1</v>
      </c>
      <c r="AC12" s="56" t="str">
        <f t="shared" si="5"/>
        <v>-</v>
      </c>
      <c r="AD12" s="56" t="str">
        <f t="shared" si="6"/>
        <v>-</v>
      </c>
      <c r="AE12" s="57"/>
    </row>
    <row r="13" spans="1:31" ht="15" x14ac:dyDescent="0.25">
      <c r="A13" s="41" t="s">
        <v>50</v>
      </c>
      <c r="B13" s="42" t="s">
        <v>51</v>
      </c>
      <c r="C13" s="43" t="s">
        <v>52</v>
      </c>
      <c r="D13" s="44" t="s">
        <v>53</v>
      </c>
      <c r="E13" s="44" t="s">
        <v>54</v>
      </c>
      <c r="F13" s="42" t="s">
        <v>29</v>
      </c>
      <c r="G13" s="45" t="s">
        <v>55</v>
      </c>
      <c r="H13" s="46" t="s">
        <v>56</v>
      </c>
      <c r="I13" s="47" t="s">
        <v>57</v>
      </c>
      <c r="J13" s="48">
        <v>41</v>
      </c>
      <c r="K13" s="49" t="s">
        <v>66</v>
      </c>
      <c r="L13" s="50"/>
      <c r="M13" s="61"/>
      <c r="N13" s="64" t="s">
        <v>33</v>
      </c>
      <c r="O13" s="51">
        <v>16.0079051383399</v>
      </c>
      <c r="P13" s="49" t="s">
        <v>33</v>
      </c>
      <c r="Q13" s="52"/>
      <c r="R13" s="49" t="s">
        <v>66</v>
      </c>
      <c r="S13" s="53"/>
      <c r="T13" s="80"/>
      <c r="U13" s="85" t="s">
        <v>507</v>
      </c>
      <c r="V13" s="54">
        <f t="shared" si="0"/>
        <v>1</v>
      </c>
      <c r="W13" s="55">
        <f t="shared" si="1"/>
        <v>0</v>
      </c>
      <c r="X13" s="72" t="str">
        <f t="shared" si="2"/>
        <v>-</v>
      </c>
      <c r="Y13" s="75" t="s">
        <v>66</v>
      </c>
      <c r="Z13" s="76" t="str">
        <f t="shared" si="7"/>
        <v>-</v>
      </c>
      <c r="AA13" s="54">
        <f t="shared" si="3"/>
        <v>1</v>
      </c>
      <c r="AB13" s="55">
        <f t="shared" si="4"/>
        <v>0</v>
      </c>
      <c r="AC13" s="56" t="str">
        <f t="shared" si="5"/>
        <v>-</v>
      </c>
      <c r="AD13" s="56" t="str">
        <f t="shared" si="6"/>
        <v>-</v>
      </c>
      <c r="AE13" s="57"/>
    </row>
    <row r="14" spans="1:31" ht="15" x14ac:dyDescent="0.25">
      <c r="A14" s="41" t="s">
        <v>58</v>
      </c>
      <c r="B14" s="42" t="s">
        <v>59</v>
      </c>
      <c r="C14" s="43" t="s">
        <v>60</v>
      </c>
      <c r="D14" s="44" t="s">
        <v>61</v>
      </c>
      <c r="E14" s="44" t="s">
        <v>62</v>
      </c>
      <c r="F14" s="42" t="s">
        <v>29</v>
      </c>
      <c r="G14" s="45" t="s">
        <v>63</v>
      </c>
      <c r="H14" s="46" t="s">
        <v>64</v>
      </c>
      <c r="I14" s="47" t="s">
        <v>65</v>
      </c>
      <c r="J14" s="48">
        <v>42</v>
      </c>
      <c r="K14" s="49" t="s">
        <v>66</v>
      </c>
      <c r="L14" s="50"/>
      <c r="M14" s="61"/>
      <c r="N14" s="64" t="s">
        <v>33</v>
      </c>
      <c r="O14" s="51">
        <v>32.429802613288899</v>
      </c>
      <c r="P14" s="49" t="s">
        <v>66</v>
      </c>
      <c r="Q14" s="52"/>
      <c r="R14" s="49" t="s">
        <v>66</v>
      </c>
      <c r="S14" s="53"/>
      <c r="T14" s="80"/>
      <c r="U14" s="85" t="s">
        <v>507</v>
      </c>
      <c r="V14" s="54">
        <f t="shared" si="0"/>
        <v>1</v>
      </c>
      <c r="W14" s="55">
        <f t="shared" si="1"/>
        <v>0</v>
      </c>
      <c r="X14" s="72" t="str">
        <f t="shared" si="2"/>
        <v>-</v>
      </c>
      <c r="Y14" s="75" t="s">
        <v>66</v>
      </c>
      <c r="Z14" s="76" t="str">
        <f t="shared" si="7"/>
        <v>-</v>
      </c>
      <c r="AA14" s="54">
        <f t="shared" si="3"/>
        <v>1</v>
      </c>
      <c r="AB14" s="55">
        <f t="shared" si="4"/>
        <v>1</v>
      </c>
      <c r="AC14" s="56" t="str">
        <f t="shared" si="5"/>
        <v>-</v>
      </c>
      <c r="AD14" s="56" t="str">
        <f t="shared" si="6"/>
        <v>-</v>
      </c>
      <c r="AE14" s="57"/>
    </row>
    <row r="15" spans="1:31" ht="15" x14ac:dyDescent="0.25">
      <c r="A15" s="41" t="s">
        <v>67</v>
      </c>
      <c r="B15" s="42" t="s">
        <v>68</v>
      </c>
      <c r="C15" s="43" t="s">
        <v>69</v>
      </c>
      <c r="D15" s="44" t="s">
        <v>70</v>
      </c>
      <c r="E15" s="44" t="s">
        <v>71</v>
      </c>
      <c r="F15" s="42" t="s">
        <v>29</v>
      </c>
      <c r="G15" s="45" t="s">
        <v>72</v>
      </c>
      <c r="H15" s="46" t="s">
        <v>73</v>
      </c>
      <c r="I15" s="47" t="s">
        <v>74</v>
      </c>
      <c r="J15" s="48" t="s">
        <v>503</v>
      </c>
      <c r="K15" s="49" t="s">
        <v>66</v>
      </c>
      <c r="L15" s="50"/>
      <c r="M15" s="61"/>
      <c r="N15" s="64" t="s">
        <v>66</v>
      </c>
      <c r="O15" s="51" t="s">
        <v>75</v>
      </c>
      <c r="P15" s="49" t="s">
        <v>33</v>
      </c>
      <c r="Q15" s="52"/>
      <c r="R15" s="49" t="s">
        <v>66</v>
      </c>
      <c r="S15" s="53"/>
      <c r="T15" s="80"/>
      <c r="U15" s="85" t="s">
        <v>507</v>
      </c>
      <c r="V15" s="54">
        <f t="shared" si="0"/>
        <v>1</v>
      </c>
      <c r="W15" s="55">
        <f t="shared" si="1"/>
        <v>0</v>
      </c>
      <c r="X15" s="72" t="str">
        <f t="shared" si="2"/>
        <v>-</v>
      </c>
      <c r="Y15" s="75" t="s">
        <v>66</v>
      </c>
      <c r="Z15" s="76" t="str">
        <f t="shared" si="7"/>
        <v>-</v>
      </c>
      <c r="AA15" s="54">
        <f t="shared" si="3"/>
        <v>1</v>
      </c>
      <c r="AB15" s="55">
        <f t="shared" si="4"/>
        <v>0</v>
      </c>
      <c r="AC15" s="56" t="str">
        <f t="shared" si="5"/>
        <v>-</v>
      </c>
      <c r="AD15" s="56" t="str">
        <f t="shared" si="6"/>
        <v>-</v>
      </c>
      <c r="AE15" s="57"/>
    </row>
    <row r="16" spans="1:31" ht="15" x14ac:dyDescent="0.25">
      <c r="A16" s="41" t="s">
        <v>76</v>
      </c>
      <c r="B16" s="42" t="s">
        <v>77</v>
      </c>
      <c r="C16" s="43" t="s">
        <v>78</v>
      </c>
      <c r="D16" s="44" t="s">
        <v>70</v>
      </c>
      <c r="E16" s="44" t="s">
        <v>71</v>
      </c>
      <c r="F16" s="42" t="s">
        <v>29</v>
      </c>
      <c r="G16" s="45" t="s">
        <v>72</v>
      </c>
      <c r="H16" s="46" t="s">
        <v>73</v>
      </c>
      <c r="I16" s="47" t="s">
        <v>74</v>
      </c>
      <c r="J16" s="48">
        <v>11</v>
      </c>
      <c r="K16" s="49" t="s">
        <v>33</v>
      </c>
      <c r="L16" s="50"/>
      <c r="M16" s="61"/>
      <c r="N16" s="64" t="s">
        <v>33</v>
      </c>
      <c r="O16" s="51" t="s">
        <v>75</v>
      </c>
      <c r="P16" s="49" t="s">
        <v>33</v>
      </c>
      <c r="Q16" s="52"/>
      <c r="R16" s="49" t="s">
        <v>33</v>
      </c>
      <c r="S16" s="53"/>
      <c r="T16" s="80"/>
      <c r="U16" s="86" t="s">
        <v>512</v>
      </c>
      <c r="V16" s="54">
        <f t="shared" si="0"/>
        <v>0</v>
      </c>
      <c r="W16" s="55">
        <f t="shared" si="1"/>
        <v>0</v>
      </c>
      <c r="X16" s="72" t="str">
        <f t="shared" si="2"/>
        <v>-</v>
      </c>
      <c r="Y16" s="75" t="s">
        <v>33</v>
      </c>
      <c r="Z16" s="76" t="str">
        <f t="shared" si="7"/>
        <v>-</v>
      </c>
      <c r="AA16" s="54">
        <f t="shared" si="3"/>
        <v>0</v>
      </c>
      <c r="AB16" s="55">
        <f t="shared" si="4"/>
        <v>0</v>
      </c>
      <c r="AC16" s="56" t="str">
        <f t="shared" si="5"/>
        <v>-</v>
      </c>
      <c r="AD16" s="56" t="str">
        <f t="shared" si="6"/>
        <v>-</v>
      </c>
      <c r="AE16" s="57"/>
    </row>
    <row r="17" spans="1:31" ht="15" x14ac:dyDescent="0.25">
      <c r="A17" s="41" t="s">
        <v>79</v>
      </c>
      <c r="B17" s="42" t="s">
        <v>80</v>
      </c>
      <c r="C17" s="43" t="s">
        <v>81</v>
      </c>
      <c r="D17" s="44" t="s">
        <v>82</v>
      </c>
      <c r="E17" s="44" t="s">
        <v>83</v>
      </c>
      <c r="F17" s="42" t="s">
        <v>29</v>
      </c>
      <c r="G17" s="45" t="s">
        <v>84</v>
      </c>
      <c r="H17" s="46" t="s">
        <v>85</v>
      </c>
      <c r="I17" s="47" t="s">
        <v>86</v>
      </c>
      <c r="J17" s="48" t="s">
        <v>504</v>
      </c>
      <c r="K17" s="49" t="s">
        <v>33</v>
      </c>
      <c r="L17" s="50"/>
      <c r="M17" s="61"/>
      <c r="N17" s="64" t="s">
        <v>33</v>
      </c>
      <c r="O17" s="51">
        <v>12.488912542132301</v>
      </c>
      <c r="P17" s="49" t="s">
        <v>33</v>
      </c>
      <c r="Q17" s="52"/>
      <c r="R17" s="49" t="s">
        <v>33</v>
      </c>
      <c r="S17" s="53"/>
      <c r="T17" s="80"/>
      <c r="U17" s="85" t="s">
        <v>507</v>
      </c>
      <c r="V17" s="54">
        <f t="shared" si="0"/>
        <v>0</v>
      </c>
      <c r="W17" s="55">
        <f t="shared" si="1"/>
        <v>0</v>
      </c>
      <c r="X17" s="72" t="str">
        <f t="shared" si="2"/>
        <v>-</v>
      </c>
      <c r="Y17" s="75" t="s">
        <v>66</v>
      </c>
      <c r="Z17" s="76" t="str">
        <f t="shared" si="7"/>
        <v>-</v>
      </c>
      <c r="AA17" s="54">
        <f t="shared" si="3"/>
        <v>0</v>
      </c>
      <c r="AB17" s="55">
        <f t="shared" si="4"/>
        <v>0</v>
      </c>
      <c r="AC17" s="56" t="str">
        <f t="shared" si="5"/>
        <v>-</v>
      </c>
      <c r="AD17" s="56" t="str">
        <f t="shared" si="6"/>
        <v>-</v>
      </c>
      <c r="AE17" s="57"/>
    </row>
    <row r="18" spans="1:31" ht="15" x14ac:dyDescent="0.25">
      <c r="A18" s="41" t="s">
        <v>87</v>
      </c>
      <c r="B18" s="42" t="s">
        <v>88</v>
      </c>
      <c r="C18" s="43" t="s">
        <v>89</v>
      </c>
      <c r="D18" s="44" t="s">
        <v>90</v>
      </c>
      <c r="E18" s="44" t="s">
        <v>91</v>
      </c>
      <c r="F18" s="42" t="s">
        <v>29</v>
      </c>
      <c r="G18" s="45" t="s">
        <v>92</v>
      </c>
      <c r="H18" s="46" t="s">
        <v>93</v>
      </c>
      <c r="I18" s="47" t="s">
        <v>94</v>
      </c>
      <c r="J18" s="48" t="s">
        <v>510</v>
      </c>
      <c r="K18" s="49" t="s">
        <v>33</v>
      </c>
      <c r="L18" s="50"/>
      <c r="M18" s="61"/>
      <c r="N18" s="64" t="s">
        <v>66</v>
      </c>
      <c r="O18" s="51">
        <v>42.5</v>
      </c>
      <c r="P18" s="49" t="s">
        <v>66</v>
      </c>
      <c r="Q18" s="52"/>
      <c r="R18" s="49" t="s">
        <v>66</v>
      </c>
      <c r="S18" s="53"/>
      <c r="T18" s="80"/>
      <c r="U18" s="86" t="s">
        <v>511</v>
      </c>
      <c r="V18" s="54">
        <f t="shared" si="0"/>
        <v>0</v>
      </c>
      <c r="W18" s="55">
        <f t="shared" si="1"/>
        <v>0</v>
      </c>
      <c r="X18" s="72" t="str">
        <f t="shared" si="2"/>
        <v>-</v>
      </c>
      <c r="Y18" s="75" t="s">
        <v>66</v>
      </c>
      <c r="Z18" s="76" t="str">
        <f t="shared" si="7"/>
        <v>-</v>
      </c>
      <c r="AA18" s="54">
        <f t="shared" si="3"/>
        <v>1</v>
      </c>
      <c r="AB18" s="55">
        <f t="shared" si="4"/>
        <v>1</v>
      </c>
      <c r="AC18" s="56" t="str">
        <f t="shared" si="5"/>
        <v>-</v>
      </c>
      <c r="AD18" s="56" t="str">
        <f>IF(AND(OR(X18="SRSA", Z18="HH"), AC18="RLIS"), "DUAL", "-")</f>
        <v>-</v>
      </c>
      <c r="AE18" s="57"/>
    </row>
    <row r="19" spans="1:31" ht="15" x14ac:dyDescent="0.25">
      <c r="A19" s="41" t="s">
        <v>95</v>
      </c>
      <c r="B19" s="42" t="s">
        <v>96</v>
      </c>
      <c r="C19" s="43" t="s">
        <v>97</v>
      </c>
      <c r="D19" s="44" t="s">
        <v>98</v>
      </c>
      <c r="E19" s="44" t="s">
        <v>99</v>
      </c>
      <c r="F19" s="42" t="s">
        <v>29</v>
      </c>
      <c r="G19" s="45" t="s">
        <v>100</v>
      </c>
      <c r="H19" s="46" t="s">
        <v>101</v>
      </c>
      <c r="I19" s="47" t="s">
        <v>102</v>
      </c>
      <c r="J19" s="48">
        <v>41</v>
      </c>
      <c r="K19" s="49" t="s">
        <v>66</v>
      </c>
      <c r="L19" s="50"/>
      <c r="M19" s="61"/>
      <c r="N19" s="64" t="s">
        <v>33</v>
      </c>
      <c r="O19" s="51">
        <v>8.3333333333333304</v>
      </c>
      <c r="P19" s="49" t="s">
        <v>33</v>
      </c>
      <c r="Q19" s="52"/>
      <c r="R19" s="49" t="s">
        <v>66</v>
      </c>
      <c r="S19" s="53"/>
      <c r="T19" s="80"/>
      <c r="U19" s="86" t="s">
        <v>512</v>
      </c>
      <c r="V19" s="54">
        <f t="shared" si="0"/>
        <v>1</v>
      </c>
      <c r="W19" s="55">
        <f t="shared" si="1"/>
        <v>0</v>
      </c>
      <c r="X19" s="72" t="str">
        <f t="shared" si="2"/>
        <v>-</v>
      </c>
      <c r="Y19" s="75" t="s">
        <v>66</v>
      </c>
      <c r="Z19" s="76" t="str">
        <f t="shared" si="7"/>
        <v>-</v>
      </c>
      <c r="AA19" s="54">
        <f t="shared" si="3"/>
        <v>1</v>
      </c>
      <c r="AB19" s="55">
        <f t="shared" si="4"/>
        <v>0</v>
      </c>
      <c r="AC19" s="56" t="str">
        <f t="shared" si="5"/>
        <v>-</v>
      </c>
      <c r="AD19" s="56" t="str">
        <f t="shared" si="6"/>
        <v>-</v>
      </c>
      <c r="AE19" s="57"/>
    </row>
    <row r="20" spans="1:31" ht="15" x14ac:dyDescent="0.25">
      <c r="A20" s="41" t="s">
        <v>103</v>
      </c>
      <c r="B20" s="42" t="s">
        <v>104</v>
      </c>
      <c r="C20" s="43" t="s">
        <v>105</v>
      </c>
      <c r="D20" s="44" t="s">
        <v>106</v>
      </c>
      <c r="E20" s="44" t="s">
        <v>107</v>
      </c>
      <c r="F20" s="42" t="s">
        <v>29</v>
      </c>
      <c r="G20" s="45" t="s">
        <v>108</v>
      </c>
      <c r="H20" s="46" t="s">
        <v>109</v>
      </c>
      <c r="I20" s="47" t="s">
        <v>110</v>
      </c>
      <c r="J20" s="48">
        <v>42</v>
      </c>
      <c r="K20" s="49" t="s">
        <v>33</v>
      </c>
      <c r="L20" s="50"/>
      <c r="M20" s="61"/>
      <c r="N20" s="64" t="s">
        <v>33</v>
      </c>
      <c r="O20" s="51">
        <v>26.522297259585901</v>
      </c>
      <c r="P20" s="49" t="s">
        <v>66</v>
      </c>
      <c r="Q20" s="52"/>
      <c r="R20" s="49" t="s">
        <v>66</v>
      </c>
      <c r="S20" s="53"/>
      <c r="T20" s="80"/>
      <c r="U20" s="85" t="s">
        <v>507</v>
      </c>
      <c r="V20" s="54">
        <f t="shared" si="0"/>
        <v>0</v>
      </c>
      <c r="W20" s="55">
        <f t="shared" si="1"/>
        <v>0</v>
      </c>
      <c r="X20" s="72" t="str">
        <f t="shared" si="2"/>
        <v>-</v>
      </c>
      <c r="Y20" s="75" t="s">
        <v>66</v>
      </c>
      <c r="Z20" s="76" t="str">
        <f t="shared" si="7"/>
        <v>-</v>
      </c>
      <c r="AA20" s="54">
        <f t="shared" si="3"/>
        <v>1</v>
      </c>
      <c r="AB20" s="55">
        <f t="shared" si="4"/>
        <v>1</v>
      </c>
      <c r="AC20" s="56" t="str">
        <f t="shared" si="5"/>
        <v>-</v>
      </c>
      <c r="AD20" s="56" t="str">
        <f t="shared" si="6"/>
        <v>-</v>
      </c>
      <c r="AE20" s="57"/>
    </row>
    <row r="21" spans="1:31" ht="15" x14ac:dyDescent="0.25">
      <c r="A21" s="41" t="s">
        <v>111</v>
      </c>
      <c r="B21" s="42" t="s">
        <v>112</v>
      </c>
      <c r="C21" s="43" t="s">
        <v>113</v>
      </c>
      <c r="D21" s="44" t="s">
        <v>114</v>
      </c>
      <c r="E21" s="44" t="s">
        <v>115</v>
      </c>
      <c r="F21" s="42" t="s">
        <v>29</v>
      </c>
      <c r="G21" s="45" t="s">
        <v>116</v>
      </c>
      <c r="H21" s="46" t="s">
        <v>117</v>
      </c>
      <c r="I21" s="47" t="s">
        <v>118</v>
      </c>
      <c r="J21" s="48" t="s">
        <v>503</v>
      </c>
      <c r="K21" s="49" t="s">
        <v>33</v>
      </c>
      <c r="L21" s="50"/>
      <c r="M21" s="61"/>
      <c r="N21" s="64" t="s">
        <v>66</v>
      </c>
      <c r="O21" s="51">
        <v>30.105745954898701</v>
      </c>
      <c r="P21" s="49" t="s">
        <v>66</v>
      </c>
      <c r="Q21" s="52"/>
      <c r="R21" s="49" t="s">
        <v>66</v>
      </c>
      <c r="S21" s="53"/>
      <c r="T21" s="80"/>
      <c r="U21" s="85" t="s">
        <v>507</v>
      </c>
      <c r="V21" s="54">
        <f t="shared" si="0"/>
        <v>0</v>
      </c>
      <c r="W21" s="55">
        <f t="shared" si="1"/>
        <v>0</v>
      </c>
      <c r="X21" s="72" t="str">
        <f t="shared" si="2"/>
        <v>-</v>
      </c>
      <c r="Y21" s="75" t="s">
        <v>66</v>
      </c>
      <c r="Z21" s="76" t="str">
        <f t="shared" si="7"/>
        <v>-</v>
      </c>
      <c r="AA21" s="54">
        <f t="shared" si="3"/>
        <v>1</v>
      </c>
      <c r="AB21" s="55">
        <f t="shared" si="4"/>
        <v>1</v>
      </c>
      <c r="AC21" s="56" t="str">
        <f t="shared" si="5"/>
        <v>-</v>
      </c>
      <c r="AD21" s="56" t="str">
        <f t="shared" si="6"/>
        <v>-</v>
      </c>
      <c r="AE21" s="57"/>
    </row>
    <row r="22" spans="1:31" ht="15" x14ac:dyDescent="0.25">
      <c r="A22" s="41" t="s">
        <v>119</v>
      </c>
      <c r="B22" s="42" t="s">
        <v>120</v>
      </c>
      <c r="C22" s="43" t="s">
        <v>121</v>
      </c>
      <c r="D22" s="44" t="s">
        <v>122</v>
      </c>
      <c r="E22" s="44" t="s">
        <v>123</v>
      </c>
      <c r="F22" s="42" t="s">
        <v>29</v>
      </c>
      <c r="G22" s="45" t="s">
        <v>124</v>
      </c>
      <c r="H22" s="46" t="s">
        <v>125</v>
      </c>
      <c r="I22" s="47" t="s">
        <v>126</v>
      </c>
      <c r="J22" s="48">
        <v>41</v>
      </c>
      <c r="K22" s="49" t="s">
        <v>66</v>
      </c>
      <c r="L22" s="50"/>
      <c r="M22" s="61"/>
      <c r="N22" s="64" t="s">
        <v>33</v>
      </c>
      <c r="O22" s="51">
        <v>46.315789473684198</v>
      </c>
      <c r="P22" s="49" t="s">
        <v>66</v>
      </c>
      <c r="Q22" s="52"/>
      <c r="R22" s="49" t="s">
        <v>66</v>
      </c>
      <c r="S22" s="53"/>
      <c r="T22" s="80"/>
      <c r="U22" s="85" t="s">
        <v>507</v>
      </c>
      <c r="V22" s="54">
        <f t="shared" si="0"/>
        <v>1</v>
      </c>
      <c r="W22" s="55">
        <f t="shared" si="1"/>
        <v>0</v>
      </c>
      <c r="X22" s="72" t="str">
        <f t="shared" si="2"/>
        <v>-</v>
      </c>
      <c r="Y22" s="75" t="s">
        <v>66</v>
      </c>
      <c r="Z22" s="76" t="str">
        <f t="shared" si="7"/>
        <v>-</v>
      </c>
      <c r="AA22" s="54">
        <f t="shared" si="3"/>
        <v>1</v>
      </c>
      <c r="AB22" s="55">
        <f t="shared" si="4"/>
        <v>1</v>
      </c>
      <c r="AC22" s="56" t="str">
        <f t="shared" si="5"/>
        <v>-</v>
      </c>
      <c r="AD22" s="56" t="str">
        <f t="shared" si="6"/>
        <v>-</v>
      </c>
      <c r="AE22" s="57"/>
    </row>
    <row r="23" spans="1:31" ht="15" x14ac:dyDescent="0.25">
      <c r="A23" s="41" t="s">
        <v>127</v>
      </c>
      <c r="B23" s="42" t="s">
        <v>128</v>
      </c>
      <c r="C23" s="43" t="s">
        <v>129</v>
      </c>
      <c r="D23" s="44" t="s">
        <v>130</v>
      </c>
      <c r="E23" s="44" t="s">
        <v>131</v>
      </c>
      <c r="F23" s="42" t="s">
        <v>29</v>
      </c>
      <c r="G23" s="45" t="s">
        <v>132</v>
      </c>
      <c r="H23" s="46" t="s">
        <v>133</v>
      </c>
      <c r="I23" s="47" t="s">
        <v>134</v>
      </c>
      <c r="J23" s="48">
        <v>42</v>
      </c>
      <c r="K23" s="49" t="s">
        <v>33</v>
      </c>
      <c r="L23" s="50"/>
      <c r="M23" s="61"/>
      <c r="N23" s="64" t="s">
        <v>33</v>
      </c>
      <c r="O23" s="51">
        <v>48.228882833787502</v>
      </c>
      <c r="P23" s="49" t="s">
        <v>66</v>
      </c>
      <c r="Q23" s="52"/>
      <c r="R23" s="49" t="s">
        <v>66</v>
      </c>
      <c r="S23" s="53"/>
      <c r="T23" s="80"/>
      <c r="U23" s="85" t="s">
        <v>507</v>
      </c>
      <c r="V23" s="54">
        <f t="shared" si="0"/>
        <v>0</v>
      </c>
      <c r="W23" s="55">
        <f t="shared" si="1"/>
        <v>0</v>
      </c>
      <c r="X23" s="72" t="str">
        <f t="shared" si="2"/>
        <v>-</v>
      </c>
      <c r="Y23" s="75" t="s">
        <v>66</v>
      </c>
      <c r="Z23" s="76" t="str">
        <f t="shared" si="7"/>
        <v>-</v>
      </c>
      <c r="AA23" s="54">
        <f t="shared" si="3"/>
        <v>1</v>
      </c>
      <c r="AB23" s="55">
        <f t="shared" si="4"/>
        <v>1</v>
      </c>
      <c r="AC23" s="56" t="str">
        <f t="shared" si="5"/>
        <v>-</v>
      </c>
      <c r="AD23" s="56" t="str">
        <f t="shared" si="6"/>
        <v>-</v>
      </c>
      <c r="AE23" s="57"/>
    </row>
    <row r="24" spans="1:31" ht="15" x14ac:dyDescent="0.25">
      <c r="A24" s="41" t="s">
        <v>135</v>
      </c>
      <c r="B24" s="42" t="s">
        <v>136</v>
      </c>
      <c r="C24" s="43" t="s">
        <v>137</v>
      </c>
      <c r="D24" s="44" t="s">
        <v>138</v>
      </c>
      <c r="E24" s="44" t="s">
        <v>139</v>
      </c>
      <c r="F24" s="42" t="s">
        <v>29</v>
      </c>
      <c r="G24" s="45" t="s">
        <v>140</v>
      </c>
      <c r="H24" s="46" t="s">
        <v>141</v>
      </c>
      <c r="I24" s="47" t="s">
        <v>142</v>
      </c>
      <c r="J24" s="48" t="s">
        <v>503</v>
      </c>
      <c r="K24" s="49" t="s">
        <v>66</v>
      </c>
      <c r="L24" s="50"/>
      <c r="M24" s="61"/>
      <c r="N24" s="64" t="s">
        <v>66</v>
      </c>
      <c r="O24" s="51" t="s">
        <v>75</v>
      </c>
      <c r="P24" s="49" t="s">
        <v>33</v>
      </c>
      <c r="Q24" s="52"/>
      <c r="R24" s="49" t="s">
        <v>66</v>
      </c>
      <c r="S24" s="53"/>
      <c r="T24" s="80"/>
      <c r="U24" s="85" t="s">
        <v>507</v>
      </c>
      <c r="V24" s="54">
        <f t="shared" si="0"/>
        <v>1</v>
      </c>
      <c r="W24" s="55">
        <f t="shared" si="1"/>
        <v>0</v>
      </c>
      <c r="X24" s="72" t="str">
        <f t="shared" si="2"/>
        <v>-</v>
      </c>
      <c r="Y24" s="75" t="s">
        <v>66</v>
      </c>
      <c r="Z24" s="76" t="str">
        <f t="shared" si="7"/>
        <v>-</v>
      </c>
      <c r="AA24" s="54">
        <f t="shared" si="3"/>
        <v>1</v>
      </c>
      <c r="AB24" s="55">
        <f t="shared" si="4"/>
        <v>0</v>
      </c>
      <c r="AC24" s="56" t="str">
        <f t="shared" si="5"/>
        <v>-</v>
      </c>
      <c r="AD24" s="56" t="str">
        <f t="shared" si="6"/>
        <v>-</v>
      </c>
      <c r="AE24" s="57"/>
    </row>
    <row r="25" spans="1:31" ht="15" x14ac:dyDescent="0.25">
      <c r="A25" s="41" t="s">
        <v>143</v>
      </c>
      <c r="B25" s="42" t="s">
        <v>144</v>
      </c>
      <c r="C25" s="43" t="s">
        <v>145</v>
      </c>
      <c r="D25" s="44" t="s">
        <v>138</v>
      </c>
      <c r="E25" s="44" t="s">
        <v>139</v>
      </c>
      <c r="F25" s="42" t="s">
        <v>29</v>
      </c>
      <c r="G25" s="45" t="s">
        <v>140</v>
      </c>
      <c r="H25" s="46" t="s">
        <v>141</v>
      </c>
      <c r="I25" s="47" t="s">
        <v>142</v>
      </c>
      <c r="J25" s="48">
        <v>11</v>
      </c>
      <c r="K25" s="49" t="s">
        <v>66</v>
      </c>
      <c r="L25" s="50"/>
      <c r="M25" s="61"/>
      <c r="N25" s="64" t="s">
        <v>66</v>
      </c>
      <c r="O25" s="51">
        <v>23.529411764705898</v>
      </c>
      <c r="P25" s="49" t="s">
        <v>66</v>
      </c>
      <c r="Q25" s="52"/>
      <c r="R25" s="49" t="s">
        <v>33</v>
      </c>
      <c r="S25" s="53"/>
      <c r="T25" s="80"/>
      <c r="U25" s="86" t="s">
        <v>511</v>
      </c>
      <c r="V25" s="54">
        <f t="shared" si="0"/>
        <v>1</v>
      </c>
      <c r="W25" s="55">
        <f t="shared" si="1"/>
        <v>0</v>
      </c>
      <c r="X25" s="72" t="str">
        <f t="shared" si="2"/>
        <v>-</v>
      </c>
      <c r="Y25" s="75" t="s">
        <v>33</v>
      </c>
      <c r="Z25" s="76" t="str">
        <f t="shared" si="7"/>
        <v>-</v>
      </c>
      <c r="AA25" s="54">
        <f t="shared" si="3"/>
        <v>0</v>
      </c>
      <c r="AB25" s="55">
        <f t="shared" si="4"/>
        <v>1</v>
      </c>
      <c r="AC25" s="56" t="str">
        <f t="shared" si="5"/>
        <v>-</v>
      </c>
      <c r="AD25" s="56" t="str">
        <f t="shared" si="6"/>
        <v>-</v>
      </c>
      <c r="AE25" s="57"/>
    </row>
    <row r="26" spans="1:31" ht="15" x14ac:dyDescent="0.25">
      <c r="A26" s="41" t="s">
        <v>146</v>
      </c>
      <c r="B26" s="42" t="s">
        <v>147</v>
      </c>
      <c r="C26" s="43" t="s">
        <v>148</v>
      </c>
      <c r="D26" s="44" t="s">
        <v>149</v>
      </c>
      <c r="E26" s="44" t="s">
        <v>150</v>
      </c>
      <c r="F26" s="42" t="s">
        <v>29</v>
      </c>
      <c r="G26" s="45" t="s">
        <v>151</v>
      </c>
      <c r="H26" s="46" t="s">
        <v>152</v>
      </c>
      <c r="I26" s="47" t="s">
        <v>153</v>
      </c>
      <c r="J26" s="48" t="s">
        <v>504</v>
      </c>
      <c r="K26" s="49" t="s">
        <v>33</v>
      </c>
      <c r="L26" s="50"/>
      <c r="M26" s="61"/>
      <c r="N26" s="64" t="s">
        <v>66</v>
      </c>
      <c r="O26" s="51">
        <v>10.252873563218399</v>
      </c>
      <c r="P26" s="49" t="s">
        <v>33</v>
      </c>
      <c r="Q26" s="52"/>
      <c r="R26" s="49" t="s">
        <v>33</v>
      </c>
      <c r="S26" s="53"/>
      <c r="T26" s="80"/>
      <c r="U26" s="86" t="s">
        <v>511</v>
      </c>
      <c r="V26" s="54">
        <f t="shared" si="0"/>
        <v>0</v>
      </c>
      <c r="W26" s="55">
        <f t="shared" si="1"/>
        <v>0</v>
      </c>
      <c r="X26" s="72" t="str">
        <f t="shared" si="2"/>
        <v>-</v>
      </c>
      <c r="Y26" s="75" t="s">
        <v>66</v>
      </c>
      <c r="Z26" s="76" t="str">
        <f t="shared" si="7"/>
        <v>-</v>
      </c>
      <c r="AA26" s="54">
        <f t="shared" si="3"/>
        <v>0</v>
      </c>
      <c r="AB26" s="55">
        <f t="shared" si="4"/>
        <v>0</v>
      </c>
      <c r="AC26" s="56" t="str">
        <f t="shared" si="5"/>
        <v>-</v>
      </c>
      <c r="AD26" s="56" t="str">
        <f t="shared" si="6"/>
        <v>-</v>
      </c>
      <c r="AE26" s="57"/>
    </row>
    <row r="27" spans="1:31" ht="15" x14ac:dyDescent="0.25">
      <c r="A27" s="41" t="s">
        <v>154</v>
      </c>
      <c r="B27" s="42" t="s">
        <v>155</v>
      </c>
      <c r="C27" s="43" t="s">
        <v>156</v>
      </c>
      <c r="D27" s="44" t="s">
        <v>157</v>
      </c>
      <c r="E27" s="44" t="s">
        <v>158</v>
      </c>
      <c r="F27" s="42" t="s">
        <v>29</v>
      </c>
      <c r="G27" s="45" t="s">
        <v>159</v>
      </c>
      <c r="H27" s="46" t="s">
        <v>160</v>
      </c>
      <c r="I27" s="47" t="s">
        <v>161</v>
      </c>
      <c r="J27" s="48" t="s">
        <v>505</v>
      </c>
      <c r="K27" s="49" t="s">
        <v>33</v>
      </c>
      <c r="L27" s="50"/>
      <c r="M27" s="61"/>
      <c r="N27" s="64" t="s">
        <v>33</v>
      </c>
      <c r="O27" s="51">
        <v>10.8877452557092</v>
      </c>
      <c r="P27" s="49" t="s">
        <v>33</v>
      </c>
      <c r="Q27" s="52"/>
      <c r="R27" s="49" t="s">
        <v>33</v>
      </c>
      <c r="S27" s="53"/>
      <c r="T27" s="80"/>
      <c r="U27" s="85" t="s">
        <v>507</v>
      </c>
      <c r="V27" s="54">
        <f t="shared" si="0"/>
        <v>0</v>
      </c>
      <c r="W27" s="55">
        <f t="shared" si="1"/>
        <v>0</v>
      </c>
      <c r="X27" s="72" t="str">
        <f t="shared" si="2"/>
        <v>-</v>
      </c>
      <c r="Y27" s="75" t="s">
        <v>33</v>
      </c>
      <c r="Z27" s="76" t="str">
        <f t="shared" si="7"/>
        <v>-</v>
      </c>
      <c r="AA27" s="54">
        <f t="shared" si="3"/>
        <v>0</v>
      </c>
      <c r="AB27" s="55">
        <f t="shared" si="4"/>
        <v>0</v>
      </c>
      <c r="AC27" s="56" t="str">
        <f t="shared" si="5"/>
        <v>-</v>
      </c>
      <c r="AD27" s="56" t="str">
        <f t="shared" si="6"/>
        <v>-</v>
      </c>
      <c r="AE27" s="57"/>
    </row>
    <row r="28" spans="1:31" ht="15" x14ac:dyDescent="0.25">
      <c r="A28" s="41" t="s">
        <v>162</v>
      </c>
      <c r="B28" s="42" t="s">
        <v>163</v>
      </c>
      <c r="C28" s="43" t="s">
        <v>164</v>
      </c>
      <c r="D28" s="44" t="s">
        <v>165</v>
      </c>
      <c r="E28" s="44" t="s">
        <v>166</v>
      </c>
      <c r="F28" s="42" t="s">
        <v>29</v>
      </c>
      <c r="G28" s="45" t="s">
        <v>167</v>
      </c>
      <c r="H28" s="46" t="s">
        <v>168</v>
      </c>
      <c r="I28" s="47" t="s">
        <v>169</v>
      </c>
      <c r="J28" s="48">
        <v>41</v>
      </c>
      <c r="K28" s="49" t="s">
        <v>33</v>
      </c>
      <c r="L28" s="50"/>
      <c r="M28" s="61"/>
      <c r="N28" s="64" t="s">
        <v>33</v>
      </c>
      <c r="O28" s="51">
        <v>54.230769230769198</v>
      </c>
      <c r="P28" s="49" t="s">
        <v>66</v>
      </c>
      <c r="Q28" s="52"/>
      <c r="R28" s="49" t="s">
        <v>66</v>
      </c>
      <c r="S28" s="53"/>
      <c r="T28" s="80"/>
      <c r="U28" s="85" t="s">
        <v>507</v>
      </c>
      <c r="V28" s="54">
        <f t="shared" si="0"/>
        <v>0</v>
      </c>
      <c r="W28" s="55">
        <f t="shared" si="1"/>
        <v>0</v>
      </c>
      <c r="X28" s="72" t="str">
        <f t="shared" si="2"/>
        <v>-</v>
      </c>
      <c r="Y28" s="75" t="s">
        <v>66</v>
      </c>
      <c r="Z28" s="76" t="str">
        <f t="shared" si="7"/>
        <v>-</v>
      </c>
      <c r="AA28" s="54">
        <f t="shared" si="3"/>
        <v>1</v>
      </c>
      <c r="AB28" s="55">
        <f t="shared" si="4"/>
        <v>1</v>
      </c>
      <c r="AC28" s="56" t="str">
        <f t="shared" si="5"/>
        <v>-</v>
      </c>
      <c r="AD28" s="56" t="str">
        <f t="shared" si="6"/>
        <v>-</v>
      </c>
      <c r="AE28" s="57"/>
    </row>
    <row r="29" spans="1:31" ht="15" x14ac:dyDescent="0.25">
      <c r="A29" s="41" t="s">
        <v>170</v>
      </c>
      <c r="B29" s="42" t="s">
        <v>171</v>
      </c>
      <c r="C29" s="43" t="s">
        <v>172</v>
      </c>
      <c r="D29" s="44" t="s">
        <v>173</v>
      </c>
      <c r="E29" s="44" t="s">
        <v>174</v>
      </c>
      <c r="F29" s="42" t="s">
        <v>29</v>
      </c>
      <c r="G29" s="45" t="s">
        <v>175</v>
      </c>
      <c r="H29" s="46" t="s">
        <v>176</v>
      </c>
      <c r="I29" s="47" t="s">
        <v>177</v>
      </c>
      <c r="J29" s="48">
        <v>42</v>
      </c>
      <c r="K29" s="49" t="s">
        <v>66</v>
      </c>
      <c r="L29" s="50"/>
      <c r="M29" s="61"/>
      <c r="N29" s="64" t="s">
        <v>33</v>
      </c>
      <c r="O29" s="51">
        <v>21.917808219178099</v>
      </c>
      <c r="P29" s="49" t="s">
        <v>66</v>
      </c>
      <c r="Q29" s="52"/>
      <c r="R29" s="49" t="s">
        <v>66</v>
      </c>
      <c r="S29" s="53"/>
      <c r="T29" s="80"/>
      <c r="U29" s="86" t="s">
        <v>512</v>
      </c>
      <c r="V29" s="54">
        <f t="shared" si="0"/>
        <v>1</v>
      </c>
      <c r="W29" s="55">
        <f t="shared" si="1"/>
        <v>0</v>
      </c>
      <c r="X29" s="72" t="str">
        <f t="shared" si="2"/>
        <v>-</v>
      </c>
      <c r="Y29" s="75" t="s">
        <v>66</v>
      </c>
      <c r="Z29" s="76" t="str">
        <f t="shared" si="7"/>
        <v>-</v>
      </c>
      <c r="AA29" s="54">
        <f t="shared" si="3"/>
        <v>1</v>
      </c>
      <c r="AB29" s="55">
        <f t="shared" si="4"/>
        <v>1</v>
      </c>
      <c r="AC29" s="56" t="str">
        <f t="shared" si="5"/>
        <v>-</v>
      </c>
      <c r="AD29" s="56" t="str">
        <f t="shared" si="6"/>
        <v>-</v>
      </c>
      <c r="AE29" s="57"/>
    </row>
    <row r="30" spans="1:31" ht="15" x14ac:dyDescent="0.25">
      <c r="A30" s="41" t="s">
        <v>178</v>
      </c>
      <c r="B30" s="42" t="s">
        <v>179</v>
      </c>
      <c r="C30" s="43" t="s">
        <v>180</v>
      </c>
      <c r="D30" s="44" t="s">
        <v>181</v>
      </c>
      <c r="E30" s="44" t="s">
        <v>182</v>
      </c>
      <c r="F30" s="42" t="s">
        <v>29</v>
      </c>
      <c r="G30" s="45" t="s">
        <v>183</v>
      </c>
      <c r="H30" s="46" t="s">
        <v>184</v>
      </c>
      <c r="I30" s="47" t="s">
        <v>185</v>
      </c>
      <c r="J30" s="48" t="s">
        <v>503</v>
      </c>
      <c r="K30" s="49" t="s">
        <v>33</v>
      </c>
      <c r="L30" s="50"/>
      <c r="M30" s="61"/>
      <c r="N30" s="64" t="s">
        <v>66</v>
      </c>
      <c r="O30" s="51">
        <v>24.155329884396799</v>
      </c>
      <c r="P30" s="49" t="s">
        <v>66</v>
      </c>
      <c r="Q30" s="52"/>
      <c r="R30" s="49" t="s">
        <v>66</v>
      </c>
      <c r="S30" s="53"/>
      <c r="T30" s="80"/>
      <c r="U30" s="85" t="s">
        <v>507</v>
      </c>
      <c r="V30" s="54">
        <f t="shared" si="0"/>
        <v>0</v>
      </c>
      <c r="W30" s="55">
        <f t="shared" si="1"/>
        <v>0</v>
      </c>
      <c r="X30" s="72" t="str">
        <f t="shared" si="2"/>
        <v>-</v>
      </c>
      <c r="Y30" s="75" t="s">
        <v>66</v>
      </c>
      <c r="Z30" s="76" t="str">
        <f t="shared" si="7"/>
        <v>-</v>
      </c>
      <c r="AA30" s="54">
        <f t="shared" si="3"/>
        <v>1</v>
      </c>
      <c r="AB30" s="55">
        <f t="shared" si="4"/>
        <v>1</v>
      </c>
      <c r="AC30" s="56" t="str">
        <f t="shared" si="5"/>
        <v>-</v>
      </c>
      <c r="AD30" s="56" t="str">
        <f t="shared" si="6"/>
        <v>-</v>
      </c>
      <c r="AE30" s="57"/>
    </row>
    <row r="31" spans="1:31" ht="15" x14ac:dyDescent="0.25">
      <c r="A31" s="41" t="s">
        <v>186</v>
      </c>
      <c r="B31" s="42" t="s">
        <v>187</v>
      </c>
      <c r="C31" s="43" t="s">
        <v>188</v>
      </c>
      <c r="D31" s="44" t="s">
        <v>189</v>
      </c>
      <c r="E31" s="44" t="s">
        <v>190</v>
      </c>
      <c r="F31" s="42" t="s">
        <v>29</v>
      </c>
      <c r="G31" s="45" t="s">
        <v>191</v>
      </c>
      <c r="H31" s="46" t="s">
        <v>192</v>
      </c>
      <c r="I31" s="47" t="s">
        <v>193</v>
      </c>
      <c r="J31" s="48">
        <v>41</v>
      </c>
      <c r="K31" s="49" t="s">
        <v>66</v>
      </c>
      <c r="L31" s="50"/>
      <c r="M31" s="61"/>
      <c r="N31" s="64" t="s">
        <v>66</v>
      </c>
      <c r="O31" s="51">
        <v>34.339622641509401</v>
      </c>
      <c r="P31" s="49" t="s">
        <v>66</v>
      </c>
      <c r="Q31" s="52"/>
      <c r="R31" s="49" t="s">
        <v>66</v>
      </c>
      <c r="S31" s="53"/>
      <c r="T31" s="80"/>
      <c r="U31" s="85" t="s">
        <v>507</v>
      </c>
      <c r="V31" s="54">
        <f t="shared" si="0"/>
        <v>1</v>
      </c>
      <c r="W31" s="55">
        <f t="shared" si="1"/>
        <v>0</v>
      </c>
      <c r="X31" s="72" t="str">
        <f t="shared" si="2"/>
        <v>-</v>
      </c>
      <c r="Y31" s="75" t="s">
        <v>66</v>
      </c>
      <c r="Z31" s="76" t="str">
        <f t="shared" si="7"/>
        <v>-</v>
      </c>
      <c r="AA31" s="54">
        <f t="shared" si="3"/>
        <v>1</v>
      </c>
      <c r="AB31" s="55">
        <f t="shared" si="4"/>
        <v>1</v>
      </c>
      <c r="AC31" s="56" t="str">
        <f t="shared" si="5"/>
        <v>-</v>
      </c>
      <c r="AD31" s="56" t="str">
        <f t="shared" si="6"/>
        <v>-</v>
      </c>
      <c r="AE31" s="57"/>
    </row>
    <row r="32" spans="1:31" ht="15" x14ac:dyDescent="0.25">
      <c r="A32" s="41" t="s">
        <v>194</v>
      </c>
      <c r="B32" s="42" t="s">
        <v>195</v>
      </c>
      <c r="C32" s="43" t="s">
        <v>196</v>
      </c>
      <c r="D32" s="44" t="s">
        <v>197</v>
      </c>
      <c r="E32" s="44" t="s">
        <v>198</v>
      </c>
      <c r="F32" s="42" t="s">
        <v>29</v>
      </c>
      <c r="G32" s="45" t="s">
        <v>199</v>
      </c>
      <c r="H32" s="46" t="s">
        <v>200</v>
      </c>
      <c r="I32" s="47" t="s">
        <v>201</v>
      </c>
      <c r="J32" s="48">
        <v>42</v>
      </c>
      <c r="K32" s="49" t="s">
        <v>66</v>
      </c>
      <c r="L32" s="50"/>
      <c r="M32" s="61"/>
      <c r="N32" s="64" t="s">
        <v>66</v>
      </c>
      <c r="O32" s="51">
        <v>43.790849673202601</v>
      </c>
      <c r="P32" s="49" t="s">
        <v>66</v>
      </c>
      <c r="Q32" s="52"/>
      <c r="R32" s="49" t="s">
        <v>66</v>
      </c>
      <c r="S32" s="53"/>
      <c r="T32" s="80"/>
      <c r="U32" s="86" t="s">
        <v>511</v>
      </c>
      <c r="V32" s="54">
        <f t="shared" si="0"/>
        <v>1</v>
      </c>
      <c r="W32" s="55">
        <f t="shared" si="1"/>
        <v>0</v>
      </c>
      <c r="X32" s="72" t="str">
        <f t="shared" si="2"/>
        <v>-</v>
      </c>
      <c r="Y32" s="75" t="s">
        <v>66</v>
      </c>
      <c r="Z32" s="76" t="str">
        <f t="shared" si="7"/>
        <v>-</v>
      </c>
      <c r="AA32" s="54">
        <f t="shared" si="3"/>
        <v>1</v>
      </c>
      <c r="AB32" s="55">
        <f t="shared" si="4"/>
        <v>1</v>
      </c>
      <c r="AC32" s="56" t="str">
        <f t="shared" si="5"/>
        <v>-</v>
      </c>
      <c r="AD32" s="56" t="str">
        <f t="shared" si="6"/>
        <v>-</v>
      </c>
      <c r="AE32" s="57"/>
    </row>
    <row r="33" spans="1:31" ht="15" x14ac:dyDescent="0.25">
      <c r="A33" s="41" t="s">
        <v>202</v>
      </c>
      <c r="B33" s="42" t="s">
        <v>203</v>
      </c>
      <c r="C33" s="43" t="s">
        <v>204</v>
      </c>
      <c r="D33" s="44" t="s">
        <v>205</v>
      </c>
      <c r="E33" s="44" t="s">
        <v>206</v>
      </c>
      <c r="F33" s="42" t="s">
        <v>29</v>
      </c>
      <c r="G33" s="45" t="s">
        <v>207</v>
      </c>
      <c r="H33" s="46" t="s">
        <v>208</v>
      </c>
      <c r="I33" s="47" t="s">
        <v>209</v>
      </c>
      <c r="J33" s="48" t="s">
        <v>503</v>
      </c>
      <c r="K33" s="49" t="s">
        <v>33</v>
      </c>
      <c r="L33" s="50"/>
      <c r="M33" s="61"/>
      <c r="N33" s="64" t="s">
        <v>33</v>
      </c>
      <c r="O33" s="51">
        <v>23.489197598492499</v>
      </c>
      <c r="P33" s="49" t="s">
        <v>66</v>
      </c>
      <c r="Q33" s="52"/>
      <c r="R33" s="49" t="s">
        <v>66</v>
      </c>
      <c r="S33" s="53"/>
      <c r="T33" s="80"/>
      <c r="U33" s="85" t="s">
        <v>507</v>
      </c>
      <c r="V33" s="54">
        <f t="shared" si="0"/>
        <v>0</v>
      </c>
      <c r="W33" s="55">
        <f t="shared" si="1"/>
        <v>0</v>
      </c>
      <c r="X33" s="72" t="str">
        <f t="shared" si="2"/>
        <v>-</v>
      </c>
      <c r="Y33" s="75" t="s">
        <v>66</v>
      </c>
      <c r="Z33" s="76" t="str">
        <f t="shared" si="7"/>
        <v>-</v>
      </c>
      <c r="AA33" s="54">
        <f t="shared" si="3"/>
        <v>1</v>
      </c>
      <c r="AB33" s="55">
        <f t="shared" si="4"/>
        <v>1</v>
      </c>
      <c r="AC33" s="56" t="str">
        <f t="shared" si="5"/>
        <v>-</v>
      </c>
      <c r="AD33" s="56" t="str">
        <f t="shared" si="6"/>
        <v>-</v>
      </c>
      <c r="AE33" s="57"/>
    </row>
    <row r="34" spans="1:31" ht="15" x14ac:dyDescent="0.25">
      <c r="A34" s="41" t="s">
        <v>210</v>
      </c>
      <c r="B34" s="42" t="s">
        <v>211</v>
      </c>
      <c r="C34" s="43" t="s">
        <v>212</v>
      </c>
      <c r="D34" s="44" t="s">
        <v>213</v>
      </c>
      <c r="E34" s="44" t="s">
        <v>214</v>
      </c>
      <c r="F34" s="42" t="s">
        <v>29</v>
      </c>
      <c r="G34" s="45" t="s">
        <v>215</v>
      </c>
      <c r="H34" s="46" t="s">
        <v>216</v>
      </c>
      <c r="I34" s="47" t="s">
        <v>217</v>
      </c>
      <c r="J34" s="48">
        <v>11</v>
      </c>
      <c r="K34" s="49" t="s">
        <v>33</v>
      </c>
      <c r="L34" s="50"/>
      <c r="M34" s="61"/>
      <c r="N34" s="64" t="s">
        <v>33</v>
      </c>
      <c r="O34" s="51" t="s">
        <v>75</v>
      </c>
      <c r="P34" s="49" t="s">
        <v>33</v>
      </c>
      <c r="Q34" s="52"/>
      <c r="R34" s="49" t="s">
        <v>33</v>
      </c>
      <c r="S34" s="53"/>
      <c r="T34" s="80"/>
      <c r="U34" s="85" t="s">
        <v>507</v>
      </c>
      <c r="V34" s="54">
        <f t="shared" si="0"/>
        <v>0</v>
      </c>
      <c r="W34" s="55">
        <f t="shared" si="1"/>
        <v>0</v>
      </c>
      <c r="X34" s="72" t="str">
        <f t="shared" si="2"/>
        <v>-</v>
      </c>
      <c r="Y34" s="75" t="s">
        <v>33</v>
      </c>
      <c r="Z34" s="76" t="str">
        <f t="shared" si="7"/>
        <v>-</v>
      </c>
      <c r="AA34" s="54">
        <f t="shared" si="3"/>
        <v>0</v>
      </c>
      <c r="AB34" s="55">
        <f t="shared" si="4"/>
        <v>0</v>
      </c>
      <c r="AC34" s="56" t="str">
        <f t="shared" si="5"/>
        <v>-</v>
      </c>
      <c r="AD34" s="56" t="str">
        <f t="shared" si="6"/>
        <v>-</v>
      </c>
      <c r="AE34" s="57"/>
    </row>
    <row r="35" spans="1:31" ht="15" x14ac:dyDescent="0.25">
      <c r="A35" s="41" t="s">
        <v>218</v>
      </c>
      <c r="B35" s="42" t="s">
        <v>219</v>
      </c>
      <c r="C35" s="43" t="s">
        <v>220</v>
      </c>
      <c r="D35" s="44" t="s">
        <v>221</v>
      </c>
      <c r="E35" s="44" t="s">
        <v>222</v>
      </c>
      <c r="F35" s="42" t="s">
        <v>29</v>
      </c>
      <c r="G35" s="45" t="s">
        <v>223</v>
      </c>
      <c r="H35" s="46" t="s">
        <v>85</v>
      </c>
      <c r="I35" s="47" t="s">
        <v>224</v>
      </c>
      <c r="J35" s="48" t="s">
        <v>504</v>
      </c>
      <c r="K35" s="49" t="s">
        <v>33</v>
      </c>
      <c r="L35" s="50"/>
      <c r="M35" s="61"/>
      <c r="N35" s="64" t="s">
        <v>33</v>
      </c>
      <c r="O35" s="51" t="s">
        <v>75</v>
      </c>
      <c r="P35" s="49" t="s">
        <v>33</v>
      </c>
      <c r="Q35" s="52"/>
      <c r="R35" s="49" t="s">
        <v>33</v>
      </c>
      <c r="S35" s="53"/>
      <c r="T35" s="80"/>
      <c r="U35" s="85" t="s">
        <v>507</v>
      </c>
      <c r="V35" s="54">
        <f t="shared" si="0"/>
        <v>0</v>
      </c>
      <c r="W35" s="55">
        <f t="shared" si="1"/>
        <v>0</v>
      </c>
      <c r="X35" s="72" t="str">
        <f t="shared" si="2"/>
        <v>-</v>
      </c>
      <c r="Y35" s="75" t="s">
        <v>66</v>
      </c>
      <c r="Z35" s="76" t="str">
        <f t="shared" si="7"/>
        <v>-</v>
      </c>
      <c r="AA35" s="54">
        <f t="shared" si="3"/>
        <v>0</v>
      </c>
      <c r="AB35" s="55">
        <f t="shared" si="4"/>
        <v>0</v>
      </c>
      <c r="AC35" s="56" t="str">
        <f t="shared" si="5"/>
        <v>-</v>
      </c>
      <c r="AD35" s="56" t="str">
        <f t="shared" si="6"/>
        <v>-</v>
      </c>
      <c r="AE35" s="57"/>
    </row>
    <row r="36" spans="1:31" ht="15" x14ac:dyDescent="0.25">
      <c r="A36" s="41" t="s">
        <v>225</v>
      </c>
      <c r="B36" s="42" t="s">
        <v>226</v>
      </c>
      <c r="C36" s="43" t="s">
        <v>227</v>
      </c>
      <c r="D36" s="44" t="s">
        <v>213</v>
      </c>
      <c r="E36" s="44" t="s">
        <v>214</v>
      </c>
      <c r="F36" s="42" t="s">
        <v>29</v>
      </c>
      <c r="G36" s="45" t="s">
        <v>215</v>
      </c>
      <c r="H36" s="46" t="s">
        <v>216</v>
      </c>
      <c r="I36" s="47" t="s">
        <v>228</v>
      </c>
      <c r="J36" s="48" t="s">
        <v>505</v>
      </c>
      <c r="K36" s="49" t="s">
        <v>33</v>
      </c>
      <c r="L36" s="50"/>
      <c r="M36" s="61"/>
      <c r="N36" s="64" t="s">
        <v>66</v>
      </c>
      <c r="O36" s="51">
        <v>19.306703397612502</v>
      </c>
      <c r="P36" s="49" t="s">
        <v>33</v>
      </c>
      <c r="Q36" s="52"/>
      <c r="R36" s="49" t="s">
        <v>33</v>
      </c>
      <c r="S36" s="53"/>
      <c r="T36" s="80"/>
      <c r="U36" s="85" t="s">
        <v>507</v>
      </c>
      <c r="V36" s="54">
        <f t="shared" si="0"/>
        <v>0</v>
      </c>
      <c r="W36" s="55">
        <f t="shared" si="1"/>
        <v>0</v>
      </c>
      <c r="X36" s="72" t="str">
        <f t="shared" si="2"/>
        <v>-</v>
      </c>
      <c r="Y36" s="75" t="s">
        <v>33</v>
      </c>
      <c r="Z36" s="76" t="str">
        <f t="shared" si="7"/>
        <v>-</v>
      </c>
      <c r="AA36" s="54">
        <f t="shared" si="3"/>
        <v>0</v>
      </c>
      <c r="AB36" s="55">
        <f t="shared" si="4"/>
        <v>0</v>
      </c>
      <c r="AC36" s="56" t="str">
        <f t="shared" si="5"/>
        <v>-</v>
      </c>
      <c r="AD36" s="56" t="str">
        <f t="shared" si="6"/>
        <v>-</v>
      </c>
      <c r="AE36" s="57"/>
    </row>
    <row r="37" spans="1:31" ht="15" x14ac:dyDescent="0.25">
      <c r="A37" s="41" t="s">
        <v>229</v>
      </c>
      <c r="B37" s="42" t="s">
        <v>230</v>
      </c>
      <c r="C37" s="43" t="s">
        <v>231</v>
      </c>
      <c r="D37" s="44" t="s">
        <v>232</v>
      </c>
      <c r="E37" s="44" t="s">
        <v>233</v>
      </c>
      <c r="F37" s="42" t="s">
        <v>29</v>
      </c>
      <c r="G37" s="45" t="s">
        <v>234</v>
      </c>
      <c r="H37" s="46" t="s">
        <v>235</v>
      </c>
      <c r="I37" s="47" t="s">
        <v>236</v>
      </c>
      <c r="J37" s="48">
        <v>41</v>
      </c>
      <c r="K37" s="49" t="s">
        <v>33</v>
      </c>
      <c r="L37" s="50"/>
      <c r="M37" s="61"/>
      <c r="N37" s="64" t="s">
        <v>66</v>
      </c>
      <c r="O37" s="51">
        <v>30.358494135452101</v>
      </c>
      <c r="P37" s="49" t="s">
        <v>66</v>
      </c>
      <c r="Q37" s="52"/>
      <c r="R37" s="49" t="s">
        <v>66</v>
      </c>
      <c r="S37" s="53"/>
      <c r="T37" s="80"/>
      <c r="U37" s="85" t="s">
        <v>507</v>
      </c>
      <c r="V37" s="54">
        <f t="shared" si="0"/>
        <v>0</v>
      </c>
      <c r="W37" s="55">
        <f t="shared" si="1"/>
        <v>0</v>
      </c>
      <c r="X37" s="72" t="str">
        <f t="shared" si="2"/>
        <v>-</v>
      </c>
      <c r="Y37" s="75" t="s">
        <v>66</v>
      </c>
      <c r="Z37" s="76" t="str">
        <f t="shared" si="7"/>
        <v>-</v>
      </c>
      <c r="AA37" s="54">
        <f t="shared" si="3"/>
        <v>1</v>
      </c>
      <c r="AB37" s="55">
        <f t="shared" si="4"/>
        <v>1</v>
      </c>
      <c r="AC37" s="56" t="str">
        <f t="shared" si="5"/>
        <v>-</v>
      </c>
      <c r="AD37" s="56" t="str">
        <f t="shared" si="6"/>
        <v>-</v>
      </c>
      <c r="AE37" s="57"/>
    </row>
    <row r="38" spans="1:31" ht="15" x14ac:dyDescent="0.25">
      <c r="A38" s="41" t="s">
        <v>237</v>
      </c>
      <c r="B38" s="42" t="s">
        <v>238</v>
      </c>
      <c r="C38" s="43" t="s">
        <v>239</v>
      </c>
      <c r="D38" s="44" t="s">
        <v>240</v>
      </c>
      <c r="E38" s="44" t="s">
        <v>233</v>
      </c>
      <c r="F38" s="42" t="s">
        <v>29</v>
      </c>
      <c r="G38" s="45" t="s">
        <v>241</v>
      </c>
      <c r="H38" s="46" t="s">
        <v>242</v>
      </c>
      <c r="I38" s="47" t="s">
        <v>243</v>
      </c>
      <c r="J38" s="48">
        <v>42</v>
      </c>
      <c r="K38" s="49" t="s">
        <v>33</v>
      </c>
      <c r="L38" s="50"/>
      <c r="M38" s="61"/>
      <c r="N38" s="64" t="s">
        <v>66</v>
      </c>
      <c r="O38" s="51">
        <v>22.627616902027601</v>
      </c>
      <c r="P38" s="49" t="s">
        <v>66</v>
      </c>
      <c r="Q38" s="52"/>
      <c r="R38" s="49" t="s">
        <v>66</v>
      </c>
      <c r="S38" s="53"/>
      <c r="T38" s="80"/>
      <c r="U38" s="85" t="s">
        <v>507</v>
      </c>
      <c r="V38" s="54">
        <f t="shared" si="0"/>
        <v>0</v>
      </c>
      <c r="W38" s="55">
        <f t="shared" si="1"/>
        <v>0</v>
      </c>
      <c r="X38" s="72" t="str">
        <f t="shared" si="2"/>
        <v>-</v>
      </c>
      <c r="Y38" s="75" t="s">
        <v>66</v>
      </c>
      <c r="Z38" s="76" t="str">
        <f t="shared" si="7"/>
        <v>-</v>
      </c>
      <c r="AA38" s="54">
        <f t="shared" si="3"/>
        <v>1</v>
      </c>
      <c r="AB38" s="55">
        <f t="shared" si="4"/>
        <v>1</v>
      </c>
      <c r="AC38" s="56" t="str">
        <f t="shared" si="5"/>
        <v>-</v>
      </c>
      <c r="AD38" s="56" t="str">
        <f t="shared" si="6"/>
        <v>-</v>
      </c>
      <c r="AE38" s="57"/>
    </row>
    <row r="39" spans="1:31" ht="15" x14ac:dyDescent="0.25">
      <c r="A39" s="41" t="s">
        <v>244</v>
      </c>
      <c r="B39" s="42" t="s">
        <v>245</v>
      </c>
      <c r="C39" s="43" t="s">
        <v>246</v>
      </c>
      <c r="D39" s="44" t="s">
        <v>247</v>
      </c>
      <c r="E39" s="44" t="s">
        <v>248</v>
      </c>
      <c r="F39" s="42" t="s">
        <v>29</v>
      </c>
      <c r="G39" s="45" t="s">
        <v>249</v>
      </c>
      <c r="H39" s="46" t="s">
        <v>250</v>
      </c>
      <c r="I39" s="47" t="s">
        <v>251</v>
      </c>
      <c r="J39" s="48" t="s">
        <v>503</v>
      </c>
      <c r="K39" s="49" t="s">
        <v>33</v>
      </c>
      <c r="L39" s="50"/>
      <c r="M39" s="61"/>
      <c r="N39" s="64" t="s">
        <v>33</v>
      </c>
      <c r="O39" s="51">
        <v>24.639580602883399</v>
      </c>
      <c r="P39" s="49" t="s">
        <v>66</v>
      </c>
      <c r="Q39" s="52"/>
      <c r="R39" s="49" t="s">
        <v>66</v>
      </c>
      <c r="S39" s="53"/>
      <c r="T39" s="80"/>
      <c r="U39" s="85" t="s">
        <v>507</v>
      </c>
      <c r="V39" s="54">
        <f t="shared" si="0"/>
        <v>0</v>
      </c>
      <c r="W39" s="55">
        <f t="shared" si="1"/>
        <v>0</v>
      </c>
      <c r="X39" s="72" t="str">
        <f t="shared" si="2"/>
        <v>-</v>
      </c>
      <c r="Y39" s="75" t="s">
        <v>66</v>
      </c>
      <c r="Z39" s="76" t="str">
        <f t="shared" si="7"/>
        <v>-</v>
      </c>
      <c r="AA39" s="54">
        <f t="shared" si="3"/>
        <v>1</v>
      </c>
      <c r="AB39" s="55">
        <f t="shared" si="4"/>
        <v>1</v>
      </c>
      <c r="AC39" s="56" t="str">
        <f t="shared" si="5"/>
        <v>-</v>
      </c>
      <c r="AD39" s="56" t="str">
        <f t="shared" si="6"/>
        <v>-</v>
      </c>
      <c r="AE39" s="57"/>
    </row>
    <row r="40" spans="1:31" ht="15" x14ac:dyDescent="0.25">
      <c r="A40" s="41" t="s">
        <v>252</v>
      </c>
      <c r="B40" s="42" t="s">
        <v>253</v>
      </c>
      <c r="C40" s="43" t="s">
        <v>254</v>
      </c>
      <c r="D40" s="44" t="s">
        <v>255</v>
      </c>
      <c r="E40" s="44" t="s">
        <v>256</v>
      </c>
      <c r="F40" s="42" t="s">
        <v>29</v>
      </c>
      <c r="G40" s="45" t="s">
        <v>257</v>
      </c>
      <c r="H40" s="46" t="s">
        <v>85</v>
      </c>
      <c r="I40" s="47" t="s">
        <v>258</v>
      </c>
      <c r="J40" s="48">
        <v>41</v>
      </c>
      <c r="K40" s="49" t="s">
        <v>66</v>
      </c>
      <c r="L40" s="50"/>
      <c r="M40" s="61"/>
      <c r="N40" s="64" t="s">
        <v>33</v>
      </c>
      <c r="O40" s="51">
        <v>33.843212237093702</v>
      </c>
      <c r="P40" s="49" t="s">
        <v>66</v>
      </c>
      <c r="Q40" s="52"/>
      <c r="R40" s="49" t="s">
        <v>66</v>
      </c>
      <c r="S40" s="53"/>
      <c r="T40" s="80"/>
      <c r="U40" s="85" t="s">
        <v>507</v>
      </c>
      <c r="V40" s="54">
        <f t="shared" si="0"/>
        <v>1</v>
      </c>
      <c r="W40" s="55">
        <f t="shared" si="1"/>
        <v>0</v>
      </c>
      <c r="X40" s="72" t="str">
        <f t="shared" si="2"/>
        <v>-</v>
      </c>
      <c r="Y40" s="75" t="s">
        <v>66</v>
      </c>
      <c r="Z40" s="76" t="str">
        <f t="shared" si="7"/>
        <v>-</v>
      </c>
      <c r="AA40" s="54">
        <f t="shared" si="3"/>
        <v>1</v>
      </c>
      <c r="AB40" s="55">
        <f t="shared" si="4"/>
        <v>1</v>
      </c>
      <c r="AC40" s="56" t="str">
        <f t="shared" si="5"/>
        <v>-</v>
      </c>
      <c r="AD40" s="56" t="str">
        <f t="shared" si="6"/>
        <v>-</v>
      </c>
      <c r="AE40" s="57"/>
    </row>
    <row r="41" spans="1:31" ht="15" x14ac:dyDescent="0.25">
      <c r="A41" s="41" t="s">
        <v>259</v>
      </c>
      <c r="B41" s="42" t="s">
        <v>260</v>
      </c>
      <c r="C41" s="43" t="s">
        <v>261</v>
      </c>
      <c r="D41" s="44" t="s">
        <v>262</v>
      </c>
      <c r="E41" s="44" t="s">
        <v>263</v>
      </c>
      <c r="F41" s="42" t="s">
        <v>29</v>
      </c>
      <c r="G41" s="45" t="s">
        <v>264</v>
      </c>
      <c r="H41" s="46" t="s">
        <v>265</v>
      </c>
      <c r="I41" s="47" t="s">
        <v>266</v>
      </c>
      <c r="J41" s="48">
        <v>42</v>
      </c>
      <c r="K41" s="49" t="s">
        <v>66</v>
      </c>
      <c r="L41" s="50"/>
      <c r="M41" s="61"/>
      <c r="N41" s="64" t="s">
        <v>33</v>
      </c>
      <c r="O41" s="51">
        <v>21.654929577464799</v>
      </c>
      <c r="P41" s="49" t="s">
        <v>66</v>
      </c>
      <c r="Q41" s="52"/>
      <c r="R41" s="49" t="s">
        <v>66</v>
      </c>
      <c r="S41" s="53"/>
      <c r="T41" s="80"/>
      <c r="U41" s="85" t="s">
        <v>507</v>
      </c>
      <c r="V41" s="54">
        <f t="shared" si="0"/>
        <v>1</v>
      </c>
      <c r="W41" s="55">
        <f t="shared" si="1"/>
        <v>0</v>
      </c>
      <c r="X41" s="72" t="str">
        <f t="shared" si="2"/>
        <v>-</v>
      </c>
      <c r="Y41" s="75" t="s">
        <v>66</v>
      </c>
      <c r="Z41" s="76" t="str">
        <f t="shared" si="7"/>
        <v>-</v>
      </c>
      <c r="AA41" s="54">
        <f t="shared" si="3"/>
        <v>1</v>
      </c>
      <c r="AB41" s="55">
        <f t="shared" si="4"/>
        <v>1</v>
      </c>
      <c r="AC41" s="56" t="str">
        <f t="shared" si="5"/>
        <v>-</v>
      </c>
      <c r="AD41" s="56" t="str">
        <f t="shared" si="6"/>
        <v>-</v>
      </c>
      <c r="AE41" s="57"/>
    </row>
    <row r="42" spans="1:31" ht="15" x14ac:dyDescent="0.25">
      <c r="A42" s="41" t="s">
        <v>267</v>
      </c>
      <c r="B42" s="42" t="s">
        <v>268</v>
      </c>
      <c r="C42" s="43" t="s">
        <v>269</v>
      </c>
      <c r="D42" s="44" t="s">
        <v>270</v>
      </c>
      <c r="E42" s="44" t="s">
        <v>271</v>
      </c>
      <c r="F42" s="42" t="s">
        <v>29</v>
      </c>
      <c r="G42" s="45" t="s">
        <v>272</v>
      </c>
      <c r="H42" s="46" t="s">
        <v>273</v>
      </c>
      <c r="I42" s="47" t="s">
        <v>274</v>
      </c>
      <c r="J42" s="48" t="s">
        <v>503</v>
      </c>
      <c r="K42" s="49" t="s">
        <v>33</v>
      </c>
      <c r="L42" s="50"/>
      <c r="M42" s="61"/>
      <c r="N42" s="64" t="s">
        <v>66</v>
      </c>
      <c r="O42" s="51" t="s">
        <v>75</v>
      </c>
      <c r="P42" s="49" t="s">
        <v>33</v>
      </c>
      <c r="Q42" s="52"/>
      <c r="R42" s="49" t="s">
        <v>66</v>
      </c>
      <c r="S42" s="53"/>
      <c r="T42" s="80"/>
      <c r="U42" s="85" t="s">
        <v>507</v>
      </c>
      <c r="V42" s="54">
        <f t="shared" ref="V42:V72" si="8">IF(OR(K42="YES",TRIM(L42)="YES"),1,0)</f>
        <v>0</v>
      </c>
      <c r="W42" s="55">
        <f t="shared" ref="W42:W72" si="9">IF(OR(AND(ISNUMBER(M42),AND(M42&gt;0,M42&lt;600)),AND(ISNUMBER(M42),AND(M42&gt;0,N42="YES"))),1,0)</f>
        <v>0</v>
      </c>
      <c r="X42" s="72" t="str">
        <f t="shared" ref="X42:X72" si="10">IF(AND(V42=1,W42=1),"SRSA","-")</f>
        <v>-</v>
      </c>
      <c r="Y42" s="75" t="s">
        <v>66</v>
      </c>
      <c r="Z42" s="76" t="str">
        <f t="shared" si="7"/>
        <v>-</v>
      </c>
      <c r="AA42" s="54">
        <f t="shared" ref="AA42:AA72" si="11">IF(R42="YES",1,0)</f>
        <v>1</v>
      </c>
      <c r="AB42" s="55">
        <f t="shared" ref="AB42:AB72" si="12">IF(OR(AND(ISNUMBER(Q42),Q42&gt;=20), (AND(ISNUMBER(Q42) = FALSE, AND(ISNUMBER(O42), O42&gt;=20)))),1,0)</f>
        <v>0</v>
      </c>
      <c r="AC42" s="56" t="str">
        <f t="shared" ref="AC42:AC72" si="13">IF(AND(AND(AA42=1,AB42=1),AND(ISNUMBER(M42),M42&gt;0)),"RLIS","-")</f>
        <v>-</v>
      </c>
      <c r="AD42" s="56" t="str">
        <f t="shared" si="6"/>
        <v>-</v>
      </c>
      <c r="AE42" s="57"/>
    </row>
    <row r="43" spans="1:31" ht="15" x14ac:dyDescent="0.25">
      <c r="A43" s="41" t="s">
        <v>275</v>
      </c>
      <c r="B43" s="42" t="s">
        <v>276</v>
      </c>
      <c r="C43" s="43" t="s">
        <v>277</v>
      </c>
      <c r="D43" s="44" t="s">
        <v>278</v>
      </c>
      <c r="E43" s="44" t="s">
        <v>279</v>
      </c>
      <c r="F43" s="42" t="s">
        <v>29</v>
      </c>
      <c r="G43" s="45" t="s">
        <v>280</v>
      </c>
      <c r="H43" s="46" t="s">
        <v>85</v>
      </c>
      <c r="I43" s="47" t="s">
        <v>281</v>
      </c>
      <c r="J43" s="48">
        <v>11</v>
      </c>
      <c r="K43" s="49" t="s">
        <v>33</v>
      </c>
      <c r="L43" s="50"/>
      <c r="M43" s="61"/>
      <c r="N43" s="64" t="s">
        <v>33</v>
      </c>
      <c r="O43" s="51" t="s">
        <v>75</v>
      </c>
      <c r="P43" s="49" t="s">
        <v>33</v>
      </c>
      <c r="Q43" s="52"/>
      <c r="R43" s="49" t="s">
        <v>33</v>
      </c>
      <c r="S43" s="53"/>
      <c r="T43" s="80"/>
      <c r="U43" s="85" t="s">
        <v>507</v>
      </c>
      <c r="V43" s="54">
        <f t="shared" si="8"/>
        <v>0</v>
      </c>
      <c r="W43" s="55">
        <f t="shared" si="9"/>
        <v>0</v>
      </c>
      <c r="X43" s="72" t="str">
        <f t="shared" si="10"/>
        <v>-</v>
      </c>
      <c r="Y43" s="75" t="s">
        <v>33</v>
      </c>
      <c r="Z43" s="76" t="str">
        <f t="shared" si="7"/>
        <v>-</v>
      </c>
      <c r="AA43" s="54">
        <f t="shared" si="11"/>
        <v>0</v>
      </c>
      <c r="AB43" s="55">
        <f t="shared" si="12"/>
        <v>0</v>
      </c>
      <c r="AC43" s="56" t="str">
        <f t="shared" si="13"/>
        <v>-</v>
      </c>
      <c r="AD43" s="56" t="str">
        <f t="shared" si="6"/>
        <v>-</v>
      </c>
      <c r="AE43" s="57"/>
    </row>
    <row r="44" spans="1:31" ht="15" x14ac:dyDescent="0.25">
      <c r="A44" s="41" t="s">
        <v>282</v>
      </c>
      <c r="B44" s="42" t="s">
        <v>283</v>
      </c>
      <c r="C44" s="43" t="s">
        <v>284</v>
      </c>
      <c r="D44" s="44" t="s">
        <v>285</v>
      </c>
      <c r="E44" s="44" t="s">
        <v>279</v>
      </c>
      <c r="F44" s="42" t="s">
        <v>29</v>
      </c>
      <c r="G44" s="45" t="s">
        <v>280</v>
      </c>
      <c r="H44" s="46" t="s">
        <v>286</v>
      </c>
      <c r="I44" s="47" t="s">
        <v>287</v>
      </c>
      <c r="J44" s="48" t="s">
        <v>504</v>
      </c>
      <c r="K44" s="49" t="s">
        <v>33</v>
      </c>
      <c r="L44" s="50"/>
      <c r="M44" s="61"/>
      <c r="N44" s="64" t="s">
        <v>33</v>
      </c>
      <c r="O44" s="51">
        <v>23.881535291446902</v>
      </c>
      <c r="P44" s="49" t="s">
        <v>66</v>
      </c>
      <c r="Q44" s="52"/>
      <c r="R44" s="49" t="s">
        <v>33</v>
      </c>
      <c r="S44" s="53"/>
      <c r="T44" s="80"/>
      <c r="U44" s="86" t="s">
        <v>511</v>
      </c>
      <c r="V44" s="54">
        <f t="shared" si="8"/>
        <v>0</v>
      </c>
      <c r="W44" s="55">
        <f t="shared" si="9"/>
        <v>0</v>
      </c>
      <c r="X44" s="72" t="str">
        <f t="shared" si="10"/>
        <v>-</v>
      </c>
      <c r="Y44" s="75" t="s">
        <v>66</v>
      </c>
      <c r="Z44" s="76" t="str">
        <f t="shared" si="7"/>
        <v>-</v>
      </c>
      <c r="AA44" s="54">
        <f t="shared" si="11"/>
        <v>0</v>
      </c>
      <c r="AB44" s="55">
        <f t="shared" si="12"/>
        <v>1</v>
      </c>
      <c r="AC44" s="56" t="str">
        <f t="shared" si="13"/>
        <v>-</v>
      </c>
      <c r="AD44" s="56" t="str">
        <f t="shared" si="6"/>
        <v>-</v>
      </c>
      <c r="AE44" s="57"/>
    </row>
    <row r="45" spans="1:31" ht="15" x14ac:dyDescent="0.25">
      <c r="A45" s="41" t="s">
        <v>288</v>
      </c>
      <c r="B45" s="42" t="s">
        <v>289</v>
      </c>
      <c r="C45" s="43" t="s">
        <v>290</v>
      </c>
      <c r="D45" s="44" t="s">
        <v>291</v>
      </c>
      <c r="E45" s="44" t="s">
        <v>292</v>
      </c>
      <c r="F45" s="42" t="s">
        <v>29</v>
      </c>
      <c r="G45" s="45" t="s">
        <v>293</v>
      </c>
      <c r="H45" s="46" t="s">
        <v>294</v>
      </c>
      <c r="I45" s="47" t="s">
        <v>295</v>
      </c>
      <c r="J45" s="48" t="s">
        <v>505</v>
      </c>
      <c r="K45" s="49" t="s">
        <v>33</v>
      </c>
      <c r="L45" s="50"/>
      <c r="M45" s="61"/>
      <c r="N45" s="64" t="s">
        <v>66</v>
      </c>
      <c r="O45" s="51">
        <v>17.190941933209999</v>
      </c>
      <c r="P45" s="49" t="s">
        <v>33</v>
      </c>
      <c r="Q45" s="52"/>
      <c r="R45" s="49" t="s">
        <v>33</v>
      </c>
      <c r="S45" s="53"/>
      <c r="T45" s="80"/>
      <c r="U45" s="85" t="s">
        <v>507</v>
      </c>
      <c r="V45" s="54">
        <f t="shared" si="8"/>
        <v>0</v>
      </c>
      <c r="W45" s="55">
        <f t="shared" si="9"/>
        <v>0</v>
      </c>
      <c r="X45" s="72" t="str">
        <f t="shared" si="10"/>
        <v>-</v>
      </c>
      <c r="Y45" s="75" t="s">
        <v>33</v>
      </c>
      <c r="Z45" s="76" t="str">
        <f t="shared" si="7"/>
        <v>-</v>
      </c>
      <c r="AA45" s="54">
        <f t="shared" si="11"/>
        <v>0</v>
      </c>
      <c r="AB45" s="55">
        <f t="shared" si="12"/>
        <v>0</v>
      </c>
      <c r="AC45" s="56" t="str">
        <f t="shared" si="13"/>
        <v>-</v>
      </c>
      <c r="AD45" s="56" t="str">
        <f t="shared" si="6"/>
        <v>-</v>
      </c>
      <c r="AE45" s="57"/>
    </row>
    <row r="46" spans="1:31" ht="15" x14ac:dyDescent="0.25">
      <c r="A46" s="41" t="s">
        <v>296</v>
      </c>
      <c r="B46" s="42" t="s">
        <v>297</v>
      </c>
      <c r="C46" s="43" t="s">
        <v>298</v>
      </c>
      <c r="D46" s="44" t="s">
        <v>299</v>
      </c>
      <c r="E46" s="44" t="s">
        <v>300</v>
      </c>
      <c r="F46" s="42" t="s">
        <v>29</v>
      </c>
      <c r="G46" s="45" t="s">
        <v>301</v>
      </c>
      <c r="H46" s="46" t="s">
        <v>302</v>
      </c>
      <c r="I46" s="47" t="s">
        <v>303</v>
      </c>
      <c r="J46" s="48">
        <v>41</v>
      </c>
      <c r="K46" s="49" t="s">
        <v>33</v>
      </c>
      <c r="L46" s="50"/>
      <c r="M46" s="61"/>
      <c r="N46" s="64" t="s">
        <v>33</v>
      </c>
      <c r="O46" s="51">
        <v>25.458495750527199</v>
      </c>
      <c r="P46" s="49" t="s">
        <v>66</v>
      </c>
      <c r="Q46" s="52"/>
      <c r="R46" s="49" t="s">
        <v>66</v>
      </c>
      <c r="S46" s="53"/>
      <c r="T46" s="80"/>
      <c r="U46" s="85" t="s">
        <v>507</v>
      </c>
      <c r="V46" s="54">
        <f t="shared" si="8"/>
        <v>0</v>
      </c>
      <c r="W46" s="55">
        <f t="shared" si="9"/>
        <v>0</v>
      </c>
      <c r="X46" s="72" t="str">
        <f t="shared" si="10"/>
        <v>-</v>
      </c>
      <c r="Y46" s="75" t="s">
        <v>66</v>
      </c>
      <c r="Z46" s="76" t="str">
        <f t="shared" si="7"/>
        <v>-</v>
      </c>
      <c r="AA46" s="54">
        <f t="shared" si="11"/>
        <v>1</v>
      </c>
      <c r="AB46" s="55">
        <f t="shared" si="12"/>
        <v>1</v>
      </c>
      <c r="AC46" s="56" t="str">
        <f t="shared" si="13"/>
        <v>-</v>
      </c>
      <c r="AD46" s="56" t="str">
        <f t="shared" si="6"/>
        <v>-</v>
      </c>
      <c r="AE46" s="57"/>
    </row>
    <row r="47" spans="1:31" ht="15" x14ac:dyDescent="0.25">
      <c r="A47" s="41" t="s">
        <v>304</v>
      </c>
      <c r="B47" s="42" t="s">
        <v>305</v>
      </c>
      <c r="C47" s="43" t="s">
        <v>306</v>
      </c>
      <c r="D47" s="44" t="s">
        <v>307</v>
      </c>
      <c r="E47" s="44" t="s">
        <v>308</v>
      </c>
      <c r="F47" s="42" t="s">
        <v>29</v>
      </c>
      <c r="G47" s="45" t="s">
        <v>309</v>
      </c>
      <c r="H47" s="46" t="s">
        <v>310</v>
      </c>
      <c r="I47" s="47" t="s">
        <v>311</v>
      </c>
      <c r="J47" s="48">
        <v>42</v>
      </c>
      <c r="K47" s="49" t="s">
        <v>33</v>
      </c>
      <c r="L47" s="50"/>
      <c r="M47" s="61"/>
      <c r="N47" s="64" t="s">
        <v>33</v>
      </c>
      <c r="O47" s="51">
        <v>13.1894236727949</v>
      </c>
      <c r="P47" s="49" t="s">
        <v>33</v>
      </c>
      <c r="Q47" s="52"/>
      <c r="R47" s="49" t="s">
        <v>66</v>
      </c>
      <c r="S47" s="53"/>
      <c r="T47" s="80"/>
      <c r="U47" s="85" t="s">
        <v>507</v>
      </c>
      <c r="V47" s="54">
        <f t="shared" si="8"/>
        <v>0</v>
      </c>
      <c r="W47" s="55">
        <f t="shared" si="9"/>
        <v>0</v>
      </c>
      <c r="X47" s="72" t="str">
        <f t="shared" si="10"/>
        <v>-</v>
      </c>
      <c r="Y47" s="75" t="s">
        <v>66</v>
      </c>
      <c r="Z47" s="76" t="str">
        <f t="shared" si="7"/>
        <v>-</v>
      </c>
      <c r="AA47" s="54">
        <f t="shared" si="11"/>
        <v>1</v>
      </c>
      <c r="AB47" s="55">
        <f t="shared" si="12"/>
        <v>0</v>
      </c>
      <c r="AC47" s="56" t="str">
        <f t="shared" si="13"/>
        <v>-</v>
      </c>
      <c r="AD47" s="56" t="str">
        <f t="shared" si="6"/>
        <v>-</v>
      </c>
      <c r="AE47" s="57"/>
    </row>
    <row r="48" spans="1:31" ht="15" x14ac:dyDescent="0.25">
      <c r="A48" s="41" t="s">
        <v>312</v>
      </c>
      <c r="B48" s="42" t="s">
        <v>313</v>
      </c>
      <c r="C48" s="43" t="s">
        <v>314</v>
      </c>
      <c r="D48" s="44" t="s">
        <v>315</v>
      </c>
      <c r="E48" s="44" t="s">
        <v>316</v>
      </c>
      <c r="F48" s="42" t="s">
        <v>29</v>
      </c>
      <c r="G48" s="45" t="s">
        <v>317</v>
      </c>
      <c r="H48" s="46" t="s">
        <v>318</v>
      </c>
      <c r="I48" s="47" t="s">
        <v>319</v>
      </c>
      <c r="J48" s="48" t="s">
        <v>503</v>
      </c>
      <c r="K48" s="49" t="s">
        <v>33</v>
      </c>
      <c r="L48" s="50"/>
      <c r="M48" s="61"/>
      <c r="N48" s="64" t="s">
        <v>66</v>
      </c>
      <c r="O48" s="51">
        <v>30.525030525030498</v>
      </c>
      <c r="P48" s="49" t="s">
        <v>66</v>
      </c>
      <c r="Q48" s="52"/>
      <c r="R48" s="49" t="s">
        <v>66</v>
      </c>
      <c r="S48" s="53"/>
      <c r="T48" s="80"/>
      <c r="U48" s="86" t="s">
        <v>511</v>
      </c>
      <c r="V48" s="54">
        <f t="shared" si="8"/>
        <v>0</v>
      </c>
      <c r="W48" s="55">
        <f t="shared" si="9"/>
        <v>0</v>
      </c>
      <c r="X48" s="72" t="str">
        <f t="shared" si="10"/>
        <v>-</v>
      </c>
      <c r="Y48" s="75" t="s">
        <v>66</v>
      </c>
      <c r="Z48" s="76" t="str">
        <f t="shared" si="7"/>
        <v>-</v>
      </c>
      <c r="AA48" s="54">
        <f t="shared" si="11"/>
        <v>1</v>
      </c>
      <c r="AB48" s="55">
        <f t="shared" si="12"/>
        <v>1</v>
      </c>
      <c r="AC48" s="56" t="str">
        <f t="shared" si="13"/>
        <v>-</v>
      </c>
      <c r="AD48" s="56" t="str">
        <f t="shared" si="6"/>
        <v>-</v>
      </c>
      <c r="AE48" s="57"/>
    </row>
    <row r="49" spans="1:31" ht="15" x14ac:dyDescent="0.25">
      <c r="A49" s="41" t="s">
        <v>320</v>
      </c>
      <c r="B49" s="42" t="s">
        <v>321</v>
      </c>
      <c r="C49" s="43" t="s">
        <v>322</v>
      </c>
      <c r="D49" s="44" t="s">
        <v>323</v>
      </c>
      <c r="E49" s="44" t="s">
        <v>324</v>
      </c>
      <c r="F49" s="42" t="s">
        <v>29</v>
      </c>
      <c r="G49" s="45" t="s">
        <v>325</v>
      </c>
      <c r="H49" s="46" t="s">
        <v>326</v>
      </c>
      <c r="I49" s="47" t="s">
        <v>327</v>
      </c>
      <c r="J49" s="48">
        <v>41</v>
      </c>
      <c r="K49" s="49" t="s">
        <v>66</v>
      </c>
      <c r="L49" s="50"/>
      <c r="M49" s="61"/>
      <c r="N49" s="64" t="s">
        <v>33</v>
      </c>
      <c r="O49" s="51">
        <v>30.018416206261499</v>
      </c>
      <c r="P49" s="49" t="s">
        <v>66</v>
      </c>
      <c r="Q49" s="52"/>
      <c r="R49" s="49" t="s">
        <v>66</v>
      </c>
      <c r="S49" s="53"/>
      <c r="T49" s="80"/>
      <c r="U49" s="85" t="s">
        <v>507</v>
      </c>
      <c r="V49" s="54">
        <f t="shared" si="8"/>
        <v>1</v>
      </c>
      <c r="W49" s="55">
        <f t="shared" si="9"/>
        <v>0</v>
      </c>
      <c r="X49" s="72" t="str">
        <f t="shared" si="10"/>
        <v>-</v>
      </c>
      <c r="Y49" s="75" t="s">
        <v>66</v>
      </c>
      <c r="Z49" s="76" t="str">
        <f t="shared" si="7"/>
        <v>-</v>
      </c>
      <c r="AA49" s="54">
        <f t="shared" si="11"/>
        <v>1</v>
      </c>
      <c r="AB49" s="55">
        <f t="shared" si="12"/>
        <v>1</v>
      </c>
      <c r="AC49" s="56" t="str">
        <f t="shared" si="13"/>
        <v>-</v>
      </c>
      <c r="AD49" s="56" t="str">
        <f t="shared" si="6"/>
        <v>-</v>
      </c>
      <c r="AE49" s="57"/>
    </row>
    <row r="50" spans="1:31" ht="15" x14ac:dyDescent="0.25">
      <c r="A50" s="41" t="s">
        <v>328</v>
      </c>
      <c r="B50" s="42" t="s">
        <v>329</v>
      </c>
      <c r="C50" s="43" t="s">
        <v>330</v>
      </c>
      <c r="D50" s="44" t="s">
        <v>331</v>
      </c>
      <c r="E50" s="44" t="s">
        <v>332</v>
      </c>
      <c r="F50" s="42" t="s">
        <v>29</v>
      </c>
      <c r="G50" s="45" t="s">
        <v>333</v>
      </c>
      <c r="H50" s="46" t="s">
        <v>334</v>
      </c>
      <c r="I50" s="47" t="s">
        <v>335</v>
      </c>
      <c r="J50" s="48">
        <v>42</v>
      </c>
      <c r="K50" s="49" t="s">
        <v>66</v>
      </c>
      <c r="L50" s="50"/>
      <c r="M50" s="61"/>
      <c r="N50" s="64" t="s">
        <v>33</v>
      </c>
      <c r="O50" s="51">
        <v>22.807017543859601</v>
      </c>
      <c r="P50" s="49" t="s">
        <v>66</v>
      </c>
      <c r="Q50" s="52"/>
      <c r="R50" s="49" t="s">
        <v>66</v>
      </c>
      <c r="S50" s="53"/>
      <c r="T50" s="80"/>
      <c r="U50" s="85" t="s">
        <v>507</v>
      </c>
      <c r="V50" s="54">
        <f t="shared" si="8"/>
        <v>1</v>
      </c>
      <c r="W50" s="55">
        <f t="shared" si="9"/>
        <v>0</v>
      </c>
      <c r="X50" s="72" t="str">
        <f t="shared" si="10"/>
        <v>-</v>
      </c>
      <c r="Y50" s="75" t="s">
        <v>66</v>
      </c>
      <c r="Z50" s="76" t="str">
        <f t="shared" si="7"/>
        <v>-</v>
      </c>
      <c r="AA50" s="54">
        <f t="shared" si="11"/>
        <v>1</v>
      </c>
      <c r="AB50" s="55">
        <f t="shared" si="12"/>
        <v>1</v>
      </c>
      <c r="AC50" s="56" t="str">
        <f t="shared" si="13"/>
        <v>-</v>
      </c>
      <c r="AD50" s="56" t="str">
        <f t="shared" si="6"/>
        <v>-</v>
      </c>
      <c r="AE50" s="57"/>
    </row>
    <row r="51" spans="1:31" ht="15" x14ac:dyDescent="0.25">
      <c r="A51" s="41" t="s">
        <v>336</v>
      </c>
      <c r="B51" s="42" t="s">
        <v>337</v>
      </c>
      <c r="C51" s="43" t="s">
        <v>338</v>
      </c>
      <c r="D51" s="44" t="s">
        <v>331</v>
      </c>
      <c r="E51" s="44" t="s">
        <v>332</v>
      </c>
      <c r="F51" s="42" t="s">
        <v>29</v>
      </c>
      <c r="G51" s="45" t="s">
        <v>333</v>
      </c>
      <c r="H51" s="46" t="s">
        <v>334</v>
      </c>
      <c r="I51" s="47" t="s">
        <v>335</v>
      </c>
      <c r="J51" s="48" t="s">
        <v>503</v>
      </c>
      <c r="K51" s="49" t="s">
        <v>33</v>
      </c>
      <c r="L51" s="50"/>
      <c r="M51" s="61"/>
      <c r="N51" s="64" t="s">
        <v>66</v>
      </c>
      <c r="O51" s="51" t="s">
        <v>75</v>
      </c>
      <c r="P51" s="49" t="s">
        <v>33</v>
      </c>
      <c r="Q51" s="52"/>
      <c r="R51" s="49" t="s">
        <v>66</v>
      </c>
      <c r="S51" s="53"/>
      <c r="T51" s="80"/>
      <c r="U51" s="85" t="s">
        <v>507</v>
      </c>
      <c r="V51" s="54">
        <f t="shared" si="8"/>
        <v>0</v>
      </c>
      <c r="W51" s="55">
        <f t="shared" si="9"/>
        <v>0</v>
      </c>
      <c r="X51" s="72" t="str">
        <f t="shared" si="10"/>
        <v>-</v>
      </c>
      <c r="Y51" s="75" t="s">
        <v>66</v>
      </c>
      <c r="Z51" s="76" t="str">
        <f t="shared" si="7"/>
        <v>-</v>
      </c>
      <c r="AA51" s="54">
        <f t="shared" si="11"/>
        <v>1</v>
      </c>
      <c r="AB51" s="55">
        <f t="shared" si="12"/>
        <v>0</v>
      </c>
      <c r="AC51" s="56" t="str">
        <f t="shared" si="13"/>
        <v>-</v>
      </c>
      <c r="AD51" s="56" t="str">
        <f t="shared" si="6"/>
        <v>-</v>
      </c>
      <c r="AE51" s="57"/>
    </row>
    <row r="52" spans="1:31" ht="15" x14ac:dyDescent="0.25">
      <c r="A52" s="41" t="s">
        <v>339</v>
      </c>
      <c r="B52" s="42" t="s">
        <v>340</v>
      </c>
      <c r="C52" s="43" t="s">
        <v>341</v>
      </c>
      <c r="D52" s="44" t="s">
        <v>342</v>
      </c>
      <c r="E52" s="44" t="s">
        <v>343</v>
      </c>
      <c r="F52" s="42" t="s">
        <v>29</v>
      </c>
      <c r="G52" s="45" t="s">
        <v>344</v>
      </c>
      <c r="H52" s="46" t="s">
        <v>345</v>
      </c>
      <c r="I52" s="47" t="s">
        <v>346</v>
      </c>
      <c r="J52" s="48">
        <v>11</v>
      </c>
      <c r="K52" s="49" t="s">
        <v>33</v>
      </c>
      <c r="L52" s="50"/>
      <c r="M52" s="61"/>
      <c r="N52" s="64" t="s">
        <v>66</v>
      </c>
      <c r="O52" s="51">
        <v>29.866666666666699</v>
      </c>
      <c r="P52" s="49" t="s">
        <v>66</v>
      </c>
      <c r="Q52" s="52"/>
      <c r="R52" s="49" t="s">
        <v>33</v>
      </c>
      <c r="S52" s="53"/>
      <c r="T52" s="80"/>
      <c r="U52" s="85" t="s">
        <v>507</v>
      </c>
      <c r="V52" s="54">
        <f t="shared" si="8"/>
        <v>0</v>
      </c>
      <c r="W52" s="55">
        <f t="shared" si="9"/>
        <v>0</v>
      </c>
      <c r="X52" s="72" t="str">
        <f t="shared" si="10"/>
        <v>-</v>
      </c>
      <c r="Y52" s="75" t="s">
        <v>33</v>
      </c>
      <c r="Z52" s="76" t="str">
        <f t="shared" si="7"/>
        <v>-</v>
      </c>
      <c r="AA52" s="54">
        <f t="shared" si="11"/>
        <v>0</v>
      </c>
      <c r="AB52" s="55">
        <f t="shared" si="12"/>
        <v>1</v>
      </c>
      <c r="AC52" s="56" t="str">
        <f t="shared" si="13"/>
        <v>-</v>
      </c>
      <c r="AD52" s="56" t="str">
        <f t="shared" si="6"/>
        <v>-</v>
      </c>
      <c r="AE52" s="57"/>
    </row>
    <row r="53" spans="1:31" ht="15" x14ac:dyDescent="0.25">
      <c r="A53" s="41" t="s">
        <v>347</v>
      </c>
      <c r="B53" s="42" t="s">
        <v>348</v>
      </c>
      <c r="C53" s="43" t="s">
        <v>349</v>
      </c>
      <c r="D53" s="44" t="s">
        <v>350</v>
      </c>
      <c r="E53" s="44" t="s">
        <v>351</v>
      </c>
      <c r="F53" s="42" t="s">
        <v>29</v>
      </c>
      <c r="G53" s="45" t="s">
        <v>352</v>
      </c>
      <c r="H53" s="46" t="s">
        <v>353</v>
      </c>
      <c r="I53" s="47" t="s">
        <v>354</v>
      </c>
      <c r="J53" s="48" t="s">
        <v>504</v>
      </c>
      <c r="K53" s="49" t="s">
        <v>66</v>
      </c>
      <c r="L53" s="50"/>
      <c r="M53" s="61"/>
      <c r="N53" s="64" t="s">
        <v>66</v>
      </c>
      <c r="O53" s="51">
        <v>13.3239831697055</v>
      </c>
      <c r="P53" s="49" t="s">
        <v>33</v>
      </c>
      <c r="Q53" s="52"/>
      <c r="R53" s="49" t="s">
        <v>33</v>
      </c>
      <c r="S53" s="53"/>
      <c r="T53" s="80"/>
      <c r="U53" s="85" t="s">
        <v>507</v>
      </c>
      <c r="V53" s="54">
        <f t="shared" si="8"/>
        <v>1</v>
      </c>
      <c r="W53" s="55">
        <f t="shared" si="9"/>
        <v>0</v>
      </c>
      <c r="X53" s="72" t="str">
        <f t="shared" si="10"/>
        <v>-</v>
      </c>
      <c r="Y53" s="75" t="s">
        <v>66</v>
      </c>
      <c r="Z53" s="76" t="str">
        <f t="shared" si="7"/>
        <v>-</v>
      </c>
      <c r="AA53" s="54">
        <f t="shared" si="11"/>
        <v>0</v>
      </c>
      <c r="AB53" s="55">
        <f t="shared" si="12"/>
        <v>0</v>
      </c>
      <c r="AC53" s="56" t="str">
        <f t="shared" si="13"/>
        <v>-</v>
      </c>
      <c r="AD53" s="56" t="str">
        <f t="shared" si="6"/>
        <v>-</v>
      </c>
      <c r="AE53" s="57"/>
    </row>
    <row r="54" spans="1:31" ht="15" x14ac:dyDescent="0.25">
      <c r="A54" s="41" t="s">
        <v>355</v>
      </c>
      <c r="B54" s="42" t="s">
        <v>356</v>
      </c>
      <c r="C54" s="43" t="s">
        <v>357</v>
      </c>
      <c r="D54" s="44" t="s">
        <v>358</v>
      </c>
      <c r="E54" s="44" t="s">
        <v>359</v>
      </c>
      <c r="F54" s="42" t="s">
        <v>29</v>
      </c>
      <c r="G54" s="45" t="s">
        <v>360</v>
      </c>
      <c r="H54" s="46" t="s">
        <v>361</v>
      </c>
      <c r="I54" s="47" t="s">
        <v>362</v>
      </c>
      <c r="J54" s="48" t="s">
        <v>505</v>
      </c>
      <c r="K54" s="49" t="s">
        <v>33</v>
      </c>
      <c r="L54" s="50"/>
      <c r="M54" s="61"/>
      <c r="N54" s="64" t="s">
        <v>33</v>
      </c>
      <c r="O54" s="51">
        <v>41.127292340884601</v>
      </c>
      <c r="P54" s="49" t="s">
        <v>66</v>
      </c>
      <c r="Q54" s="52"/>
      <c r="R54" s="49" t="s">
        <v>33</v>
      </c>
      <c r="S54" s="53"/>
      <c r="T54" s="80"/>
      <c r="U54" s="85" t="s">
        <v>507</v>
      </c>
      <c r="V54" s="54">
        <f t="shared" si="8"/>
        <v>0</v>
      </c>
      <c r="W54" s="55">
        <f t="shared" si="9"/>
        <v>0</v>
      </c>
      <c r="X54" s="72" t="str">
        <f t="shared" si="10"/>
        <v>-</v>
      </c>
      <c r="Y54" s="75" t="s">
        <v>33</v>
      </c>
      <c r="Z54" s="76" t="str">
        <f t="shared" si="7"/>
        <v>-</v>
      </c>
      <c r="AA54" s="54">
        <f t="shared" si="11"/>
        <v>0</v>
      </c>
      <c r="AB54" s="55">
        <f t="shared" si="12"/>
        <v>1</v>
      </c>
      <c r="AC54" s="56" t="str">
        <f t="shared" si="13"/>
        <v>-</v>
      </c>
      <c r="AD54" s="56" t="str">
        <f t="shared" si="6"/>
        <v>-</v>
      </c>
      <c r="AE54" s="57"/>
    </row>
    <row r="55" spans="1:31" ht="15" x14ac:dyDescent="0.25">
      <c r="A55" s="41" t="s">
        <v>363</v>
      </c>
      <c r="B55" s="42" t="s">
        <v>364</v>
      </c>
      <c r="C55" s="43" t="s">
        <v>365</v>
      </c>
      <c r="D55" s="44" t="s">
        <v>366</v>
      </c>
      <c r="E55" s="44" t="s">
        <v>367</v>
      </c>
      <c r="F55" s="42" t="s">
        <v>29</v>
      </c>
      <c r="G55" s="45" t="s">
        <v>368</v>
      </c>
      <c r="H55" s="46" t="s">
        <v>369</v>
      </c>
      <c r="I55" s="47" t="s">
        <v>370</v>
      </c>
      <c r="J55" s="48">
        <v>41</v>
      </c>
      <c r="K55" s="49" t="s">
        <v>33</v>
      </c>
      <c r="L55" s="50"/>
      <c r="M55" s="61"/>
      <c r="N55" s="64" t="s">
        <v>33</v>
      </c>
      <c r="O55" s="51">
        <v>12.141683403323</v>
      </c>
      <c r="P55" s="49" t="s">
        <v>33</v>
      </c>
      <c r="Q55" s="52"/>
      <c r="R55" s="49" t="s">
        <v>66</v>
      </c>
      <c r="S55" s="53"/>
      <c r="T55" s="80"/>
      <c r="U55" s="85" t="s">
        <v>507</v>
      </c>
      <c r="V55" s="54">
        <f t="shared" si="8"/>
        <v>0</v>
      </c>
      <c r="W55" s="55">
        <f t="shared" si="9"/>
        <v>0</v>
      </c>
      <c r="X55" s="72" t="str">
        <f t="shared" si="10"/>
        <v>-</v>
      </c>
      <c r="Y55" s="75" t="s">
        <v>66</v>
      </c>
      <c r="Z55" s="76" t="str">
        <f t="shared" si="7"/>
        <v>-</v>
      </c>
      <c r="AA55" s="54">
        <f t="shared" si="11"/>
        <v>1</v>
      </c>
      <c r="AB55" s="55">
        <f t="shared" si="12"/>
        <v>0</v>
      </c>
      <c r="AC55" s="56" t="str">
        <f t="shared" si="13"/>
        <v>-</v>
      </c>
      <c r="AD55" s="56" t="str">
        <f t="shared" si="6"/>
        <v>-</v>
      </c>
      <c r="AE55" s="57"/>
    </row>
    <row r="56" spans="1:31" ht="15" x14ac:dyDescent="0.25">
      <c r="A56" s="41" t="s">
        <v>371</v>
      </c>
      <c r="B56" s="42" t="s">
        <v>372</v>
      </c>
      <c r="C56" s="43" t="s">
        <v>373</v>
      </c>
      <c r="D56" s="44" t="s">
        <v>374</v>
      </c>
      <c r="E56" s="44" t="s">
        <v>375</v>
      </c>
      <c r="F56" s="42" t="s">
        <v>29</v>
      </c>
      <c r="G56" s="45" t="s">
        <v>376</v>
      </c>
      <c r="H56" s="46" t="s">
        <v>377</v>
      </c>
      <c r="I56" s="47" t="s">
        <v>378</v>
      </c>
      <c r="J56" s="48">
        <v>42</v>
      </c>
      <c r="K56" s="49" t="s">
        <v>33</v>
      </c>
      <c r="L56" s="50"/>
      <c r="M56" s="61"/>
      <c r="N56" s="64" t="s">
        <v>33</v>
      </c>
      <c r="O56" s="51">
        <v>33.012627781118503</v>
      </c>
      <c r="P56" s="49" t="s">
        <v>66</v>
      </c>
      <c r="Q56" s="52"/>
      <c r="R56" s="49" t="s">
        <v>66</v>
      </c>
      <c r="S56" s="53"/>
      <c r="T56" s="80"/>
      <c r="U56" s="85" t="s">
        <v>507</v>
      </c>
      <c r="V56" s="54">
        <f t="shared" si="8"/>
        <v>0</v>
      </c>
      <c r="W56" s="55">
        <f t="shared" si="9"/>
        <v>0</v>
      </c>
      <c r="X56" s="72" t="str">
        <f t="shared" si="10"/>
        <v>-</v>
      </c>
      <c r="Y56" s="75" t="s">
        <v>66</v>
      </c>
      <c r="Z56" s="76" t="str">
        <f t="shared" si="7"/>
        <v>-</v>
      </c>
      <c r="AA56" s="54">
        <f t="shared" si="11"/>
        <v>1</v>
      </c>
      <c r="AB56" s="55">
        <f t="shared" si="12"/>
        <v>1</v>
      </c>
      <c r="AC56" s="56" t="str">
        <f t="shared" si="13"/>
        <v>-</v>
      </c>
      <c r="AD56" s="56" t="str">
        <f t="shared" si="6"/>
        <v>-</v>
      </c>
      <c r="AE56" s="57"/>
    </row>
    <row r="57" spans="1:31" ht="15" x14ac:dyDescent="0.25">
      <c r="A57" s="41" t="s">
        <v>379</v>
      </c>
      <c r="B57" s="42" t="s">
        <v>380</v>
      </c>
      <c r="C57" s="43" t="s">
        <v>381</v>
      </c>
      <c r="D57" s="44" t="s">
        <v>382</v>
      </c>
      <c r="E57" s="44" t="s">
        <v>46</v>
      </c>
      <c r="F57" s="42" t="s">
        <v>29</v>
      </c>
      <c r="G57" s="45" t="s">
        <v>47</v>
      </c>
      <c r="H57" s="46" t="s">
        <v>383</v>
      </c>
      <c r="I57" s="47" t="s">
        <v>384</v>
      </c>
      <c r="J57" s="48" t="s">
        <v>503</v>
      </c>
      <c r="K57" s="49" t="s">
        <v>33</v>
      </c>
      <c r="L57" s="50"/>
      <c r="M57" s="61"/>
      <c r="N57" s="64" t="s">
        <v>66</v>
      </c>
      <c r="O57" s="51">
        <v>12.7917833800187</v>
      </c>
      <c r="P57" s="49" t="s">
        <v>33</v>
      </c>
      <c r="Q57" s="52"/>
      <c r="R57" s="49" t="s">
        <v>66</v>
      </c>
      <c r="S57" s="53"/>
      <c r="T57" s="80"/>
      <c r="U57" s="85" t="s">
        <v>507</v>
      </c>
      <c r="V57" s="54">
        <f t="shared" si="8"/>
        <v>0</v>
      </c>
      <c r="W57" s="55">
        <f t="shared" si="9"/>
        <v>0</v>
      </c>
      <c r="X57" s="72" t="str">
        <f t="shared" si="10"/>
        <v>-</v>
      </c>
      <c r="Y57" s="75" t="s">
        <v>66</v>
      </c>
      <c r="Z57" s="76" t="str">
        <f t="shared" si="7"/>
        <v>-</v>
      </c>
      <c r="AA57" s="54">
        <f t="shared" si="11"/>
        <v>1</v>
      </c>
      <c r="AB57" s="55">
        <f t="shared" si="12"/>
        <v>0</v>
      </c>
      <c r="AC57" s="56" t="str">
        <f t="shared" si="13"/>
        <v>-</v>
      </c>
      <c r="AD57" s="56" t="str">
        <f t="shared" si="6"/>
        <v>-</v>
      </c>
      <c r="AE57" s="57"/>
    </row>
    <row r="58" spans="1:31" ht="15" x14ac:dyDescent="0.25">
      <c r="A58" s="41" t="s">
        <v>385</v>
      </c>
      <c r="B58" s="42" t="s">
        <v>386</v>
      </c>
      <c r="C58" s="43" t="s">
        <v>387</v>
      </c>
      <c r="D58" s="44" t="s">
        <v>388</v>
      </c>
      <c r="E58" s="44" t="s">
        <v>389</v>
      </c>
      <c r="F58" s="42" t="s">
        <v>29</v>
      </c>
      <c r="G58" s="45" t="s">
        <v>390</v>
      </c>
      <c r="H58" s="46" t="s">
        <v>391</v>
      </c>
      <c r="I58" s="47" t="s">
        <v>392</v>
      </c>
      <c r="J58" s="48">
        <v>41</v>
      </c>
      <c r="K58" s="49" t="s">
        <v>33</v>
      </c>
      <c r="L58" s="50"/>
      <c r="M58" s="61"/>
      <c r="N58" s="64" t="s">
        <v>66</v>
      </c>
      <c r="O58" s="51">
        <v>25.584343554393499</v>
      </c>
      <c r="P58" s="49" t="s">
        <v>66</v>
      </c>
      <c r="Q58" s="52"/>
      <c r="R58" s="49" t="s">
        <v>66</v>
      </c>
      <c r="S58" s="53"/>
      <c r="T58" s="80"/>
      <c r="U58" s="85" t="s">
        <v>507</v>
      </c>
      <c r="V58" s="54">
        <f t="shared" si="8"/>
        <v>0</v>
      </c>
      <c r="W58" s="55">
        <f t="shared" si="9"/>
        <v>0</v>
      </c>
      <c r="X58" s="72" t="str">
        <f t="shared" si="10"/>
        <v>-</v>
      </c>
      <c r="Y58" s="75" t="s">
        <v>66</v>
      </c>
      <c r="Z58" s="76" t="str">
        <f t="shared" si="7"/>
        <v>-</v>
      </c>
      <c r="AA58" s="54">
        <f t="shared" si="11"/>
        <v>1</v>
      </c>
      <c r="AB58" s="55">
        <f t="shared" si="12"/>
        <v>1</v>
      </c>
      <c r="AC58" s="56" t="str">
        <f t="shared" si="13"/>
        <v>-</v>
      </c>
      <c r="AD58" s="56" t="str">
        <f t="shared" si="6"/>
        <v>-</v>
      </c>
      <c r="AE58" s="57"/>
    </row>
    <row r="59" spans="1:31" ht="15" x14ac:dyDescent="0.25">
      <c r="A59" s="41" t="s">
        <v>393</v>
      </c>
      <c r="B59" s="42" t="s">
        <v>394</v>
      </c>
      <c r="C59" s="43" t="s">
        <v>395</v>
      </c>
      <c r="D59" s="44" t="s">
        <v>396</v>
      </c>
      <c r="E59" s="44" t="s">
        <v>397</v>
      </c>
      <c r="F59" s="42" t="s">
        <v>29</v>
      </c>
      <c r="G59" s="45" t="s">
        <v>398</v>
      </c>
      <c r="H59" s="46" t="s">
        <v>399</v>
      </c>
      <c r="I59" s="47" t="s">
        <v>400</v>
      </c>
      <c r="J59" s="48">
        <v>42</v>
      </c>
      <c r="K59" s="49" t="s">
        <v>66</v>
      </c>
      <c r="L59" s="50"/>
      <c r="M59" s="61"/>
      <c r="N59" s="64" t="s">
        <v>66</v>
      </c>
      <c r="O59" s="51">
        <v>21.875</v>
      </c>
      <c r="P59" s="49" t="s">
        <v>66</v>
      </c>
      <c r="Q59" s="52"/>
      <c r="R59" s="49" t="s">
        <v>66</v>
      </c>
      <c r="S59" s="53"/>
      <c r="T59" s="80"/>
      <c r="U59" s="85" t="s">
        <v>507</v>
      </c>
      <c r="V59" s="54">
        <f t="shared" si="8"/>
        <v>1</v>
      </c>
      <c r="W59" s="55">
        <f t="shared" si="9"/>
        <v>0</v>
      </c>
      <c r="X59" s="72" t="str">
        <f t="shared" si="10"/>
        <v>-</v>
      </c>
      <c r="Y59" s="75" t="s">
        <v>66</v>
      </c>
      <c r="Z59" s="76" t="str">
        <f t="shared" si="7"/>
        <v>-</v>
      </c>
      <c r="AA59" s="54">
        <f t="shared" si="11"/>
        <v>1</v>
      </c>
      <c r="AB59" s="55">
        <f t="shared" si="12"/>
        <v>1</v>
      </c>
      <c r="AC59" s="56" t="str">
        <f t="shared" si="13"/>
        <v>-</v>
      </c>
      <c r="AD59" s="56" t="str">
        <f t="shared" si="6"/>
        <v>-</v>
      </c>
      <c r="AE59" s="57"/>
    </row>
    <row r="60" spans="1:31" ht="15" x14ac:dyDescent="0.25">
      <c r="A60" s="41" t="s">
        <v>401</v>
      </c>
      <c r="B60" s="42" t="s">
        <v>402</v>
      </c>
      <c r="C60" s="43" t="s">
        <v>403</v>
      </c>
      <c r="D60" s="44" t="s">
        <v>404</v>
      </c>
      <c r="E60" s="44" t="s">
        <v>405</v>
      </c>
      <c r="F60" s="42" t="s">
        <v>29</v>
      </c>
      <c r="G60" s="45" t="s">
        <v>406</v>
      </c>
      <c r="H60" s="46" t="s">
        <v>407</v>
      </c>
      <c r="I60" s="47" t="s">
        <v>408</v>
      </c>
      <c r="J60" s="48" t="s">
        <v>503</v>
      </c>
      <c r="K60" s="49" t="s">
        <v>33</v>
      </c>
      <c r="L60" s="50"/>
      <c r="M60" s="61"/>
      <c r="N60" s="64" t="s">
        <v>33</v>
      </c>
      <c r="O60" s="51">
        <v>40.980759407457903</v>
      </c>
      <c r="P60" s="49" t="s">
        <v>66</v>
      </c>
      <c r="Q60" s="52"/>
      <c r="R60" s="49" t="s">
        <v>66</v>
      </c>
      <c r="S60" s="53"/>
      <c r="T60" s="80"/>
      <c r="U60" s="85" t="s">
        <v>507</v>
      </c>
      <c r="V60" s="54">
        <f t="shared" si="8"/>
        <v>0</v>
      </c>
      <c r="W60" s="55">
        <f t="shared" si="9"/>
        <v>0</v>
      </c>
      <c r="X60" s="72" t="str">
        <f t="shared" si="10"/>
        <v>-</v>
      </c>
      <c r="Y60" s="75" t="s">
        <v>66</v>
      </c>
      <c r="Z60" s="76" t="str">
        <f t="shared" si="7"/>
        <v>-</v>
      </c>
      <c r="AA60" s="54">
        <f t="shared" si="11"/>
        <v>1</v>
      </c>
      <c r="AB60" s="55">
        <f t="shared" si="12"/>
        <v>1</v>
      </c>
      <c r="AC60" s="56" t="str">
        <f t="shared" si="13"/>
        <v>-</v>
      </c>
      <c r="AD60" s="56" t="str">
        <f t="shared" si="6"/>
        <v>-</v>
      </c>
      <c r="AE60" s="57"/>
    </row>
    <row r="61" spans="1:31" ht="15" x14ac:dyDescent="0.25">
      <c r="A61" s="41" t="s">
        <v>409</v>
      </c>
      <c r="B61" s="42" t="s">
        <v>410</v>
      </c>
      <c r="C61" s="43" t="s">
        <v>411</v>
      </c>
      <c r="D61" s="44" t="s">
        <v>412</v>
      </c>
      <c r="E61" s="44" t="s">
        <v>413</v>
      </c>
      <c r="F61" s="42" t="s">
        <v>29</v>
      </c>
      <c r="G61" s="45" t="s">
        <v>414</v>
      </c>
      <c r="H61" s="46" t="s">
        <v>415</v>
      </c>
      <c r="I61" s="47" t="s">
        <v>416</v>
      </c>
      <c r="J61" s="48">
        <v>11</v>
      </c>
      <c r="K61" s="49" t="s">
        <v>33</v>
      </c>
      <c r="L61" s="50"/>
      <c r="M61" s="61"/>
      <c r="N61" s="64" t="s">
        <v>33</v>
      </c>
      <c r="O61" s="51">
        <v>28.743121007021301</v>
      </c>
      <c r="P61" s="49" t="s">
        <v>66</v>
      </c>
      <c r="Q61" s="52"/>
      <c r="R61" s="49" t="s">
        <v>33</v>
      </c>
      <c r="S61" s="53"/>
      <c r="T61" s="80"/>
      <c r="U61" s="85" t="s">
        <v>507</v>
      </c>
      <c r="V61" s="54">
        <f t="shared" si="8"/>
        <v>0</v>
      </c>
      <c r="W61" s="55">
        <f t="shared" si="9"/>
        <v>0</v>
      </c>
      <c r="X61" s="72" t="str">
        <f t="shared" si="10"/>
        <v>-</v>
      </c>
      <c r="Y61" s="75" t="s">
        <v>33</v>
      </c>
      <c r="Z61" s="76" t="str">
        <f t="shared" si="7"/>
        <v>-</v>
      </c>
      <c r="AA61" s="54">
        <f t="shared" si="11"/>
        <v>0</v>
      </c>
      <c r="AB61" s="55">
        <f t="shared" si="12"/>
        <v>1</v>
      </c>
      <c r="AC61" s="56" t="str">
        <f t="shared" si="13"/>
        <v>-</v>
      </c>
      <c r="AD61" s="56" t="str">
        <f t="shared" si="6"/>
        <v>-</v>
      </c>
      <c r="AE61" s="57"/>
    </row>
    <row r="62" spans="1:31" ht="15" x14ac:dyDescent="0.25">
      <c r="A62" s="41" t="s">
        <v>417</v>
      </c>
      <c r="B62" s="42" t="s">
        <v>418</v>
      </c>
      <c r="C62" s="43" t="s">
        <v>419</v>
      </c>
      <c r="D62" s="44" t="s">
        <v>420</v>
      </c>
      <c r="E62" s="44" t="s">
        <v>421</v>
      </c>
      <c r="F62" s="42" t="s">
        <v>29</v>
      </c>
      <c r="G62" s="45" t="s">
        <v>422</v>
      </c>
      <c r="H62" s="46" t="s">
        <v>85</v>
      </c>
      <c r="I62" s="47" t="s">
        <v>423</v>
      </c>
      <c r="J62" s="48" t="s">
        <v>504</v>
      </c>
      <c r="K62" s="49" t="s">
        <v>33</v>
      </c>
      <c r="L62" s="50"/>
      <c r="M62" s="61"/>
      <c r="N62" s="64" t="s">
        <v>33</v>
      </c>
      <c r="O62" s="51" t="s">
        <v>75</v>
      </c>
      <c r="P62" s="49" t="s">
        <v>33</v>
      </c>
      <c r="Q62" s="52"/>
      <c r="R62" s="49" t="s">
        <v>33</v>
      </c>
      <c r="S62" s="53"/>
      <c r="T62" s="80"/>
      <c r="U62" s="85" t="s">
        <v>507</v>
      </c>
      <c r="V62" s="54">
        <f t="shared" si="8"/>
        <v>0</v>
      </c>
      <c r="W62" s="55">
        <f t="shared" si="9"/>
        <v>0</v>
      </c>
      <c r="X62" s="72" t="str">
        <f t="shared" si="10"/>
        <v>-</v>
      </c>
      <c r="Y62" s="75" t="s">
        <v>66</v>
      </c>
      <c r="Z62" s="76" t="str">
        <f t="shared" si="7"/>
        <v>-</v>
      </c>
      <c r="AA62" s="54">
        <f t="shared" si="11"/>
        <v>0</v>
      </c>
      <c r="AB62" s="55">
        <f t="shared" si="12"/>
        <v>0</v>
      </c>
      <c r="AC62" s="56" t="str">
        <f t="shared" si="13"/>
        <v>-</v>
      </c>
      <c r="AD62" s="56" t="str">
        <f t="shared" si="6"/>
        <v>-</v>
      </c>
      <c r="AE62" s="57"/>
    </row>
    <row r="63" spans="1:31" ht="15" x14ac:dyDescent="0.25">
      <c r="A63" s="41" t="s">
        <v>424</v>
      </c>
      <c r="B63" s="42" t="s">
        <v>425</v>
      </c>
      <c r="C63" s="43" t="s">
        <v>426</v>
      </c>
      <c r="D63" s="44" t="s">
        <v>420</v>
      </c>
      <c r="E63" s="44" t="s">
        <v>421</v>
      </c>
      <c r="F63" s="42" t="s">
        <v>29</v>
      </c>
      <c r="G63" s="45" t="s">
        <v>422</v>
      </c>
      <c r="H63" s="46" t="s">
        <v>427</v>
      </c>
      <c r="I63" s="47" t="s">
        <v>428</v>
      </c>
      <c r="J63" s="48" t="s">
        <v>505</v>
      </c>
      <c r="K63" s="49" t="s">
        <v>33</v>
      </c>
      <c r="L63" s="50"/>
      <c r="M63" s="61"/>
      <c r="N63" s="64" t="s">
        <v>66</v>
      </c>
      <c r="O63" s="51" t="s">
        <v>75</v>
      </c>
      <c r="P63" s="49" t="s">
        <v>33</v>
      </c>
      <c r="Q63" s="52"/>
      <c r="R63" s="49" t="s">
        <v>33</v>
      </c>
      <c r="S63" s="53"/>
      <c r="T63" s="80"/>
      <c r="U63" s="85" t="s">
        <v>507</v>
      </c>
      <c r="V63" s="54">
        <f t="shared" si="8"/>
        <v>0</v>
      </c>
      <c r="W63" s="55">
        <f t="shared" si="9"/>
        <v>0</v>
      </c>
      <c r="X63" s="72" t="str">
        <f t="shared" si="10"/>
        <v>-</v>
      </c>
      <c r="Y63" s="75" t="s">
        <v>33</v>
      </c>
      <c r="Z63" s="76" t="str">
        <f t="shared" si="7"/>
        <v>-</v>
      </c>
      <c r="AA63" s="54">
        <f t="shared" si="11"/>
        <v>0</v>
      </c>
      <c r="AB63" s="55">
        <f t="shared" si="12"/>
        <v>0</v>
      </c>
      <c r="AC63" s="56" t="str">
        <f t="shared" si="13"/>
        <v>-</v>
      </c>
      <c r="AD63" s="56" t="str">
        <f t="shared" si="6"/>
        <v>-</v>
      </c>
      <c r="AE63" s="57"/>
    </row>
    <row r="64" spans="1:31" ht="15" x14ac:dyDescent="0.25">
      <c r="A64" s="41" t="s">
        <v>429</v>
      </c>
      <c r="B64" s="42" t="s">
        <v>430</v>
      </c>
      <c r="C64" s="43" t="s">
        <v>431</v>
      </c>
      <c r="D64" s="44" t="s">
        <v>432</v>
      </c>
      <c r="E64" s="44" t="s">
        <v>433</v>
      </c>
      <c r="F64" s="42" t="s">
        <v>29</v>
      </c>
      <c r="G64" s="45" t="s">
        <v>434</v>
      </c>
      <c r="H64" s="46" t="s">
        <v>125</v>
      </c>
      <c r="I64" s="47" t="s">
        <v>435</v>
      </c>
      <c r="J64" s="48">
        <v>41</v>
      </c>
      <c r="K64" s="49" t="s">
        <v>66</v>
      </c>
      <c r="L64" s="50"/>
      <c r="M64" s="61"/>
      <c r="N64" s="64" t="s">
        <v>33</v>
      </c>
      <c r="O64" s="51">
        <v>12.244897959183699</v>
      </c>
      <c r="P64" s="49" t="s">
        <v>33</v>
      </c>
      <c r="Q64" s="52"/>
      <c r="R64" s="49" t="s">
        <v>66</v>
      </c>
      <c r="S64" s="53"/>
      <c r="T64" s="80"/>
      <c r="U64" s="85" t="s">
        <v>507</v>
      </c>
      <c r="V64" s="54">
        <f t="shared" si="8"/>
        <v>1</v>
      </c>
      <c r="W64" s="55">
        <f t="shared" si="9"/>
        <v>0</v>
      </c>
      <c r="X64" s="72" t="str">
        <f t="shared" si="10"/>
        <v>-</v>
      </c>
      <c r="Y64" s="75" t="s">
        <v>66</v>
      </c>
      <c r="Z64" s="76" t="str">
        <f t="shared" si="7"/>
        <v>-</v>
      </c>
      <c r="AA64" s="54">
        <f t="shared" si="11"/>
        <v>1</v>
      </c>
      <c r="AB64" s="55">
        <f t="shared" si="12"/>
        <v>0</v>
      </c>
      <c r="AC64" s="56" t="str">
        <f t="shared" si="13"/>
        <v>-</v>
      </c>
      <c r="AD64" s="56" t="str">
        <f t="shared" si="6"/>
        <v>-</v>
      </c>
      <c r="AE64" s="57"/>
    </row>
    <row r="65" spans="1:31" ht="15" x14ac:dyDescent="0.25">
      <c r="A65" s="41" t="s">
        <v>436</v>
      </c>
      <c r="B65" s="42" t="s">
        <v>437</v>
      </c>
      <c r="C65" s="43" t="s">
        <v>438</v>
      </c>
      <c r="D65" s="44" t="s">
        <v>439</v>
      </c>
      <c r="E65" s="44" t="s">
        <v>440</v>
      </c>
      <c r="F65" s="42" t="s">
        <v>29</v>
      </c>
      <c r="G65" s="45" t="s">
        <v>441</v>
      </c>
      <c r="H65" s="46" t="s">
        <v>442</v>
      </c>
      <c r="I65" s="47" t="s">
        <v>443</v>
      </c>
      <c r="J65" s="48">
        <v>42</v>
      </c>
      <c r="K65" s="49" t="s">
        <v>66</v>
      </c>
      <c r="L65" s="50"/>
      <c r="M65" s="61"/>
      <c r="N65" s="64" t="s">
        <v>33</v>
      </c>
      <c r="O65" s="51">
        <v>30.6709265175719</v>
      </c>
      <c r="P65" s="49" t="s">
        <v>66</v>
      </c>
      <c r="Q65" s="52"/>
      <c r="R65" s="49" t="s">
        <v>66</v>
      </c>
      <c r="S65" s="53"/>
      <c r="T65" s="80"/>
      <c r="U65" s="85" t="s">
        <v>507</v>
      </c>
      <c r="V65" s="54">
        <f t="shared" si="8"/>
        <v>1</v>
      </c>
      <c r="W65" s="55">
        <f t="shared" si="9"/>
        <v>0</v>
      </c>
      <c r="X65" s="72" t="str">
        <f t="shared" si="10"/>
        <v>-</v>
      </c>
      <c r="Y65" s="75" t="s">
        <v>66</v>
      </c>
      <c r="Z65" s="76" t="str">
        <f t="shared" si="7"/>
        <v>-</v>
      </c>
      <c r="AA65" s="54">
        <f t="shared" si="11"/>
        <v>1</v>
      </c>
      <c r="AB65" s="55">
        <f t="shared" si="12"/>
        <v>1</v>
      </c>
      <c r="AC65" s="56" t="str">
        <f t="shared" si="13"/>
        <v>-</v>
      </c>
      <c r="AD65" s="56" t="str">
        <f t="shared" si="6"/>
        <v>-</v>
      </c>
      <c r="AE65" s="57"/>
    </row>
    <row r="66" spans="1:31" ht="15" x14ac:dyDescent="0.25">
      <c r="A66" s="41" t="s">
        <v>444</v>
      </c>
      <c r="B66" s="42" t="s">
        <v>445</v>
      </c>
      <c r="C66" s="43" t="s">
        <v>446</v>
      </c>
      <c r="D66" s="44" t="s">
        <v>447</v>
      </c>
      <c r="E66" s="44" t="s">
        <v>448</v>
      </c>
      <c r="F66" s="42" t="s">
        <v>29</v>
      </c>
      <c r="G66" s="45" t="s">
        <v>449</v>
      </c>
      <c r="H66" s="46" t="s">
        <v>450</v>
      </c>
      <c r="I66" s="47" t="s">
        <v>451</v>
      </c>
      <c r="J66" s="48" t="s">
        <v>503</v>
      </c>
      <c r="K66" s="49" t="s">
        <v>66</v>
      </c>
      <c r="L66" s="50"/>
      <c r="M66" s="61"/>
      <c r="N66" s="64" t="s">
        <v>33</v>
      </c>
      <c r="O66" s="51">
        <v>20.714285714285701</v>
      </c>
      <c r="P66" s="49" t="s">
        <v>66</v>
      </c>
      <c r="Q66" s="52"/>
      <c r="R66" s="49" t="s">
        <v>66</v>
      </c>
      <c r="S66" s="53"/>
      <c r="T66" s="80"/>
      <c r="U66" s="85" t="s">
        <v>507</v>
      </c>
      <c r="V66" s="54">
        <f t="shared" si="8"/>
        <v>1</v>
      </c>
      <c r="W66" s="55">
        <f t="shared" si="9"/>
        <v>0</v>
      </c>
      <c r="X66" s="72" t="str">
        <f t="shared" si="10"/>
        <v>-</v>
      </c>
      <c r="Y66" s="75" t="s">
        <v>66</v>
      </c>
      <c r="Z66" s="76" t="str">
        <f t="shared" si="7"/>
        <v>-</v>
      </c>
      <c r="AA66" s="54">
        <f t="shared" si="11"/>
        <v>1</v>
      </c>
      <c r="AB66" s="55">
        <f t="shared" si="12"/>
        <v>1</v>
      </c>
      <c r="AC66" s="56" t="str">
        <f t="shared" si="13"/>
        <v>-</v>
      </c>
      <c r="AD66" s="56" t="str">
        <f t="shared" si="6"/>
        <v>-</v>
      </c>
      <c r="AE66" s="57"/>
    </row>
    <row r="67" spans="1:31" ht="15" x14ac:dyDescent="0.25">
      <c r="A67" s="41" t="s">
        <v>452</v>
      </c>
      <c r="B67" s="42" t="s">
        <v>453</v>
      </c>
      <c r="C67" s="43" t="s">
        <v>454</v>
      </c>
      <c r="D67" s="44" t="s">
        <v>455</v>
      </c>
      <c r="E67" s="44" t="s">
        <v>456</v>
      </c>
      <c r="F67" s="42" t="s">
        <v>29</v>
      </c>
      <c r="G67" s="45" t="s">
        <v>457</v>
      </c>
      <c r="H67" s="46" t="s">
        <v>458</v>
      </c>
      <c r="I67" s="47" t="s">
        <v>459</v>
      </c>
      <c r="J67" s="48">
        <v>41</v>
      </c>
      <c r="K67" s="49" t="s">
        <v>33</v>
      </c>
      <c r="L67" s="50"/>
      <c r="M67" s="61"/>
      <c r="N67" s="64" t="s">
        <v>66</v>
      </c>
      <c r="O67" s="51">
        <v>29.2590027700831</v>
      </c>
      <c r="P67" s="49" t="s">
        <v>66</v>
      </c>
      <c r="Q67" s="52"/>
      <c r="R67" s="49" t="s">
        <v>66</v>
      </c>
      <c r="S67" s="53"/>
      <c r="T67" s="80"/>
      <c r="U67" s="85" t="s">
        <v>507</v>
      </c>
      <c r="V67" s="54">
        <f t="shared" si="8"/>
        <v>0</v>
      </c>
      <c r="W67" s="55">
        <f t="shared" si="9"/>
        <v>0</v>
      </c>
      <c r="X67" s="72" t="str">
        <f t="shared" si="10"/>
        <v>-</v>
      </c>
      <c r="Y67" s="75" t="s">
        <v>66</v>
      </c>
      <c r="Z67" s="76" t="str">
        <f t="shared" si="7"/>
        <v>-</v>
      </c>
      <c r="AA67" s="54">
        <f t="shared" si="11"/>
        <v>1</v>
      </c>
      <c r="AB67" s="55">
        <f t="shared" si="12"/>
        <v>1</v>
      </c>
      <c r="AC67" s="56" t="str">
        <f t="shared" si="13"/>
        <v>-</v>
      </c>
      <c r="AD67" s="56" t="str">
        <f t="shared" si="6"/>
        <v>-</v>
      </c>
      <c r="AE67" s="57"/>
    </row>
    <row r="68" spans="1:31" ht="15" x14ac:dyDescent="0.25">
      <c r="A68" s="41" t="s">
        <v>460</v>
      </c>
      <c r="B68" s="42" t="s">
        <v>461</v>
      </c>
      <c r="C68" s="43" t="s">
        <v>462</v>
      </c>
      <c r="D68" s="44" t="s">
        <v>463</v>
      </c>
      <c r="E68" s="44" t="s">
        <v>464</v>
      </c>
      <c r="F68" s="42" t="s">
        <v>29</v>
      </c>
      <c r="G68" s="45" t="s">
        <v>465</v>
      </c>
      <c r="H68" s="46" t="s">
        <v>466</v>
      </c>
      <c r="I68" s="47" t="s">
        <v>467</v>
      </c>
      <c r="J68" s="48">
        <v>42</v>
      </c>
      <c r="K68" s="49" t="s">
        <v>33</v>
      </c>
      <c r="L68" s="50"/>
      <c r="M68" s="61"/>
      <c r="N68" s="64" t="s">
        <v>33</v>
      </c>
      <c r="O68" s="51">
        <v>25.221238938053101</v>
      </c>
      <c r="P68" s="49" t="s">
        <v>66</v>
      </c>
      <c r="Q68" s="52"/>
      <c r="R68" s="49" t="s">
        <v>66</v>
      </c>
      <c r="S68" s="53"/>
      <c r="T68" s="80"/>
      <c r="U68" s="85" t="s">
        <v>507</v>
      </c>
      <c r="V68" s="54">
        <f t="shared" si="8"/>
        <v>0</v>
      </c>
      <c r="W68" s="55">
        <f t="shared" si="9"/>
        <v>0</v>
      </c>
      <c r="X68" s="72" t="str">
        <f t="shared" si="10"/>
        <v>-</v>
      </c>
      <c r="Y68" s="75" t="s">
        <v>66</v>
      </c>
      <c r="Z68" s="76" t="str">
        <f t="shared" si="7"/>
        <v>-</v>
      </c>
      <c r="AA68" s="54">
        <f t="shared" si="11"/>
        <v>1</v>
      </c>
      <c r="AB68" s="55">
        <f t="shared" si="12"/>
        <v>1</v>
      </c>
      <c r="AC68" s="56" t="str">
        <f t="shared" si="13"/>
        <v>-</v>
      </c>
      <c r="AD68" s="56" t="str">
        <f t="shared" si="6"/>
        <v>-</v>
      </c>
      <c r="AE68" s="57"/>
    </row>
    <row r="69" spans="1:31" ht="15" x14ac:dyDescent="0.25">
      <c r="A69" s="41" t="s">
        <v>468</v>
      </c>
      <c r="B69" s="42" t="s">
        <v>469</v>
      </c>
      <c r="C69" s="43" t="s">
        <v>470</v>
      </c>
      <c r="D69" s="44" t="s">
        <v>471</v>
      </c>
      <c r="E69" s="44" t="s">
        <v>472</v>
      </c>
      <c r="F69" s="42" t="s">
        <v>29</v>
      </c>
      <c r="G69" s="45" t="s">
        <v>473</v>
      </c>
      <c r="H69" s="46" t="s">
        <v>85</v>
      </c>
      <c r="I69" s="47" t="s">
        <v>474</v>
      </c>
      <c r="J69" s="48" t="s">
        <v>503</v>
      </c>
      <c r="K69" s="49" t="s">
        <v>33</v>
      </c>
      <c r="L69" s="50"/>
      <c r="M69" s="61"/>
      <c r="N69" s="64" t="s">
        <v>33</v>
      </c>
      <c r="O69" s="51">
        <v>30.265696897729001</v>
      </c>
      <c r="P69" s="49" t="s">
        <v>66</v>
      </c>
      <c r="Q69" s="52"/>
      <c r="R69" s="49" t="s">
        <v>66</v>
      </c>
      <c r="S69" s="53"/>
      <c r="T69" s="80"/>
      <c r="U69" s="85" t="s">
        <v>507</v>
      </c>
      <c r="V69" s="54">
        <f t="shared" si="8"/>
        <v>0</v>
      </c>
      <c r="W69" s="55">
        <f t="shared" si="9"/>
        <v>0</v>
      </c>
      <c r="X69" s="72" t="str">
        <f t="shared" si="10"/>
        <v>-</v>
      </c>
      <c r="Y69" s="75" t="s">
        <v>66</v>
      </c>
      <c r="Z69" s="76" t="str">
        <f t="shared" si="7"/>
        <v>-</v>
      </c>
      <c r="AA69" s="54">
        <f t="shared" si="11"/>
        <v>1</v>
      </c>
      <c r="AB69" s="55">
        <f t="shared" si="12"/>
        <v>1</v>
      </c>
      <c r="AC69" s="56" t="str">
        <f t="shared" si="13"/>
        <v>-</v>
      </c>
      <c r="AD69" s="56" t="str">
        <f t="shared" si="6"/>
        <v>-</v>
      </c>
      <c r="AE69" s="57"/>
    </row>
    <row r="70" spans="1:31" ht="15" x14ac:dyDescent="0.25">
      <c r="A70" s="41" t="s">
        <v>475</v>
      </c>
      <c r="B70" s="42" t="s">
        <v>476</v>
      </c>
      <c r="C70" s="43" t="s">
        <v>477</v>
      </c>
      <c r="D70" s="44" t="s">
        <v>478</v>
      </c>
      <c r="E70" s="44" t="s">
        <v>479</v>
      </c>
      <c r="F70" s="42" t="s">
        <v>29</v>
      </c>
      <c r="G70" s="45" t="s">
        <v>480</v>
      </c>
      <c r="H70" s="46" t="s">
        <v>481</v>
      </c>
      <c r="I70" s="47" t="s">
        <v>482</v>
      </c>
      <c r="J70" s="48">
        <v>11</v>
      </c>
      <c r="K70" s="49" t="s">
        <v>33</v>
      </c>
      <c r="L70" s="50"/>
      <c r="M70" s="61"/>
      <c r="N70" s="64" t="s">
        <v>33</v>
      </c>
      <c r="O70" s="51">
        <v>20.037453183520601</v>
      </c>
      <c r="P70" s="49" t="s">
        <v>66</v>
      </c>
      <c r="Q70" s="52"/>
      <c r="R70" s="49" t="s">
        <v>33</v>
      </c>
      <c r="S70" s="53"/>
      <c r="T70" s="80"/>
      <c r="U70" s="85" t="s">
        <v>507</v>
      </c>
      <c r="V70" s="54">
        <f t="shared" si="8"/>
        <v>0</v>
      </c>
      <c r="W70" s="55">
        <f t="shared" si="9"/>
        <v>0</v>
      </c>
      <c r="X70" s="72" t="str">
        <f t="shared" si="10"/>
        <v>-</v>
      </c>
      <c r="Y70" s="75" t="s">
        <v>33</v>
      </c>
      <c r="Z70" s="76" t="str">
        <f t="shared" si="7"/>
        <v>-</v>
      </c>
      <c r="AA70" s="54">
        <f t="shared" si="11"/>
        <v>0</v>
      </c>
      <c r="AB70" s="55">
        <f t="shared" si="12"/>
        <v>1</v>
      </c>
      <c r="AC70" s="56" t="str">
        <f t="shared" si="13"/>
        <v>-</v>
      </c>
      <c r="AD70" s="56" t="str">
        <f t="shared" si="6"/>
        <v>-</v>
      </c>
      <c r="AE70" s="57"/>
    </row>
    <row r="71" spans="1:31" ht="15" x14ac:dyDescent="0.25">
      <c r="A71" s="41" t="s">
        <v>483</v>
      </c>
      <c r="B71" s="42" t="s">
        <v>484</v>
      </c>
      <c r="C71" s="43" t="s">
        <v>485</v>
      </c>
      <c r="D71" s="44" t="s">
        <v>486</v>
      </c>
      <c r="E71" s="44" t="s">
        <v>487</v>
      </c>
      <c r="F71" s="42" t="s">
        <v>29</v>
      </c>
      <c r="G71" s="45" t="s">
        <v>488</v>
      </c>
      <c r="H71" s="46" t="s">
        <v>489</v>
      </c>
      <c r="I71" s="47" t="s">
        <v>490</v>
      </c>
      <c r="J71" s="48" t="s">
        <v>504</v>
      </c>
      <c r="K71" s="49" t="s">
        <v>33</v>
      </c>
      <c r="L71" s="50"/>
      <c r="M71" s="61"/>
      <c r="N71" s="64" t="s">
        <v>66</v>
      </c>
      <c r="O71" s="51">
        <v>28.240740740740701</v>
      </c>
      <c r="P71" s="49" t="s">
        <v>66</v>
      </c>
      <c r="Q71" s="52"/>
      <c r="R71" s="49" t="s">
        <v>33</v>
      </c>
      <c r="S71" s="53"/>
      <c r="T71" s="80"/>
      <c r="U71" s="85" t="s">
        <v>507</v>
      </c>
      <c r="V71" s="54">
        <f t="shared" si="8"/>
        <v>0</v>
      </c>
      <c r="W71" s="55">
        <f t="shared" si="9"/>
        <v>0</v>
      </c>
      <c r="X71" s="72" t="str">
        <f t="shared" si="10"/>
        <v>-</v>
      </c>
      <c r="Y71" s="75" t="s">
        <v>66</v>
      </c>
      <c r="Z71" s="76" t="str">
        <f t="shared" si="7"/>
        <v>-</v>
      </c>
      <c r="AA71" s="54">
        <f t="shared" si="11"/>
        <v>0</v>
      </c>
      <c r="AB71" s="55">
        <f t="shared" si="12"/>
        <v>1</v>
      </c>
      <c r="AC71" s="56" t="str">
        <f t="shared" si="13"/>
        <v>-</v>
      </c>
      <c r="AD71" s="56" t="str">
        <f t="shared" si="6"/>
        <v>-</v>
      </c>
      <c r="AE71" s="57"/>
    </row>
    <row r="72" spans="1:31" ht="15" x14ac:dyDescent="0.25">
      <c r="A72" s="41" t="s">
        <v>491</v>
      </c>
      <c r="B72" s="42" t="s">
        <v>492</v>
      </c>
      <c r="C72" s="43" t="s">
        <v>493</v>
      </c>
      <c r="D72" s="44" t="s">
        <v>494</v>
      </c>
      <c r="E72" s="44" t="s">
        <v>495</v>
      </c>
      <c r="F72" s="42" t="s">
        <v>29</v>
      </c>
      <c r="G72" s="45" t="s">
        <v>496</v>
      </c>
      <c r="H72" s="46" t="s">
        <v>497</v>
      </c>
      <c r="I72" s="47" t="s">
        <v>498</v>
      </c>
      <c r="J72" s="48" t="s">
        <v>505</v>
      </c>
      <c r="K72" s="49" t="s">
        <v>33</v>
      </c>
      <c r="L72" s="50"/>
      <c r="M72" s="61"/>
      <c r="N72" s="64" t="s">
        <v>33</v>
      </c>
      <c r="O72" s="51">
        <v>23.512747875354101</v>
      </c>
      <c r="P72" s="49" t="s">
        <v>66</v>
      </c>
      <c r="Q72" s="52"/>
      <c r="R72" s="49" t="s">
        <v>33</v>
      </c>
      <c r="S72" s="53"/>
      <c r="T72" s="80"/>
      <c r="U72" s="85" t="s">
        <v>507</v>
      </c>
      <c r="V72" s="54">
        <f t="shared" si="8"/>
        <v>0</v>
      </c>
      <c r="W72" s="55">
        <f t="shared" si="9"/>
        <v>0</v>
      </c>
      <c r="X72" s="72" t="str">
        <f t="shared" si="10"/>
        <v>-</v>
      </c>
      <c r="Y72" s="75" t="s">
        <v>33</v>
      </c>
      <c r="Z72" s="76" t="str">
        <f t="shared" si="7"/>
        <v>-</v>
      </c>
      <c r="AA72" s="54">
        <f t="shared" si="11"/>
        <v>0</v>
      </c>
      <c r="AB72" s="55">
        <f t="shared" si="12"/>
        <v>1</v>
      </c>
      <c r="AC72" s="56" t="str">
        <f t="shared" si="13"/>
        <v>-</v>
      </c>
      <c r="AD72" s="56" t="str">
        <f t="shared" si="6"/>
        <v>-</v>
      </c>
      <c r="AE72" s="57"/>
    </row>
  </sheetData>
  <sortState ref="A5:AM1173">
    <sortCondition ref="C4"/>
  </sortState>
  <mergeCells count="5">
    <mergeCell ref="A7:U7"/>
    <mergeCell ref="A6:U6"/>
    <mergeCell ref="A5:U5"/>
    <mergeCell ref="A4:U4"/>
    <mergeCell ref="A3:U3"/>
  </mergeCells>
  <hyperlinks>
    <hyperlink ref="A3:M3" r:id="rId1" display="* Only HIGHLIGHTED LEAs need to APPLY using the e-Grants system (http://e-grants.ed.gov).  "/>
    <hyperlink ref="A6" r:id="rId2" display="* For an explanation of the Allocation Formula, go to: http://www.ed.gov/programs/reapsrsa/awards.html"/>
    <hyperlink ref="A4:M4" r:id="rId3" display="* For more information for those who need to reapply, see the Federal Register link at http://www.ed.gov/programs/reapsrsa/applicant.html"/>
    <hyperlink ref="A7:M7" r:id="rId4" display="* For further infomation on REAP, including the REAP-Flex authority go to: http://www.ed.gov/programs/reapsrsa/awards.html  (Click on Program Guidance)"/>
    <hyperlink ref="A3:U3" r:id="rId5" display="www.grants.gov."/>
    <hyperlink ref="A4:U4" r:id="rId6" display="For more information about the application process, please read the Notice of Deadline published in the Federal Register on or about April 1, 2017.  The notice is available at: http://www.ed.gov/programs/reapsrsa/applicant.html"/>
    <hyperlink ref="A6:U6" r:id="rId7" display="For an explanation of the allocation formula, please read the application package available on or about April 1, 2017 at: The notice is available at: http://www.ed.gov/programs/reapsrsa/applicant.html"/>
    <hyperlink ref="A7:U7" r:id="rId8" display="For further information on the SRSA and RLIS programs, including the REAP-Flex authority go to: http://www.ed.gov/programs/reapsrsa/legislation.html  (Click on Program Guidance)"/>
  </hyperlinks>
  <printOptions horizontalCentered="1"/>
  <pageMargins left="0.25" right="0.25" top="0.5" bottom="0.5" header="0.25" footer="0.25"/>
  <pageSetup scale="42" fitToHeight="0" orientation="landscape" r:id="rId9"/>
  <headerFooter>
    <oddFooter>&amp;L&amp;"-,Bold"Shaded Areas:&amp;"-,Regular" Data from: NCES CCD 2016-2017 data file 
&amp;"-,Bold"Unshaded Areas:&amp;"-,Regular" Data Provided by the State Department of Education
&amp;C&amp;P of &amp;N&amp;R&amp;"Arial,Bold"&amp;14FY 2018 - Initial eligibility Spreadsheet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Department of Education</dc:creator>
  <cp:lastModifiedBy>Washington, Tomakie</cp:lastModifiedBy>
  <cp:lastPrinted>2017-01-09T17:31:37Z</cp:lastPrinted>
  <dcterms:created xsi:type="dcterms:W3CDTF">2015-02-27T22:57:49Z</dcterms:created>
  <dcterms:modified xsi:type="dcterms:W3CDTF">2017-01-26T16:50:55Z</dcterms:modified>
</cp:coreProperties>
</file>