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05" windowWidth="12120" windowHeight="7320" tabRatio="773"/>
  </bookViews>
  <sheets>
    <sheet name="Overview" sheetId="35" r:id="rId1"/>
    <sheet name="Instructions" sheetId="38" r:id="rId2"/>
    <sheet name="Table of Contents" sheetId="9" r:id="rId3"/>
    <sheet name="Staff" sheetId="37" r:id="rId4"/>
    <sheet name="1A" sheetId="2" r:id="rId5"/>
    <sheet name="1B" sheetId="6" r:id="rId6"/>
    <sheet name="1C" sheetId="3" r:id="rId7"/>
    <sheet name="1D" sheetId="7" r:id="rId8"/>
    <sheet name="2A" sheetId="4" r:id="rId9"/>
    <sheet name="2B" sheetId="5" r:id="rId10"/>
    <sheet name="2C" sheetId="8" r:id="rId11"/>
    <sheet name="2D" sheetId="10" r:id="rId12"/>
    <sheet name="3A" sheetId="11" r:id="rId13"/>
    <sheet name="3B" sheetId="12" r:id="rId14"/>
    <sheet name="3C" sheetId="13" r:id="rId15"/>
    <sheet name="3D" sheetId="14" r:id="rId16"/>
    <sheet name="4A" sheetId="15" r:id="rId17"/>
    <sheet name="4B" sheetId="16" r:id="rId18"/>
    <sheet name="4C" sheetId="17" r:id="rId19"/>
    <sheet name="4D" sheetId="18" r:id="rId20"/>
    <sheet name="5A" sheetId="19" r:id="rId21"/>
    <sheet name="5B" sheetId="20" r:id="rId22"/>
    <sheet name="5C" sheetId="21" r:id="rId23"/>
    <sheet name="5D" sheetId="22" r:id="rId24"/>
    <sheet name="6A" sheetId="23" r:id="rId25"/>
    <sheet name="6B" sheetId="24" r:id="rId26"/>
    <sheet name="6C" sheetId="25" r:id="rId27"/>
    <sheet name="6D" sheetId="26" r:id="rId28"/>
    <sheet name="7A" sheetId="27" r:id="rId29"/>
    <sheet name="7B" sheetId="28" r:id="rId30"/>
    <sheet name="7C" sheetId="29" r:id="rId31"/>
    <sheet name="7D" sheetId="30" r:id="rId32"/>
    <sheet name="OthA" sheetId="31" r:id="rId33"/>
    <sheet name="OthB" sheetId="32" r:id="rId34"/>
    <sheet name="OthC" sheetId="33" r:id="rId35"/>
    <sheet name="OthD" sheetId="34" r:id="rId36"/>
  </sheets>
  <definedNames>
    <definedName name="_ftn1" localSheetId="1">Instructions!#REF!</definedName>
    <definedName name="_ftnref1" localSheetId="1">Instructions!#REF!</definedName>
    <definedName name="Example_Staff_Category_1" localSheetId="1">#REF!</definedName>
    <definedName name="Example_Staff_Category_1">#REF!</definedName>
    <definedName name="Example_Staff_Category_10" localSheetId="1">#REF!</definedName>
    <definedName name="Example_Staff_Category_10">#REF!</definedName>
    <definedName name="Example_Staff_Category_2" localSheetId="1">#REF!</definedName>
    <definedName name="Example_Staff_Category_2">#REF!</definedName>
    <definedName name="Example_Staff_Category_3" localSheetId="1">#REF!</definedName>
    <definedName name="Example_Staff_Category_3">#REF!</definedName>
    <definedName name="Example_Staff_Category_4" localSheetId="1">#REF!</definedName>
    <definedName name="Example_Staff_Category_4">#REF!</definedName>
    <definedName name="Example_Staff_Category_5" localSheetId="1">#REF!</definedName>
    <definedName name="Example_Staff_Category_5">#REF!</definedName>
    <definedName name="Example_Staff_Category_6" localSheetId="1">#REF!</definedName>
    <definedName name="Example_Staff_Category_6">#REF!</definedName>
    <definedName name="Example_Staff_Category_7" localSheetId="1">#REF!</definedName>
    <definedName name="Example_Staff_Category_7">#REF!</definedName>
    <definedName name="Example_Staff_Category_8" localSheetId="1">#REF!</definedName>
    <definedName name="Example_Staff_Category_8">#REF!</definedName>
    <definedName name="Example_Staff_Category_9" localSheetId="1">#REF!</definedName>
    <definedName name="Example_Staff_Category_9">#REF!</definedName>
    <definedName name="_xlnm.Print_Area" localSheetId="4">'1A'!$A$1:$F$96</definedName>
    <definedName name="_xlnm.Print_Area" localSheetId="1">Instructions!$A$1:$A$61</definedName>
    <definedName name="_xlnm.Print_Area" localSheetId="0">Overview!$A$1</definedName>
    <definedName name="Staff_Category_List" localSheetId="1">#REF!</definedName>
    <definedName name="Staff_Category_List">#REF!</definedName>
    <definedName name="Staff1">Staff!$A$2</definedName>
    <definedName name="Staff10">Staff!$A$12</definedName>
    <definedName name="Staff2">Staff!$A$3</definedName>
    <definedName name="Staff3">Staff!$A$4</definedName>
    <definedName name="Staff4">Staff!$A$5</definedName>
    <definedName name="Staff5">Staff!$A$6</definedName>
    <definedName name="Staff6">Staff!$A$7</definedName>
    <definedName name="Staff7">Staff!$A$8</definedName>
    <definedName name="Staff8">Staff!$A$9</definedName>
    <definedName name="Staff9">Staff!$A$10</definedName>
    <definedName name="StaffCat">OFFSET(Staff!$A$2,0,0,COUNTA(Staff!$A$2:$A$12),1)</definedName>
  </definedNames>
  <calcPr calcId="145621"/>
</workbook>
</file>

<file path=xl/calcChain.xml><?xml version="1.0" encoding="utf-8"?>
<calcChain xmlns="http://schemas.openxmlformats.org/spreadsheetml/2006/main">
  <c r="F90" i="2" l="1"/>
  <c r="E87" i="2"/>
  <c r="E86" i="2"/>
  <c r="F86" i="2"/>
  <c r="E85" i="2"/>
  <c r="E84" i="2"/>
  <c r="E83" i="2"/>
  <c r="E82" i="2"/>
  <c r="F82" i="2"/>
  <c r="E81" i="2"/>
  <c r="E80" i="2"/>
  <c r="E79" i="2"/>
  <c r="E78" i="2"/>
  <c r="F78" i="2"/>
  <c r="E75" i="2"/>
  <c r="E74" i="2"/>
  <c r="E73" i="2"/>
  <c r="E72" i="2"/>
  <c r="F72" i="2"/>
  <c r="E71" i="2"/>
  <c r="E70" i="2"/>
  <c r="E69" i="2"/>
  <c r="E68" i="2"/>
  <c r="F68" i="2"/>
  <c r="E67" i="2"/>
  <c r="E66" i="2"/>
  <c r="E63" i="2"/>
  <c r="E62" i="2"/>
  <c r="F62" i="2"/>
  <c r="E61" i="2"/>
  <c r="E60" i="2"/>
  <c r="E59" i="2"/>
  <c r="E58" i="2"/>
  <c r="F58" i="2"/>
  <c r="E57" i="2"/>
  <c r="E56" i="2"/>
  <c r="E55" i="2"/>
  <c r="E54" i="2"/>
  <c r="F54" i="2"/>
  <c r="E51" i="2"/>
  <c r="E50" i="2"/>
  <c r="E49" i="2"/>
  <c r="E48" i="2"/>
  <c r="F48" i="2"/>
  <c r="E47" i="2"/>
  <c r="E46" i="2"/>
  <c r="E45" i="2"/>
  <c r="E44" i="2"/>
  <c r="F44" i="2"/>
  <c r="E43" i="2"/>
  <c r="E42" i="2"/>
  <c r="E39" i="2"/>
  <c r="E38" i="2"/>
  <c r="F38" i="2"/>
  <c r="E37" i="2"/>
  <c r="E36" i="2"/>
  <c r="E35" i="2"/>
  <c r="E34" i="2"/>
  <c r="F34" i="2"/>
  <c r="E33" i="2"/>
  <c r="E32" i="2"/>
  <c r="E31" i="2"/>
  <c r="E30" i="2"/>
  <c r="F30" i="2"/>
  <c r="E27" i="2"/>
  <c r="E26" i="2"/>
  <c r="F26" i="2"/>
  <c r="E25" i="2"/>
  <c r="E24" i="2"/>
  <c r="E23" i="2"/>
  <c r="E22" i="2"/>
  <c r="F22" i="2"/>
  <c r="E21" i="2"/>
  <c r="E20" i="2"/>
  <c r="E19" i="2"/>
  <c r="E18" i="2"/>
  <c r="F18" i="2"/>
  <c r="E15" i="2"/>
  <c r="E14" i="2"/>
  <c r="E13" i="2"/>
  <c r="E12" i="2"/>
  <c r="F12" i="2"/>
  <c r="E11" i="2"/>
  <c r="E10" i="2"/>
  <c r="E9" i="2"/>
  <c r="E8" i="2"/>
  <c r="E7" i="2"/>
  <c r="E6" i="2"/>
  <c r="F6" i="2"/>
  <c r="B15" i="34"/>
  <c r="B15" i="30"/>
  <c r="B15" i="26"/>
  <c r="B15" i="22"/>
  <c r="B15" i="14"/>
  <c r="B15" i="18"/>
  <c r="B15" i="10"/>
  <c r="E14" i="33"/>
  <c r="F14" i="33"/>
  <c r="B14" i="33"/>
  <c r="E13" i="33"/>
  <c r="B13" i="33"/>
  <c r="F13" i="33"/>
  <c r="E12" i="33"/>
  <c r="B12" i="33"/>
  <c r="F12" i="33"/>
  <c r="F11" i="33"/>
  <c r="E11" i="33"/>
  <c r="B11" i="33"/>
  <c r="F10" i="33"/>
  <c r="E10" i="33"/>
  <c r="B10" i="33"/>
  <c r="E9" i="33"/>
  <c r="B9" i="33"/>
  <c r="F9" i="33"/>
  <c r="E8" i="33"/>
  <c r="B8" i="33"/>
  <c r="F8" i="33"/>
  <c r="F7" i="33"/>
  <c r="E7" i="33"/>
  <c r="B7" i="33"/>
  <c r="F6" i="33"/>
  <c r="E6" i="33"/>
  <c r="B6" i="33"/>
  <c r="E5" i="33"/>
  <c r="B5" i="33"/>
  <c r="F5" i="33"/>
  <c r="E14" i="31"/>
  <c r="B14" i="31"/>
  <c r="F14" i="31"/>
  <c r="E13" i="31"/>
  <c r="B13" i="31"/>
  <c r="F13" i="31"/>
  <c r="E12" i="31"/>
  <c r="B12" i="31"/>
  <c r="F12" i="31"/>
  <c r="E11" i="31"/>
  <c r="B11" i="31"/>
  <c r="F11" i="31"/>
  <c r="E10" i="31"/>
  <c r="B10" i="31"/>
  <c r="E9" i="31"/>
  <c r="B9" i="31"/>
  <c r="E8" i="31"/>
  <c r="B8" i="31"/>
  <c r="E7" i="31"/>
  <c r="B7" i="31"/>
  <c r="F7" i="31"/>
  <c r="E6" i="31"/>
  <c r="B6" i="31"/>
  <c r="F6" i="31"/>
  <c r="E5" i="31"/>
  <c r="B5" i="31"/>
  <c r="F5" i="31"/>
  <c r="B15" i="32"/>
  <c r="B15" i="28"/>
  <c r="B15" i="24"/>
  <c r="B15" i="20"/>
  <c r="B15" i="16"/>
  <c r="B15" i="12"/>
  <c r="B15" i="5"/>
  <c r="F54" i="29"/>
  <c r="E51" i="29"/>
  <c r="B51" i="29"/>
  <c r="F51" i="29"/>
  <c r="F50" i="29"/>
  <c r="E50" i="29"/>
  <c r="B50" i="29"/>
  <c r="F49" i="29"/>
  <c r="E49" i="29"/>
  <c r="B49" i="29"/>
  <c r="E48" i="29"/>
  <c r="B48" i="29"/>
  <c r="F48" i="29"/>
  <c r="E47" i="29"/>
  <c r="B47" i="29"/>
  <c r="F47" i="29"/>
  <c r="F46" i="29"/>
  <c r="E46" i="29"/>
  <c r="B46" i="29"/>
  <c r="F45" i="29"/>
  <c r="E45" i="29"/>
  <c r="B45" i="29"/>
  <c r="E44" i="29"/>
  <c r="B44" i="29"/>
  <c r="F44" i="29"/>
  <c r="E43" i="29"/>
  <c r="B43" i="29"/>
  <c r="F43" i="29"/>
  <c r="F42" i="29"/>
  <c r="E42" i="29"/>
  <c r="B42" i="29"/>
  <c r="F39" i="29"/>
  <c r="E39" i="29"/>
  <c r="B39" i="29"/>
  <c r="E38" i="29"/>
  <c r="B38" i="29"/>
  <c r="F38" i="29"/>
  <c r="E37" i="29"/>
  <c r="B37" i="29"/>
  <c r="F37" i="29"/>
  <c r="F36" i="29"/>
  <c r="E36" i="29"/>
  <c r="B36" i="29"/>
  <c r="E35" i="29"/>
  <c r="F35" i="29"/>
  <c r="B35" i="29"/>
  <c r="E34" i="29"/>
  <c r="B34" i="29"/>
  <c r="F34" i="29"/>
  <c r="E33" i="29"/>
  <c r="B33" i="29"/>
  <c r="F33" i="29"/>
  <c r="F32" i="29"/>
  <c r="E32" i="29"/>
  <c r="B32" i="29"/>
  <c r="E31" i="29"/>
  <c r="F31" i="29"/>
  <c r="B31" i="29"/>
  <c r="E30" i="29"/>
  <c r="B30" i="29"/>
  <c r="F30" i="29"/>
  <c r="E27" i="29"/>
  <c r="B27" i="29"/>
  <c r="F27" i="29"/>
  <c r="F26" i="29"/>
  <c r="E26" i="29"/>
  <c r="B26" i="29"/>
  <c r="E25" i="29"/>
  <c r="F25" i="29"/>
  <c r="B25" i="29"/>
  <c r="E24" i="29"/>
  <c r="B24" i="29"/>
  <c r="F24" i="29"/>
  <c r="E23" i="29"/>
  <c r="B23" i="29"/>
  <c r="F23" i="29"/>
  <c r="F22" i="29"/>
  <c r="E22" i="29"/>
  <c r="B22" i="29"/>
  <c r="E21" i="29"/>
  <c r="F21" i="29"/>
  <c r="B21" i="29"/>
  <c r="E20" i="29"/>
  <c r="B20" i="29"/>
  <c r="F20" i="29"/>
  <c r="E19" i="29"/>
  <c r="B19" i="29"/>
  <c r="F19" i="29"/>
  <c r="F18" i="29"/>
  <c r="E18" i="29"/>
  <c r="B18" i="29"/>
  <c r="E15" i="29"/>
  <c r="F15" i="29"/>
  <c r="B15" i="29"/>
  <c r="E14" i="29"/>
  <c r="B14" i="29"/>
  <c r="F14" i="29"/>
  <c r="E13" i="29"/>
  <c r="B13" i="29"/>
  <c r="F13" i="29"/>
  <c r="F12" i="29"/>
  <c r="E12" i="29"/>
  <c r="B12" i="29"/>
  <c r="E11" i="29"/>
  <c r="F11" i="29"/>
  <c r="B11" i="29"/>
  <c r="E10" i="29"/>
  <c r="B10" i="29"/>
  <c r="F10" i="29"/>
  <c r="E9" i="29"/>
  <c r="B9" i="29"/>
  <c r="F9" i="29"/>
  <c r="F8" i="29"/>
  <c r="E8" i="29"/>
  <c r="B8" i="29"/>
  <c r="E7" i="29"/>
  <c r="F7" i="29"/>
  <c r="B7" i="29"/>
  <c r="E6" i="29"/>
  <c r="B6" i="29"/>
  <c r="F6" i="29"/>
  <c r="F53" i="29"/>
  <c r="F54" i="27"/>
  <c r="F90" i="21"/>
  <c r="E87" i="21"/>
  <c r="B87" i="21"/>
  <c r="F87" i="21"/>
  <c r="F86" i="21"/>
  <c r="E86" i="21"/>
  <c r="B86" i="21"/>
  <c r="E85" i="21"/>
  <c r="F85" i="21" s="1"/>
  <c r="B85" i="21"/>
  <c r="E84" i="21"/>
  <c r="B84" i="21"/>
  <c r="F84" i="21"/>
  <c r="E83" i="21"/>
  <c r="B83" i="21"/>
  <c r="F83" i="21"/>
  <c r="F82" i="21"/>
  <c r="E82" i="21"/>
  <c r="B82" i="21"/>
  <c r="E81" i="21"/>
  <c r="F81" i="21" s="1"/>
  <c r="B81" i="21"/>
  <c r="E80" i="21"/>
  <c r="B80" i="21"/>
  <c r="F80" i="21"/>
  <c r="E79" i="21"/>
  <c r="B79" i="21"/>
  <c r="F79" i="21"/>
  <c r="F78" i="21"/>
  <c r="E78" i="21"/>
  <c r="B78" i="21"/>
  <c r="E75" i="21"/>
  <c r="F75" i="21" s="1"/>
  <c r="B75" i="21"/>
  <c r="E74" i="21"/>
  <c r="B74" i="21"/>
  <c r="F74" i="21"/>
  <c r="E73" i="21"/>
  <c r="B73" i="21"/>
  <c r="F73" i="21"/>
  <c r="F72" i="21"/>
  <c r="E72" i="21"/>
  <c r="B72" i="21"/>
  <c r="E71" i="21"/>
  <c r="F71" i="21" s="1"/>
  <c r="B71" i="21"/>
  <c r="E70" i="21"/>
  <c r="B70" i="21"/>
  <c r="F70" i="21"/>
  <c r="E69" i="21"/>
  <c r="B69" i="21"/>
  <c r="F69" i="21"/>
  <c r="F68" i="21"/>
  <c r="E68" i="21"/>
  <c r="B68" i="21"/>
  <c r="E67" i="21"/>
  <c r="F67" i="21" s="1"/>
  <c r="B67" i="21"/>
  <c r="E66" i="21"/>
  <c r="B66" i="21"/>
  <c r="F66" i="21"/>
  <c r="E63" i="21"/>
  <c r="B63" i="21"/>
  <c r="F63" i="21"/>
  <c r="F62" i="21"/>
  <c r="E62" i="21"/>
  <c r="B62" i="21"/>
  <c r="E61" i="21"/>
  <c r="F61" i="21" s="1"/>
  <c r="B61" i="21"/>
  <c r="E60" i="21"/>
  <c r="B60" i="21"/>
  <c r="F60" i="21"/>
  <c r="E59" i="21"/>
  <c r="B59" i="21"/>
  <c r="F59" i="21"/>
  <c r="F58" i="21"/>
  <c r="E58" i="21"/>
  <c r="B58" i="21"/>
  <c r="E57" i="21"/>
  <c r="F57" i="21" s="1"/>
  <c r="B57" i="21"/>
  <c r="E56" i="21"/>
  <c r="B56" i="21"/>
  <c r="F56" i="21"/>
  <c r="E55" i="21"/>
  <c r="B55" i="21"/>
  <c r="F55" i="21"/>
  <c r="F54" i="21"/>
  <c r="E54" i="21"/>
  <c r="B54" i="21"/>
  <c r="E51" i="21"/>
  <c r="F51" i="21" s="1"/>
  <c r="B51" i="21"/>
  <c r="E50" i="21"/>
  <c r="B50" i="21"/>
  <c r="F50" i="21"/>
  <c r="E49" i="21"/>
  <c r="B49" i="21"/>
  <c r="F49" i="21"/>
  <c r="F48" i="21"/>
  <c r="E48" i="21"/>
  <c r="B48" i="21"/>
  <c r="E47" i="21"/>
  <c r="F47" i="21" s="1"/>
  <c r="B47" i="21"/>
  <c r="E46" i="21"/>
  <c r="B46" i="21"/>
  <c r="F46" i="21"/>
  <c r="E45" i="21"/>
  <c r="B45" i="21"/>
  <c r="F45" i="21"/>
  <c r="F44" i="21"/>
  <c r="E44" i="21"/>
  <c r="B44" i="21"/>
  <c r="E43" i="21"/>
  <c r="F43" i="21" s="1"/>
  <c r="B43" i="21"/>
  <c r="E42" i="21"/>
  <c r="B42" i="21"/>
  <c r="F42" i="21"/>
  <c r="E39" i="21"/>
  <c r="B39" i="21"/>
  <c r="F39" i="21"/>
  <c r="F38" i="21"/>
  <c r="E38" i="21"/>
  <c r="B38" i="21"/>
  <c r="E37" i="21"/>
  <c r="F37" i="21" s="1"/>
  <c r="B37" i="21"/>
  <c r="E36" i="21"/>
  <c r="B36" i="21"/>
  <c r="F36" i="21"/>
  <c r="E35" i="21"/>
  <c r="B35" i="21"/>
  <c r="F35" i="21"/>
  <c r="F34" i="21"/>
  <c r="E34" i="21"/>
  <c r="B34" i="21"/>
  <c r="E33" i="21"/>
  <c r="F33" i="21" s="1"/>
  <c r="B33" i="21"/>
  <c r="E32" i="21"/>
  <c r="B32" i="21"/>
  <c r="F32" i="21"/>
  <c r="E31" i="21"/>
  <c r="B31" i="21"/>
  <c r="F31" i="21"/>
  <c r="F30" i="21"/>
  <c r="E30" i="21"/>
  <c r="B30" i="21"/>
  <c r="E27" i="21"/>
  <c r="F27" i="21" s="1"/>
  <c r="B27" i="21"/>
  <c r="E26" i="21"/>
  <c r="B26" i="21"/>
  <c r="F26" i="21"/>
  <c r="E25" i="21"/>
  <c r="B25" i="21"/>
  <c r="F25" i="21"/>
  <c r="F24" i="21"/>
  <c r="E24" i="21"/>
  <c r="B24" i="21"/>
  <c r="E23" i="21"/>
  <c r="F23" i="21"/>
  <c r="B23" i="21"/>
  <c r="E22" i="21"/>
  <c r="B22" i="21"/>
  <c r="F22" i="21"/>
  <c r="E21" i="21"/>
  <c r="B21" i="21"/>
  <c r="F21" i="21"/>
  <c r="F20" i="21"/>
  <c r="E20" i="21"/>
  <c r="B20" i="21"/>
  <c r="E19" i="21"/>
  <c r="F19" i="21" s="1"/>
  <c r="B19" i="21"/>
  <c r="E18" i="21"/>
  <c r="B18" i="21"/>
  <c r="F18" i="21"/>
  <c r="E15" i="21"/>
  <c r="B15" i="21"/>
  <c r="F15" i="21"/>
  <c r="F14" i="21"/>
  <c r="E14" i="21"/>
  <c r="B14" i="21"/>
  <c r="E13" i="21"/>
  <c r="F13" i="21"/>
  <c r="B13" i="21"/>
  <c r="E12" i="21"/>
  <c r="B12" i="21"/>
  <c r="F12" i="21"/>
  <c r="E11" i="21"/>
  <c r="B11" i="21"/>
  <c r="F11" i="21"/>
  <c r="F10" i="21"/>
  <c r="E10" i="21"/>
  <c r="B10" i="21"/>
  <c r="E9" i="21"/>
  <c r="F9" i="21"/>
  <c r="B9" i="21"/>
  <c r="E8" i="21"/>
  <c r="B8" i="21"/>
  <c r="F8" i="21"/>
  <c r="E7" i="21"/>
  <c r="B7" i="21"/>
  <c r="F7" i="21"/>
  <c r="F6" i="21"/>
  <c r="E6" i="21"/>
  <c r="B6" i="21"/>
  <c r="F90" i="17"/>
  <c r="E87" i="17"/>
  <c r="B87" i="17"/>
  <c r="F87" i="17" s="1"/>
  <c r="E86" i="17"/>
  <c r="F86" i="17" s="1"/>
  <c r="B86" i="17"/>
  <c r="E85" i="17"/>
  <c r="B85" i="17"/>
  <c r="F85" i="17" s="1"/>
  <c r="E84" i="17"/>
  <c r="B84" i="17"/>
  <c r="F84" i="17"/>
  <c r="E83" i="17"/>
  <c r="B83" i="17"/>
  <c r="F83" i="17" s="1"/>
  <c r="E82" i="17"/>
  <c r="F82" i="17" s="1"/>
  <c r="B82" i="17"/>
  <c r="E81" i="17"/>
  <c r="B81" i="17"/>
  <c r="F81" i="17" s="1"/>
  <c r="E80" i="17"/>
  <c r="B80" i="17"/>
  <c r="F80" i="17"/>
  <c r="E79" i="17"/>
  <c r="B79" i="17"/>
  <c r="F79" i="17" s="1"/>
  <c r="E78" i="17"/>
  <c r="F78" i="17" s="1"/>
  <c r="B78" i="17"/>
  <c r="E75" i="17"/>
  <c r="B75" i="17"/>
  <c r="F75" i="17" s="1"/>
  <c r="E74" i="17"/>
  <c r="B74" i="17"/>
  <c r="F74" i="17"/>
  <c r="E73" i="17"/>
  <c r="B73" i="17"/>
  <c r="F73" i="17" s="1"/>
  <c r="E72" i="17"/>
  <c r="F72" i="17" s="1"/>
  <c r="B72" i="17"/>
  <c r="E71" i="17"/>
  <c r="B71" i="17"/>
  <c r="F71" i="17" s="1"/>
  <c r="E70" i="17"/>
  <c r="B70" i="17"/>
  <c r="F70" i="17"/>
  <c r="E69" i="17"/>
  <c r="B69" i="17"/>
  <c r="F69" i="17" s="1"/>
  <c r="E68" i="17"/>
  <c r="F68" i="17" s="1"/>
  <c r="B68" i="17"/>
  <c r="E67" i="17"/>
  <c r="B67" i="17"/>
  <c r="F67" i="17" s="1"/>
  <c r="E66" i="17"/>
  <c r="B66" i="17"/>
  <c r="F66" i="17"/>
  <c r="E63" i="17"/>
  <c r="B63" i="17"/>
  <c r="F63" i="17" s="1"/>
  <c r="E62" i="17"/>
  <c r="F62" i="17" s="1"/>
  <c r="B62" i="17"/>
  <c r="E61" i="17"/>
  <c r="B61" i="17"/>
  <c r="F61" i="17" s="1"/>
  <c r="E60" i="17"/>
  <c r="B60" i="17"/>
  <c r="F60" i="17"/>
  <c r="E59" i="17"/>
  <c r="B59" i="17"/>
  <c r="F59" i="17" s="1"/>
  <c r="E58" i="17"/>
  <c r="F58" i="17" s="1"/>
  <c r="B58" i="17"/>
  <c r="E57" i="17"/>
  <c r="B57" i="17"/>
  <c r="F57" i="17" s="1"/>
  <c r="E56" i="17"/>
  <c r="B56" i="17"/>
  <c r="F56" i="17"/>
  <c r="E55" i="17"/>
  <c r="B55" i="17"/>
  <c r="F55" i="17" s="1"/>
  <c r="E54" i="17"/>
  <c r="F54" i="17" s="1"/>
  <c r="B54" i="17"/>
  <c r="E51" i="17"/>
  <c r="B51" i="17"/>
  <c r="F51" i="17" s="1"/>
  <c r="E50" i="17"/>
  <c r="B50" i="17"/>
  <c r="F50" i="17"/>
  <c r="E49" i="17"/>
  <c r="B49" i="17"/>
  <c r="F49" i="17" s="1"/>
  <c r="E48" i="17"/>
  <c r="F48" i="17" s="1"/>
  <c r="B48" i="17"/>
  <c r="E47" i="17"/>
  <c r="B47" i="17"/>
  <c r="F47" i="17" s="1"/>
  <c r="E46" i="17"/>
  <c r="B46" i="17"/>
  <c r="F46" i="17"/>
  <c r="E45" i="17"/>
  <c r="B45" i="17"/>
  <c r="F45" i="17" s="1"/>
  <c r="E44" i="17"/>
  <c r="F44" i="17" s="1"/>
  <c r="B44" i="17"/>
  <c r="E43" i="17"/>
  <c r="B43" i="17"/>
  <c r="F43" i="17" s="1"/>
  <c r="E42" i="17"/>
  <c r="B42" i="17"/>
  <c r="F42" i="17"/>
  <c r="E39" i="17"/>
  <c r="B39" i="17"/>
  <c r="F39" i="17" s="1"/>
  <c r="E38" i="17"/>
  <c r="F38" i="17" s="1"/>
  <c r="B38" i="17"/>
  <c r="E37" i="17"/>
  <c r="B37" i="17"/>
  <c r="F37" i="17" s="1"/>
  <c r="E36" i="17"/>
  <c r="B36" i="17"/>
  <c r="F36" i="17"/>
  <c r="E35" i="17"/>
  <c r="B35" i="17"/>
  <c r="F35" i="17" s="1"/>
  <c r="E34" i="17"/>
  <c r="F34" i="17" s="1"/>
  <c r="B34" i="17"/>
  <c r="E33" i="17"/>
  <c r="B33" i="17"/>
  <c r="F33" i="17" s="1"/>
  <c r="E32" i="17"/>
  <c r="B32" i="17"/>
  <c r="F32" i="17"/>
  <c r="E31" i="17"/>
  <c r="B31" i="17"/>
  <c r="F31" i="17" s="1"/>
  <c r="E30" i="17"/>
  <c r="F30" i="17" s="1"/>
  <c r="B30" i="17"/>
  <c r="E27" i="17"/>
  <c r="B27" i="17"/>
  <c r="F27" i="17" s="1"/>
  <c r="E26" i="17"/>
  <c r="B26" i="17"/>
  <c r="F26" i="17"/>
  <c r="E25" i="17"/>
  <c r="B25" i="17"/>
  <c r="F25" i="17" s="1"/>
  <c r="E24" i="17"/>
  <c r="F24" i="17" s="1"/>
  <c r="B24" i="17"/>
  <c r="E23" i="17"/>
  <c r="B23" i="17"/>
  <c r="F23" i="17" s="1"/>
  <c r="E22" i="17"/>
  <c r="B22" i="17"/>
  <c r="F22" i="17"/>
  <c r="E21" i="17"/>
  <c r="B21" i="17"/>
  <c r="F21" i="17" s="1"/>
  <c r="E20" i="17"/>
  <c r="F20" i="17" s="1"/>
  <c r="B20" i="17"/>
  <c r="E19" i="17"/>
  <c r="B19" i="17"/>
  <c r="F19" i="17" s="1"/>
  <c r="E18" i="17"/>
  <c r="B18" i="17"/>
  <c r="F18" i="17"/>
  <c r="E15" i="17"/>
  <c r="B15" i="17"/>
  <c r="F15" i="17" s="1"/>
  <c r="E14" i="17"/>
  <c r="F14" i="17" s="1"/>
  <c r="B14" i="17"/>
  <c r="E13" i="17"/>
  <c r="B13" i="17"/>
  <c r="F13" i="17" s="1"/>
  <c r="E12" i="17"/>
  <c r="B12" i="17"/>
  <c r="F12" i="17"/>
  <c r="E11" i="17"/>
  <c r="B11" i="17"/>
  <c r="F11" i="17" s="1"/>
  <c r="E10" i="17"/>
  <c r="F10" i="17" s="1"/>
  <c r="B10" i="17"/>
  <c r="E9" i="17"/>
  <c r="B9" i="17"/>
  <c r="F9" i="17" s="1"/>
  <c r="E8" i="17"/>
  <c r="B8" i="17"/>
  <c r="F8" i="17"/>
  <c r="E7" i="17"/>
  <c r="F7" i="17" s="1"/>
  <c r="B7" i="17"/>
  <c r="E6" i="17"/>
  <c r="B6" i="17"/>
  <c r="F6" i="17" s="1"/>
  <c r="F90" i="13"/>
  <c r="E87" i="13"/>
  <c r="B87" i="13"/>
  <c r="F87" i="13"/>
  <c r="E86" i="13"/>
  <c r="B86" i="13"/>
  <c r="F86" i="13" s="1"/>
  <c r="F85" i="13"/>
  <c r="E85" i="13"/>
  <c r="B85" i="13"/>
  <c r="E84" i="13"/>
  <c r="B84" i="13"/>
  <c r="F84" i="13" s="1"/>
  <c r="E83" i="13"/>
  <c r="B83" i="13"/>
  <c r="F83" i="13"/>
  <c r="E82" i="13"/>
  <c r="B82" i="13"/>
  <c r="F82" i="13" s="1"/>
  <c r="F81" i="13"/>
  <c r="E81" i="13"/>
  <c r="B81" i="13"/>
  <c r="E80" i="13"/>
  <c r="B80" i="13"/>
  <c r="F80" i="13" s="1"/>
  <c r="E79" i="13"/>
  <c r="B79" i="13"/>
  <c r="F79" i="13"/>
  <c r="E78" i="13"/>
  <c r="B78" i="13"/>
  <c r="F78" i="13" s="1"/>
  <c r="F75" i="13"/>
  <c r="E75" i="13"/>
  <c r="B75" i="13"/>
  <c r="E74" i="13"/>
  <c r="B74" i="13"/>
  <c r="F74" i="13" s="1"/>
  <c r="E73" i="13"/>
  <c r="B73" i="13"/>
  <c r="F73" i="13"/>
  <c r="E72" i="13"/>
  <c r="B72" i="13"/>
  <c r="F72" i="13" s="1"/>
  <c r="F71" i="13"/>
  <c r="E71" i="13"/>
  <c r="B71" i="13"/>
  <c r="E70" i="13"/>
  <c r="B70" i="13"/>
  <c r="F70" i="13" s="1"/>
  <c r="E69" i="13"/>
  <c r="B69" i="13"/>
  <c r="F69" i="13"/>
  <c r="E68" i="13"/>
  <c r="B68" i="13"/>
  <c r="F68" i="13" s="1"/>
  <c r="F67" i="13"/>
  <c r="E67" i="13"/>
  <c r="B67" i="13"/>
  <c r="E66" i="13"/>
  <c r="B66" i="13"/>
  <c r="F66" i="13" s="1"/>
  <c r="E63" i="13"/>
  <c r="B63" i="13"/>
  <c r="F63" i="13"/>
  <c r="E62" i="13"/>
  <c r="B62" i="13"/>
  <c r="F62" i="13" s="1"/>
  <c r="F61" i="13"/>
  <c r="E61" i="13"/>
  <c r="B61" i="13"/>
  <c r="E60" i="13"/>
  <c r="B60" i="13"/>
  <c r="F60" i="13" s="1"/>
  <c r="E59" i="13"/>
  <c r="B59" i="13"/>
  <c r="F59" i="13"/>
  <c r="E58" i="13"/>
  <c r="B58" i="13"/>
  <c r="F58" i="13" s="1"/>
  <c r="F57" i="13"/>
  <c r="E57" i="13"/>
  <c r="B57" i="13"/>
  <c r="E56" i="13"/>
  <c r="B56" i="13"/>
  <c r="F56" i="13" s="1"/>
  <c r="E55" i="13"/>
  <c r="B55" i="13"/>
  <c r="F55" i="13"/>
  <c r="E54" i="13"/>
  <c r="B54" i="13"/>
  <c r="F54" i="13" s="1"/>
  <c r="F51" i="13"/>
  <c r="E51" i="13"/>
  <c r="B51" i="13"/>
  <c r="E50" i="13"/>
  <c r="B50" i="13"/>
  <c r="F50" i="13" s="1"/>
  <c r="E49" i="13"/>
  <c r="B49" i="13"/>
  <c r="F49" i="13"/>
  <c r="E48" i="13"/>
  <c r="B48" i="13"/>
  <c r="F48" i="13" s="1"/>
  <c r="F47" i="13"/>
  <c r="E47" i="13"/>
  <c r="B47" i="13"/>
  <c r="E46" i="13"/>
  <c r="B46" i="13"/>
  <c r="F46" i="13" s="1"/>
  <c r="E45" i="13"/>
  <c r="B45" i="13"/>
  <c r="F45" i="13"/>
  <c r="E44" i="13"/>
  <c r="B44" i="13"/>
  <c r="F44" i="13" s="1"/>
  <c r="F43" i="13"/>
  <c r="E43" i="13"/>
  <c r="B43" i="13"/>
  <c r="E42" i="13"/>
  <c r="B42" i="13"/>
  <c r="F42" i="13" s="1"/>
  <c r="E39" i="13"/>
  <c r="B39" i="13"/>
  <c r="F39" i="13"/>
  <c r="E38" i="13"/>
  <c r="B38" i="13"/>
  <c r="F38" i="13" s="1"/>
  <c r="F37" i="13"/>
  <c r="E37" i="13"/>
  <c r="B37" i="13"/>
  <c r="E36" i="13"/>
  <c r="B36" i="13"/>
  <c r="F36" i="13" s="1"/>
  <c r="E35" i="13"/>
  <c r="B35" i="13"/>
  <c r="F35" i="13"/>
  <c r="E34" i="13"/>
  <c r="B34" i="13"/>
  <c r="F34" i="13" s="1"/>
  <c r="E33" i="13"/>
  <c r="B33" i="13"/>
  <c r="F33" i="13" s="1"/>
  <c r="E32" i="13"/>
  <c r="B32" i="13"/>
  <c r="F32" i="13" s="1"/>
  <c r="E31" i="13"/>
  <c r="B31" i="13"/>
  <c r="F31" i="13"/>
  <c r="E30" i="13"/>
  <c r="B30" i="13"/>
  <c r="F30" i="13" s="1"/>
  <c r="E27" i="13"/>
  <c r="B27" i="13"/>
  <c r="F27" i="13" s="1"/>
  <c r="E26" i="13"/>
  <c r="B26" i="13"/>
  <c r="F26" i="13" s="1"/>
  <c r="E25" i="13"/>
  <c r="B25" i="13"/>
  <c r="F25" i="13"/>
  <c r="E24" i="13"/>
  <c r="B24" i="13"/>
  <c r="F24" i="13" s="1"/>
  <c r="E23" i="13"/>
  <c r="B23" i="13"/>
  <c r="F23" i="13" s="1"/>
  <c r="E22" i="13"/>
  <c r="B22" i="13"/>
  <c r="F22" i="13" s="1"/>
  <c r="E21" i="13"/>
  <c r="B21" i="13"/>
  <c r="F21" i="13"/>
  <c r="E20" i="13"/>
  <c r="B20" i="13"/>
  <c r="F20" i="13" s="1"/>
  <c r="E19" i="13"/>
  <c r="B19" i="13"/>
  <c r="F19" i="13" s="1"/>
  <c r="E18" i="13"/>
  <c r="B18" i="13"/>
  <c r="F18" i="13" s="1"/>
  <c r="E15" i="13"/>
  <c r="B15" i="13"/>
  <c r="F15" i="13"/>
  <c r="E14" i="13"/>
  <c r="B14" i="13"/>
  <c r="F14" i="13" s="1"/>
  <c r="E13" i="13"/>
  <c r="B13" i="13"/>
  <c r="F13" i="13" s="1"/>
  <c r="E12" i="13"/>
  <c r="B12" i="13"/>
  <c r="F12" i="13" s="1"/>
  <c r="E11" i="13"/>
  <c r="B11" i="13"/>
  <c r="F11" i="13"/>
  <c r="E10" i="13"/>
  <c r="B10" i="13"/>
  <c r="F10" i="13" s="1"/>
  <c r="E9" i="13"/>
  <c r="B9" i="13"/>
  <c r="F9" i="13" s="1"/>
  <c r="E8" i="13"/>
  <c r="B8" i="13"/>
  <c r="F8" i="13" s="1"/>
  <c r="E7" i="13"/>
  <c r="B7" i="13"/>
  <c r="F7" i="13" s="1"/>
  <c r="F6" i="13"/>
  <c r="F89" i="13" s="1"/>
  <c r="E6" i="13"/>
  <c r="B6" i="13"/>
  <c r="F90" i="8"/>
  <c r="E87" i="8"/>
  <c r="F87" i="8" s="1"/>
  <c r="B87" i="8"/>
  <c r="E86" i="8"/>
  <c r="F86" i="8"/>
  <c r="B86" i="8"/>
  <c r="E85" i="8"/>
  <c r="B85" i="8"/>
  <c r="F85" i="8"/>
  <c r="E84" i="8"/>
  <c r="B84" i="8"/>
  <c r="F84" i="8" s="1"/>
  <c r="E83" i="8"/>
  <c r="B83" i="8"/>
  <c r="F83" i="8"/>
  <c r="E82" i="8"/>
  <c r="F82" i="8"/>
  <c r="B82" i="8"/>
  <c r="E81" i="8"/>
  <c r="F81" i="8" s="1"/>
  <c r="B81" i="8"/>
  <c r="E80" i="8"/>
  <c r="B80" i="8"/>
  <c r="F80" i="8" s="1"/>
  <c r="E79" i="8"/>
  <c r="B79" i="8"/>
  <c r="F79" i="8"/>
  <c r="E78" i="8"/>
  <c r="F78" i="8"/>
  <c r="B78" i="8"/>
  <c r="E75" i="8"/>
  <c r="F75" i="8" s="1"/>
  <c r="B75" i="8"/>
  <c r="E74" i="8"/>
  <c r="B74" i="8"/>
  <c r="F74" i="8" s="1"/>
  <c r="E73" i="8"/>
  <c r="B73" i="8"/>
  <c r="F73" i="8" s="1"/>
  <c r="E72" i="8"/>
  <c r="F72" i="8"/>
  <c r="B72" i="8"/>
  <c r="E71" i="8"/>
  <c r="F71" i="8" s="1"/>
  <c r="B71" i="8"/>
  <c r="E70" i="8"/>
  <c r="B70" i="8"/>
  <c r="F70" i="8" s="1"/>
  <c r="E69" i="8"/>
  <c r="B69" i="8"/>
  <c r="F69" i="8" s="1"/>
  <c r="E68" i="8"/>
  <c r="F68" i="8"/>
  <c r="B68" i="8"/>
  <c r="E67" i="8"/>
  <c r="F67" i="8" s="1"/>
  <c r="B67" i="8"/>
  <c r="E66" i="8"/>
  <c r="B66" i="8"/>
  <c r="F66" i="8" s="1"/>
  <c r="E63" i="8"/>
  <c r="B63" i="8"/>
  <c r="F63" i="8" s="1"/>
  <c r="E62" i="8"/>
  <c r="F62" i="8"/>
  <c r="B62" i="8"/>
  <c r="E61" i="8"/>
  <c r="F61" i="8" s="1"/>
  <c r="B61" i="8"/>
  <c r="E60" i="8"/>
  <c r="B60" i="8"/>
  <c r="F60" i="8" s="1"/>
  <c r="E59" i="8"/>
  <c r="B59" i="8"/>
  <c r="F59" i="8" s="1"/>
  <c r="E58" i="8"/>
  <c r="F58" i="8"/>
  <c r="B58" i="8"/>
  <c r="E57" i="8"/>
  <c r="F57" i="8" s="1"/>
  <c r="B57" i="8"/>
  <c r="E56" i="8"/>
  <c r="B56" i="8"/>
  <c r="F56" i="8" s="1"/>
  <c r="E55" i="8"/>
  <c r="B55" i="8"/>
  <c r="F55" i="8" s="1"/>
  <c r="E54" i="8"/>
  <c r="F54" i="8"/>
  <c r="B54" i="8"/>
  <c r="E51" i="8"/>
  <c r="F51" i="8" s="1"/>
  <c r="B51" i="8"/>
  <c r="E50" i="8"/>
  <c r="B50" i="8"/>
  <c r="F50" i="8" s="1"/>
  <c r="E49" i="8"/>
  <c r="B49" i="8"/>
  <c r="F49" i="8" s="1"/>
  <c r="E48" i="8"/>
  <c r="F48" i="8"/>
  <c r="B48" i="8"/>
  <c r="E47" i="8"/>
  <c r="F47" i="8" s="1"/>
  <c r="B47" i="8"/>
  <c r="E46" i="8"/>
  <c r="B46" i="8"/>
  <c r="F46" i="8" s="1"/>
  <c r="E45" i="8"/>
  <c r="B45" i="8"/>
  <c r="F45" i="8" s="1"/>
  <c r="E44" i="8"/>
  <c r="F44" i="8"/>
  <c r="B44" i="8"/>
  <c r="E43" i="8"/>
  <c r="F43" i="8" s="1"/>
  <c r="B43" i="8"/>
  <c r="E42" i="8"/>
  <c r="B42" i="8"/>
  <c r="F42" i="8" s="1"/>
  <c r="E39" i="8"/>
  <c r="B39" i="8"/>
  <c r="F39" i="8" s="1"/>
  <c r="E38" i="8"/>
  <c r="F38" i="8"/>
  <c r="B38" i="8"/>
  <c r="E37" i="8"/>
  <c r="F37" i="8" s="1"/>
  <c r="B37" i="8"/>
  <c r="E36" i="8"/>
  <c r="B36" i="8"/>
  <c r="F36" i="8" s="1"/>
  <c r="E35" i="8"/>
  <c r="B35" i="8"/>
  <c r="F35" i="8" s="1"/>
  <c r="E34" i="8"/>
  <c r="F34" i="8"/>
  <c r="B34" i="8"/>
  <c r="E33" i="8"/>
  <c r="F33" i="8" s="1"/>
  <c r="B33" i="8"/>
  <c r="E32" i="8"/>
  <c r="B32" i="8"/>
  <c r="F32" i="8" s="1"/>
  <c r="E31" i="8"/>
  <c r="B31" i="8"/>
  <c r="F31" i="8" s="1"/>
  <c r="E30" i="8"/>
  <c r="F30" i="8"/>
  <c r="B30" i="8"/>
  <c r="E27" i="8"/>
  <c r="F27" i="8" s="1"/>
  <c r="B27" i="8"/>
  <c r="E26" i="8"/>
  <c r="B26" i="8"/>
  <c r="F26" i="8" s="1"/>
  <c r="E25" i="8"/>
  <c r="B25" i="8"/>
  <c r="F25" i="8" s="1"/>
  <c r="E24" i="8"/>
  <c r="F24" i="8"/>
  <c r="B24" i="8"/>
  <c r="E23" i="8"/>
  <c r="F23" i="8" s="1"/>
  <c r="B23" i="8"/>
  <c r="E22" i="8"/>
  <c r="B22" i="8"/>
  <c r="F22" i="8" s="1"/>
  <c r="E21" i="8"/>
  <c r="B21" i="8"/>
  <c r="F21" i="8" s="1"/>
  <c r="E20" i="8"/>
  <c r="F20" i="8"/>
  <c r="B20" i="8"/>
  <c r="E19" i="8"/>
  <c r="F19" i="8" s="1"/>
  <c r="B19" i="8"/>
  <c r="E18" i="8"/>
  <c r="B18" i="8"/>
  <c r="F18" i="8" s="1"/>
  <c r="E15" i="8"/>
  <c r="B15" i="8"/>
  <c r="F15" i="8" s="1"/>
  <c r="E14" i="8"/>
  <c r="F14" i="8"/>
  <c r="B14" i="8"/>
  <c r="E13" i="8"/>
  <c r="F13" i="8" s="1"/>
  <c r="B13" i="8"/>
  <c r="E12" i="8"/>
  <c r="B12" i="8"/>
  <c r="F12" i="8" s="1"/>
  <c r="E11" i="8"/>
  <c r="B11" i="8"/>
  <c r="F11" i="8" s="1"/>
  <c r="E10" i="8"/>
  <c r="F10" i="8"/>
  <c r="B10" i="8"/>
  <c r="E9" i="8"/>
  <c r="F9" i="8" s="1"/>
  <c r="B9" i="8"/>
  <c r="E8" i="8"/>
  <c r="B8" i="8"/>
  <c r="F8" i="8" s="1"/>
  <c r="E7" i="8"/>
  <c r="B7" i="8"/>
  <c r="F7" i="8" s="1"/>
  <c r="E6" i="8"/>
  <c r="B6" i="8"/>
  <c r="F6" i="8" s="1"/>
  <c r="B6" i="3"/>
  <c r="F6" i="3"/>
  <c r="E6" i="3"/>
  <c r="B7" i="3"/>
  <c r="E7" i="3"/>
  <c r="F7" i="3" s="1"/>
  <c r="B8" i="3"/>
  <c r="E8" i="3"/>
  <c r="F8" i="3"/>
  <c r="B9" i="3"/>
  <c r="F9" i="3" s="1"/>
  <c r="E9" i="3"/>
  <c r="B10" i="3"/>
  <c r="F10" i="3"/>
  <c r="E10" i="3"/>
  <c r="B11" i="3"/>
  <c r="E11" i="3"/>
  <c r="F11" i="3" s="1"/>
  <c r="B12" i="3"/>
  <c r="E12" i="3"/>
  <c r="F12" i="3"/>
  <c r="B13" i="3"/>
  <c r="F13" i="3" s="1"/>
  <c r="E13" i="3"/>
  <c r="B14" i="3"/>
  <c r="F14" i="3"/>
  <c r="E14" i="3"/>
  <c r="B15" i="3"/>
  <c r="E15" i="3"/>
  <c r="F15" i="3" s="1"/>
  <c r="B18" i="3"/>
  <c r="E18" i="3"/>
  <c r="F18" i="3"/>
  <c r="B19" i="3"/>
  <c r="F19" i="3" s="1"/>
  <c r="E19" i="3"/>
  <c r="B20" i="3"/>
  <c r="F20" i="3"/>
  <c r="E20" i="3"/>
  <c r="B21" i="3"/>
  <c r="E21" i="3"/>
  <c r="F21" i="3" s="1"/>
  <c r="B22" i="3"/>
  <c r="E22" i="3"/>
  <c r="F22" i="3"/>
  <c r="B23" i="3"/>
  <c r="F23" i="3" s="1"/>
  <c r="E23" i="3"/>
  <c r="B24" i="3"/>
  <c r="F24" i="3"/>
  <c r="E24" i="3"/>
  <c r="B25" i="3"/>
  <c r="E25" i="3"/>
  <c r="F25" i="3" s="1"/>
  <c r="B26" i="3"/>
  <c r="E26" i="3"/>
  <c r="F26" i="3"/>
  <c r="B27" i="3"/>
  <c r="F27" i="3" s="1"/>
  <c r="E27" i="3"/>
  <c r="B30" i="3"/>
  <c r="F30" i="3"/>
  <c r="E30" i="3"/>
  <c r="B31" i="3"/>
  <c r="E31" i="3"/>
  <c r="F31" i="3" s="1"/>
  <c r="B32" i="3"/>
  <c r="E32" i="3"/>
  <c r="F32" i="3" s="1"/>
  <c r="B33" i="3"/>
  <c r="F33" i="3" s="1"/>
  <c r="E33" i="3"/>
  <c r="B34" i="3"/>
  <c r="F34" i="3"/>
  <c r="E34" i="3"/>
  <c r="B35" i="3"/>
  <c r="E35" i="3"/>
  <c r="F35" i="3" s="1"/>
  <c r="B36" i="3"/>
  <c r="E36" i="3"/>
  <c r="F36" i="3" s="1"/>
  <c r="B37" i="3"/>
  <c r="F37" i="3" s="1"/>
  <c r="E37" i="3"/>
  <c r="B38" i="3"/>
  <c r="F38" i="3"/>
  <c r="E38" i="3"/>
  <c r="B39" i="3"/>
  <c r="E39" i="3"/>
  <c r="F39" i="3" s="1"/>
  <c r="B42" i="3"/>
  <c r="E42" i="3"/>
  <c r="F42" i="3" s="1"/>
  <c r="B43" i="3"/>
  <c r="F43" i="3" s="1"/>
  <c r="E43" i="3"/>
  <c r="B44" i="3"/>
  <c r="F44" i="3" s="1"/>
  <c r="E44" i="3"/>
  <c r="B45" i="3"/>
  <c r="E45" i="3"/>
  <c r="F45" i="3" s="1"/>
  <c r="B46" i="3"/>
  <c r="E46" i="3"/>
  <c r="F46" i="3" s="1"/>
  <c r="B47" i="3"/>
  <c r="F47" i="3" s="1"/>
  <c r="E47" i="3"/>
  <c r="B48" i="3"/>
  <c r="F48" i="3" s="1"/>
  <c r="E48" i="3"/>
  <c r="B49" i="3"/>
  <c r="E49" i="3"/>
  <c r="F49" i="3" s="1"/>
  <c r="B50" i="3"/>
  <c r="E50" i="3"/>
  <c r="F50" i="3" s="1"/>
  <c r="B51" i="3"/>
  <c r="F51" i="3" s="1"/>
  <c r="E51" i="3"/>
  <c r="B54" i="3"/>
  <c r="F54" i="3" s="1"/>
  <c r="E54" i="3"/>
  <c r="B55" i="3"/>
  <c r="E55" i="3"/>
  <c r="F55" i="3" s="1"/>
  <c r="B56" i="3"/>
  <c r="E56" i="3"/>
  <c r="F56" i="3" s="1"/>
  <c r="B57" i="3"/>
  <c r="F57" i="3" s="1"/>
  <c r="E57" i="3"/>
  <c r="B58" i="3"/>
  <c r="F58" i="3" s="1"/>
  <c r="E58" i="3"/>
  <c r="B59" i="3"/>
  <c r="E59" i="3"/>
  <c r="F59" i="3" s="1"/>
  <c r="B60" i="3"/>
  <c r="E60" i="3"/>
  <c r="F60" i="3" s="1"/>
  <c r="B61" i="3"/>
  <c r="F61" i="3" s="1"/>
  <c r="E61" i="3"/>
  <c r="B62" i="3"/>
  <c r="F62" i="3" s="1"/>
  <c r="E62" i="3"/>
  <c r="B63" i="3"/>
  <c r="E63" i="3"/>
  <c r="F63" i="3" s="1"/>
  <c r="B66" i="3"/>
  <c r="E66" i="3"/>
  <c r="F66" i="3" s="1"/>
  <c r="B67" i="3"/>
  <c r="F67" i="3" s="1"/>
  <c r="E67" i="3"/>
  <c r="B68" i="3"/>
  <c r="F68" i="3" s="1"/>
  <c r="E68" i="3"/>
  <c r="B69" i="3"/>
  <c r="E69" i="3"/>
  <c r="F69" i="3" s="1"/>
  <c r="B70" i="3"/>
  <c r="E70" i="3"/>
  <c r="F70" i="3" s="1"/>
  <c r="B71" i="3"/>
  <c r="F71" i="3" s="1"/>
  <c r="E71" i="3"/>
  <c r="B72" i="3"/>
  <c r="F72" i="3" s="1"/>
  <c r="E72" i="3"/>
  <c r="B73" i="3"/>
  <c r="E73" i="3"/>
  <c r="F73" i="3" s="1"/>
  <c r="B74" i="3"/>
  <c r="E74" i="3"/>
  <c r="F74" i="3" s="1"/>
  <c r="B75" i="3"/>
  <c r="F75" i="3" s="1"/>
  <c r="E75" i="3"/>
  <c r="B78" i="3"/>
  <c r="F78" i="3" s="1"/>
  <c r="E78" i="3"/>
  <c r="B79" i="3"/>
  <c r="E79" i="3"/>
  <c r="F79" i="3" s="1"/>
  <c r="B80" i="3"/>
  <c r="E80" i="3"/>
  <c r="F80" i="3" s="1"/>
  <c r="B81" i="3"/>
  <c r="F81" i="3" s="1"/>
  <c r="E81" i="3"/>
  <c r="B82" i="3"/>
  <c r="F82" i="3" s="1"/>
  <c r="E82" i="3"/>
  <c r="B83" i="3"/>
  <c r="E83" i="3"/>
  <c r="F83" i="3" s="1"/>
  <c r="B84" i="3"/>
  <c r="E84" i="3"/>
  <c r="F84" i="3" s="1"/>
  <c r="B85" i="3"/>
  <c r="F85" i="3" s="1"/>
  <c r="E85" i="3"/>
  <c r="B86" i="3"/>
  <c r="F86" i="3" s="1"/>
  <c r="E86" i="3"/>
  <c r="B87" i="3"/>
  <c r="E87" i="3"/>
  <c r="F87" i="3" s="1"/>
  <c r="F90" i="3"/>
  <c r="E51" i="27"/>
  <c r="B51" i="27"/>
  <c r="F51" i="27"/>
  <c r="E50" i="27"/>
  <c r="B50" i="27"/>
  <c r="F50" i="27"/>
  <c r="E49" i="27"/>
  <c r="B49" i="27"/>
  <c r="F49" i="27"/>
  <c r="E48" i="27"/>
  <c r="F48" i="27"/>
  <c r="B48" i="27"/>
  <c r="E47" i="27"/>
  <c r="B47" i="27"/>
  <c r="F47" i="27"/>
  <c r="E46" i="27"/>
  <c r="B46" i="27"/>
  <c r="F46" i="27"/>
  <c r="E45" i="27"/>
  <c r="B45" i="27"/>
  <c r="F45" i="27"/>
  <c r="E44" i="27"/>
  <c r="F44" i="27"/>
  <c r="B44" i="27"/>
  <c r="E43" i="27"/>
  <c r="B43" i="27"/>
  <c r="F43" i="27"/>
  <c r="E42" i="27"/>
  <c r="B42" i="27"/>
  <c r="E39" i="27"/>
  <c r="B39" i="27"/>
  <c r="F39" i="27"/>
  <c r="E38" i="27"/>
  <c r="B38" i="27"/>
  <c r="F38" i="27"/>
  <c r="E37" i="27"/>
  <c r="B37" i="27"/>
  <c r="F37" i="27"/>
  <c r="E36" i="27"/>
  <c r="F36" i="27"/>
  <c r="B36" i="27"/>
  <c r="E35" i="27"/>
  <c r="B35" i="27"/>
  <c r="F35" i="27"/>
  <c r="E34" i="27"/>
  <c r="B34" i="27"/>
  <c r="F34" i="27"/>
  <c r="E33" i="27"/>
  <c r="B33" i="27"/>
  <c r="F33" i="27"/>
  <c r="E32" i="27"/>
  <c r="F32" i="27"/>
  <c r="B32" i="27"/>
  <c r="E31" i="27"/>
  <c r="B31" i="27"/>
  <c r="F31" i="27"/>
  <c r="E30" i="27"/>
  <c r="B30" i="27"/>
  <c r="E27" i="27"/>
  <c r="B27" i="27"/>
  <c r="F27" i="27"/>
  <c r="E26" i="27"/>
  <c r="B26" i="27"/>
  <c r="F26" i="27"/>
  <c r="E25" i="27"/>
  <c r="B25" i="27"/>
  <c r="F25" i="27"/>
  <c r="E24" i="27"/>
  <c r="F24" i="27"/>
  <c r="B24" i="27"/>
  <c r="E23" i="27"/>
  <c r="B23" i="27"/>
  <c r="F23" i="27"/>
  <c r="E22" i="27"/>
  <c r="B22" i="27"/>
  <c r="F22" i="27"/>
  <c r="E21" i="27"/>
  <c r="B21" i="27"/>
  <c r="F21" i="27"/>
  <c r="E20" i="27"/>
  <c r="F20" i="27"/>
  <c r="B20" i="27"/>
  <c r="E19" i="27"/>
  <c r="B19" i="27"/>
  <c r="E18" i="27"/>
  <c r="B18" i="27"/>
  <c r="E15" i="27"/>
  <c r="B15" i="27"/>
  <c r="F15" i="27"/>
  <c r="E14" i="27"/>
  <c r="B14" i="27"/>
  <c r="F14" i="27"/>
  <c r="E13" i="27"/>
  <c r="B13" i="27"/>
  <c r="E12" i="27"/>
  <c r="B12" i="27"/>
  <c r="F12" i="27"/>
  <c r="E11" i="27"/>
  <c r="B11" i="27"/>
  <c r="F11" i="27"/>
  <c r="E10" i="27"/>
  <c r="B10" i="27"/>
  <c r="F10" i="27"/>
  <c r="E9" i="27"/>
  <c r="B9" i="27"/>
  <c r="F9" i="27"/>
  <c r="E8" i="27"/>
  <c r="B8" i="27"/>
  <c r="F8" i="27"/>
  <c r="E7" i="27"/>
  <c r="B7" i="27"/>
  <c r="E6" i="27"/>
  <c r="B6" i="27"/>
  <c r="F126" i="25"/>
  <c r="E123" i="25"/>
  <c r="B123" i="25"/>
  <c r="F123" i="25"/>
  <c r="F122" i="25"/>
  <c r="E122" i="25"/>
  <c r="B122" i="25"/>
  <c r="F121" i="25"/>
  <c r="E121" i="25"/>
  <c r="B121" i="25"/>
  <c r="E120" i="25"/>
  <c r="B120" i="25"/>
  <c r="F120" i="25"/>
  <c r="E119" i="25"/>
  <c r="B119" i="25"/>
  <c r="F119" i="25"/>
  <c r="F118" i="25"/>
  <c r="E118" i="25"/>
  <c r="B118" i="25"/>
  <c r="F117" i="25"/>
  <c r="E117" i="25"/>
  <c r="B117" i="25"/>
  <c r="E116" i="25"/>
  <c r="B116" i="25"/>
  <c r="F116" i="25"/>
  <c r="E115" i="25"/>
  <c r="B115" i="25"/>
  <c r="F115" i="25"/>
  <c r="F114" i="25"/>
  <c r="E114" i="25"/>
  <c r="B114" i="25"/>
  <c r="F111" i="25"/>
  <c r="E111" i="25"/>
  <c r="B111" i="25"/>
  <c r="E110" i="25"/>
  <c r="B110" i="25"/>
  <c r="F110" i="25"/>
  <c r="E109" i="25"/>
  <c r="B109" i="25"/>
  <c r="F109" i="25"/>
  <c r="F108" i="25"/>
  <c r="E108" i="25"/>
  <c r="B108" i="25"/>
  <c r="F107" i="25"/>
  <c r="E107" i="25"/>
  <c r="B107" i="25"/>
  <c r="E106" i="25"/>
  <c r="B106" i="25"/>
  <c r="F106" i="25"/>
  <c r="E105" i="25"/>
  <c r="B105" i="25"/>
  <c r="F105" i="25"/>
  <c r="F104" i="25"/>
  <c r="E104" i="25"/>
  <c r="B104" i="25"/>
  <c r="F103" i="25"/>
  <c r="E103" i="25"/>
  <c r="B103" i="25"/>
  <c r="E102" i="25"/>
  <c r="B102" i="25"/>
  <c r="F102" i="25"/>
  <c r="E99" i="25"/>
  <c r="B99" i="25"/>
  <c r="F99" i="25"/>
  <c r="F98" i="25"/>
  <c r="E98" i="25"/>
  <c r="B98" i="25"/>
  <c r="F97" i="25"/>
  <c r="E97" i="25"/>
  <c r="B97" i="25"/>
  <c r="E96" i="25"/>
  <c r="B96" i="25"/>
  <c r="F96" i="25"/>
  <c r="E95" i="25"/>
  <c r="B95" i="25"/>
  <c r="F95" i="25"/>
  <c r="F94" i="25"/>
  <c r="E94" i="25"/>
  <c r="B94" i="25"/>
  <c r="F93" i="25"/>
  <c r="E93" i="25"/>
  <c r="B93" i="25"/>
  <c r="E92" i="25"/>
  <c r="B92" i="25"/>
  <c r="F92" i="25"/>
  <c r="E91" i="25"/>
  <c r="B91" i="25"/>
  <c r="F91" i="25"/>
  <c r="F90" i="25"/>
  <c r="E90" i="25"/>
  <c r="B90" i="25"/>
  <c r="F87" i="25"/>
  <c r="E87" i="25"/>
  <c r="B87" i="25"/>
  <c r="E86" i="25"/>
  <c r="B86" i="25"/>
  <c r="F86" i="25"/>
  <c r="E85" i="25"/>
  <c r="B85" i="25"/>
  <c r="F85" i="25"/>
  <c r="F84" i="25"/>
  <c r="E84" i="25"/>
  <c r="B84" i="25"/>
  <c r="F83" i="25"/>
  <c r="E83" i="25"/>
  <c r="B83" i="25"/>
  <c r="E82" i="25"/>
  <c r="B82" i="25"/>
  <c r="F82" i="25"/>
  <c r="E81" i="25"/>
  <c r="B81" i="25"/>
  <c r="F81" i="25"/>
  <c r="F80" i="25"/>
  <c r="E80" i="25"/>
  <c r="B80" i="25"/>
  <c r="E79" i="25"/>
  <c r="F79" i="25"/>
  <c r="B79" i="25"/>
  <c r="E78" i="25"/>
  <c r="B78" i="25"/>
  <c r="F78" i="25"/>
  <c r="E75" i="25"/>
  <c r="B75" i="25"/>
  <c r="F75" i="25"/>
  <c r="F74" i="25"/>
  <c r="E74" i="25"/>
  <c r="B74" i="25"/>
  <c r="E73" i="25"/>
  <c r="F73" i="25"/>
  <c r="B73" i="25"/>
  <c r="E72" i="25"/>
  <c r="B72" i="25"/>
  <c r="F72" i="25"/>
  <c r="E71" i="25"/>
  <c r="B71" i="25"/>
  <c r="F71" i="25"/>
  <c r="F70" i="25"/>
  <c r="E70" i="25"/>
  <c r="B70" i="25"/>
  <c r="E69" i="25"/>
  <c r="F69" i="25"/>
  <c r="B69" i="25"/>
  <c r="E68" i="25"/>
  <c r="B68" i="25"/>
  <c r="F68" i="25"/>
  <c r="E67" i="25"/>
  <c r="B67" i="25"/>
  <c r="F67" i="25"/>
  <c r="F66" i="25"/>
  <c r="E66" i="25"/>
  <c r="B66" i="25"/>
  <c r="E63" i="25"/>
  <c r="F63" i="25"/>
  <c r="B63" i="25"/>
  <c r="E62" i="25"/>
  <c r="B62" i="25"/>
  <c r="F62" i="25"/>
  <c r="E61" i="25"/>
  <c r="B61" i="25"/>
  <c r="F61" i="25"/>
  <c r="F60" i="25"/>
  <c r="E60" i="25"/>
  <c r="B60" i="25"/>
  <c r="E59" i="25"/>
  <c r="F59" i="25"/>
  <c r="B59" i="25"/>
  <c r="E58" i="25"/>
  <c r="B58" i="25"/>
  <c r="F58" i="25"/>
  <c r="E57" i="25"/>
  <c r="B57" i="25"/>
  <c r="F57" i="25"/>
  <c r="F56" i="25"/>
  <c r="E56" i="25"/>
  <c r="B56" i="25"/>
  <c r="E55" i="25"/>
  <c r="F55" i="25"/>
  <c r="B55" i="25"/>
  <c r="E54" i="25"/>
  <c r="B54" i="25"/>
  <c r="F54" i="25"/>
  <c r="E51" i="25"/>
  <c r="B51" i="25"/>
  <c r="F51" i="25"/>
  <c r="F50" i="25"/>
  <c r="E50" i="25"/>
  <c r="B50" i="25"/>
  <c r="E49" i="25"/>
  <c r="F49" i="25"/>
  <c r="B49" i="25"/>
  <c r="E48" i="25"/>
  <c r="B48" i="25"/>
  <c r="F48" i="25"/>
  <c r="E47" i="25"/>
  <c r="B47" i="25"/>
  <c r="F47" i="25"/>
  <c r="F46" i="25"/>
  <c r="E46" i="25"/>
  <c r="B46" i="25"/>
  <c r="E45" i="25"/>
  <c r="F45" i="25"/>
  <c r="B45" i="25"/>
  <c r="E44" i="25"/>
  <c r="B44" i="25"/>
  <c r="F44" i="25"/>
  <c r="E43" i="25"/>
  <c r="B43" i="25"/>
  <c r="F43" i="25"/>
  <c r="F42" i="25"/>
  <c r="E42" i="25"/>
  <c r="B42" i="25"/>
  <c r="E39" i="25"/>
  <c r="F39" i="25"/>
  <c r="B39" i="25"/>
  <c r="E38" i="25"/>
  <c r="B38" i="25"/>
  <c r="F38" i="25"/>
  <c r="E37" i="25"/>
  <c r="B37" i="25"/>
  <c r="F37" i="25"/>
  <c r="F36" i="25"/>
  <c r="E36" i="25"/>
  <c r="B36" i="25"/>
  <c r="E35" i="25"/>
  <c r="F35" i="25"/>
  <c r="B35" i="25"/>
  <c r="E34" i="25"/>
  <c r="B34" i="25"/>
  <c r="F34" i="25"/>
  <c r="E33" i="25"/>
  <c r="B33" i="25"/>
  <c r="F33" i="25"/>
  <c r="F32" i="25"/>
  <c r="E32" i="25"/>
  <c r="B32" i="25"/>
  <c r="E31" i="25"/>
  <c r="F31" i="25"/>
  <c r="B31" i="25"/>
  <c r="E30" i="25"/>
  <c r="B30" i="25"/>
  <c r="F30" i="25"/>
  <c r="E27" i="25"/>
  <c r="B27" i="25"/>
  <c r="F27" i="25"/>
  <c r="F26" i="25"/>
  <c r="E26" i="25"/>
  <c r="B26" i="25"/>
  <c r="E25" i="25"/>
  <c r="F25" i="25"/>
  <c r="B25" i="25"/>
  <c r="E24" i="25"/>
  <c r="B24" i="25"/>
  <c r="F24" i="25"/>
  <c r="E23" i="25"/>
  <c r="B23" i="25"/>
  <c r="F23" i="25"/>
  <c r="F22" i="25"/>
  <c r="E22" i="25"/>
  <c r="B22" i="25"/>
  <c r="E21" i="25"/>
  <c r="B21" i="25"/>
  <c r="F21" i="25"/>
  <c r="E20" i="25"/>
  <c r="B20" i="25"/>
  <c r="F20" i="25"/>
  <c r="E19" i="25"/>
  <c r="B19" i="25"/>
  <c r="F19" i="25"/>
  <c r="F18" i="25"/>
  <c r="E18" i="25"/>
  <c r="B18" i="25"/>
  <c r="E15" i="25"/>
  <c r="B15" i="25"/>
  <c r="F15" i="25"/>
  <c r="E14" i="25"/>
  <c r="B14" i="25"/>
  <c r="F14" i="25"/>
  <c r="E13" i="25"/>
  <c r="B13" i="25"/>
  <c r="F13" i="25"/>
  <c r="F12" i="25"/>
  <c r="E12" i="25"/>
  <c r="B12" i="25"/>
  <c r="E11" i="25"/>
  <c r="B11" i="25"/>
  <c r="F11" i="25"/>
  <c r="E10" i="25"/>
  <c r="B10" i="25"/>
  <c r="F10" i="25"/>
  <c r="F9" i="25"/>
  <c r="E9" i="25"/>
  <c r="B9" i="25"/>
  <c r="E8" i="25"/>
  <c r="F8" i="25"/>
  <c r="B8" i="25"/>
  <c r="E7" i="25"/>
  <c r="B7" i="25"/>
  <c r="F7" i="25"/>
  <c r="E6" i="25"/>
  <c r="B6" i="25"/>
  <c r="F6" i="25"/>
  <c r="F126" i="23"/>
  <c r="F125" i="23"/>
  <c r="E123" i="23"/>
  <c r="B123" i="23"/>
  <c r="F123" i="23"/>
  <c r="E122" i="23"/>
  <c r="B122" i="23"/>
  <c r="F122" i="23"/>
  <c r="E121" i="23"/>
  <c r="B121" i="23"/>
  <c r="F121" i="23"/>
  <c r="E120" i="23"/>
  <c r="F120" i="23"/>
  <c r="B120" i="23"/>
  <c r="E119" i="23"/>
  <c r="B119" i="23"/>
  <c r="F119" i="23"/>
  <c r="E118" i="23"/>
  <c r="B118" i="23"/>
  <c r="F118" i="23"/>
  <c r="E117" i="23"/>
  <c r="B117" i="23"/>
  <c r="F117" i="23"/>
  <c r="E116" i="23"/>
  <c r="F116" i="23"/>
  <c r="B116" i="23"/>
  <c r="F115" i="23"/>
  <c r="E115" i="23"/>
  <c r="B115" i="23"/>
  <c r="E114" i="23"/>
  <c r="B114" i="23"/>
  <c r="F114" i="23"/>
  <c r="E111" i="23"/>
  <c r="B111" i="23"/>
  <c r="F111" i="23"/>
  <c r="E110" i="23"/>
  <c r="B110" i="23"/>
  <c r="F110" i="23"/>
  <c r="E109" i="23"/>
  <c r="B109" i="23"/>
  <c r="F109" i="23"/>
  <c r="E108" i="23"/>
  <c r="F108" i="23"/>
  <c r="B108" i="23"/>
  <c r="E107" i="23"/>
  <c r="B107" i="23"/>
  <c r="F107" i="23"/>
  <c r="E106" i="23"/>
  <c r="B106" i="23"/>
  <c r="F106" i="23"/>
  <c r="E105" i="23"/>
  <c r="B105" i="23"/>
  <c r="F105" i="23"/>
  <c r="E104" i="23"/>
  <c r="F104" i="23"/>
  <c r="B104" i="23"/>
  <c r="E103" i="23"/>
  <c r="B103" i="23"/>
  <c r="F103" i="23"/>
  <c r="E102" i="23"/>
  <c r="B102" i="23"/>
  <c r="F102" i="23"/>
  <c r="E99" i="23"/>
  <c r="F99" i="23"/>
  <c r="B99" i="23"/>
  <c r="E98" i="23"/>
  <c r="B98" i="23"/>
  <c r="F98" i="23"/>
  <c r="E97" i="23"/>
  <c r="B97" i="23"/>
  <c r="F97" i="23"/>
  <c r="F96" i="23"/>
  <c r="E96" i="23"/>
  <c r="B96" i="23"/>
  <c r="E95" i="23"/>
  <c r="F95" i="23"/>
  <c r="B95" i="23"/>
  <c r="E94" i="23"/>
  <c r="B94" i="23"/>
  <c r="F94" i="23"/>
  <c r="E93" i="23"/>
  <c r="B93" i="23"/>
  <c r="F93" i="23"/>
  <c r="F92" i="23"/>
  <c r="E92" i="23"/>
  <c r="B92" i="23"/>
  <c r="F91" i="23"/>
  <c r="E91" i="23"/>
  <c r="B91" i="23"/>
  <c r="E90" i="23"/>
  <c r="B90" i="23"/>
  <c r="F90" i="23"/>
  <c r="E87" i="23"/>
  <c r="B87" i="23"/>
  <c r="F87" i="23"/>
  <c r="E86" i="23"/>
  <c r="B86" i="23"/>
  <c r="F86" i="23"/>
  <c r="E85" i="23"/>
  <c r="B85" i="23"/>
  <c r="F85" i="23"/>
  <c r="F84" i="23"/>
  <c r="E84" i="23"/>
  <c r="B84" i="23"/>
  <c r="F83" i="23"/>
  <c r="E83" i="23"/>
  <c r="B83" i="23"/>
  <c r="E82" i="23"/>
  <c r="B82" i="23"/>
  <c r="F82" i="23"/>
  <c r="E81" i="23"/>
  <c r="B81" i="23"/>
  <c r="F81" i="23"/>
  <c r="F80" i="23"/>
  <c r="E80" i="23"/>
  <c r="B80" i="23"/>
  <c r="F79" i="23"/>
  <c r="E79" i="23"/>
  <c r="B79" i="23"/>
  <c r="E78" i="23"/>
  <c r="B78" i="23"/>
  <c r="F78" i="23"/>
  <c r="E75" i="23"/>
  <c r="B75" i="23"/>
  <c r="F75" i="23"/>
  <c r="E74" i="23"/>
  <c r="B74" i="23"/>
  <c r="F74" i="23"/>
  <c r="E73" i="23"/>
  <c r="B73" i="23"/>
  <c r="F73" i="23"/>
  <c r="E72" i="23"/>
  <c r="F72" i="23"/>
  <c r="B72" i="23"/>
  <c r="E71" i="23"/>
  <c r="B71" i="23"/>
  <c r="F71" i="23"/>
  <c r="E70" i="23"/>
  <c r="B70" i="23"/>
  <c r="F70" i="23"/>
  <c r="E69" i="23"/>
  <c r="B69" i="23"/>
  <c r="F69" i="23"/>
  <c r="E68" i="23"/>
  <c r="F68" i="23"/>
  <c r="B68" i="23"/>
  <c r="E67" i="23"/>
  <c r="B67" i="23"/>
  <c r="F67" i="23"/>
  <c r="E66" i="23"/>
  <c r="B66" i="23"/>
  <c r="F66" i="23"/>
  <c r="E63" i="23"/>
  <c r="B63" i="23"/>
  <c r="F63" i="23"/>
  <c r="E62" i="23"/>
  <c r="B62" i="23"/>
  <c r="F62" i="23"/>
  <c r="E61" i="23"/>
  <c r="B61" i="23"/>
  <c r="F61" i="23"/>
  <c r="E60" i="23"/>
  <c r="F60" i="23"/>
  <c r="B60" i="23"/>
  <c r="E59" i="23"/>
  <c r="B59" i="23"/>
  <c r="F59" i="23"/>
  <c r="E58" i="23"/>
  <c r="B58" i="23"/>
  <c r="F58" i="23"/>
  <c r="E57" i="23"/>
  <c r="B57" i="23"/>
  <c r="F57" i="23"/>
  <c r="E56" i="23"/>
  <c r="F56" i="23"/>
  <c r="B56" i="23"/>
  <c r="E55" i="23"/>
  <c r="B55" i="23"/>
  <c r="F55" i="23"/>
  <c r="E54" i="23"/>
  <c r="B54" i="23"/>
  <c r="F54" i="23"/>
  <c r="E39" i="23"/>
  <c r="B39" i="23"/>
  <c r="F39" i="23"/>
  <c r="E38" i="23"/>
  <c r="B38" i="23"/>
  <c r="F38" i="23"/>
  <c r="E37" i="23"/>
  <c r="B37" i="23"/>
  <c r="F37" i="23"/>
  <c r="F36" i="23"/>
  <c r="E36" i="23"/>
  <c r="B36" i="23"/>
  <c r="E35" i="23"/>
  <c r="B35" i="23"/>
  <c r="F35" i="23"/>
  <c r="E34" i="23"/>
  <c r="B34" i="23"/>
  <c r="F34" i="23"/>
  <c r="E33" i="23"/>
  <c r="B33" i="23"/>
  <c r="F33" i="23"/>
  <c r="F32" i="23"/>
  <c r="E32" i="23"/>
  <c r="B32" i="23"/>
  <c r="E31" i="23"/>
  <c r="B31" i="23"/>
  <c r="F31" i="23"/>
  <c r="E30" i="23"/>
  <c r="B30" i="23"/>
  <c r="F30" i="23"/>
  <c r="E51" i="23"/>
  <c r="B51" i="23"/>
  <c r="F51" i="23"/>
  <c r="E50" i="23"/>
  <c r="B50" i="23"/>
  <c r="F50" i="23"/>
  <c r="E49" i="23"/>
  <c r="B49" i="23"/>
  <c r="F49" i="23"/>
  <c r="E48" i="23"/>
  <c r="B48" i="23"/>
  <c r="E47" i="23"/>
  <c r="B47" i="23"/>
  <c r="F47" i="23"/>
  <c r="E46" i="23"/>
  <c r="B46" i="23"/>
  <c r="F46" i="23"/>
  <c r="E45" i="23"/>
  <c r="B45" i="23"/>
  <c r="F45" i="23"/>
  <c r="E44" i="23"/>
  <c r="B44" i="23"/>
  <c r="E43" i="23"/>
  <c r="B43" i="23"/>
  <c r="F43" i="23"/>
  <c r="E42" i="23"/>
  <c r="B42" i="23"/>
  <c r="F42" i="23"/>
  <c r="B22" i="23"/>
  <c r="F90" i="19"/>
  <c r="E87" i="19"/>
  <c r="B87" i="19"/>
  <c r="F87" i="19"/>
  <c r="E86" i="19"/>
  <c r="B86" i="19"/>
  <c r="F86" i="19" s="1"/>
  <c r="E85" i="19"/>
  <c r="B85" i="19"/>
  <c r="F85" i="19" s="1"/>
  <c r="E84" i="19"/>
  <c r="B84" i="19"/>
  <c r="F84" i="19" s="1"/>
  <c r="E83" i="19"/>
  <c r="B83" i="19"/>
  <c r="F83" i="19" s="1"/>
  <c r="E82" i="19"/>
  <c r="B82" i="19"/>
  <c r="F82" i="19" s="1"/>
  <c r="E81" i="19"/>
  <c r="B81" i="19"/>
  <c r="F81" i="19" s="1"/>
  <c r="E80" i="19"/>
  <c r="B80" i="19"/>
  <c r="F80" i="19" s="1"/>
  <c r="E79" i="19"/>
  <c r="B79" i="19"/>
  <c r="F79" i="19" s="1"/>
  <c r="E78" i="19"/>
  <c r="B78" i="19"/>
  <c r="F78" i="19" s="1"/>
  <c r="E75" i="19"/>
  <c r="B75" i="19"/>
  <c r="F75" i="19" s="1"/>
  <c r="E74" i="19"/>
  <c r="B74" i="19"/>
  <c r="F74" i="19" s="1"/>
  <c r="E73" i="19"/>
  <c r="B73" i="19"/>
  <c r="F73" i="19" s="1"/>
  <c r="E72" i="19"/>
  <c r="B72" i="19"/>
  <c r="F72" i="19" s="1"/>
  <c r="E71" i="19"/>
  <c r="B71" i="19"/>
  <c r="F71" i="19" s="1"/>
  <c r="E70" i="19"/>
  <c r="B70" i="19"/>
  <c r="F70" i="19" s="1"/>
  <c r="E69" i="19"/>
  <c r="B69" i="19"/>
  <c r="F69" i="19" s="1"/>
  <c r="E68" i="19"/>
  <c r="B68" i="19"/>
  <c r="F68" i="19" s="1"/>
  <c r="E67" i="19"/>
  <c r="B67" i="19"/>
  <c r="F67" i="19" s="1"/>
  <c r="E66" i="19"/>
  <c r="B66" i="19"/>
  <c r="F66" i="19" s="1"/>
  <c r="E63" i="19"/>
  <c r="B63" i="19"/>
  <c r="F63" i="19" s="1"/>
  <c r="E62" i="19"/>
  <c r="B62" i="19"/>
  <c r="F62" i="19" s="1"/>
  <c r="E61" i="19"/>
  <c r="B61" i="19"/>
  <c r="F61" i="19" s="1"/>
  <c r="E60" i="19"/>
  <c r="B60" i="19"/>
  <c r="F60" i="19" s="1"/>
  <c r="E59" i="19"/>
  <c r="B59" i="19"/>
  <c r="F59" i="19" s="1"/>
  <c r="E58" i="19"/>
  <c r="B58" i="19"/>
  <c r="F58" i="19" s="1"/>
  <c r="E57" i="19"/>
  <c r="B57" i="19"/>
  <c r="F57" i="19" s="1"/>
  <c r="E56" i="19"/>
  <c r="B56" i="19"/>
  <c r="F56" i="19" s="1"/>
  <c r="E55" i="19"/>
  <c r="B55" i="19"/>
  <c r="F55" i="19" s="1"/>
  <c r="E54" i="19"/>
  <c r="B54" i="19"/>
  <c r="F54" i="19" s="1"/>
  <c r="E51" i="19"/>
  <c r="B51" i="19"/>
  <c r="F51" i="19" s="1"/>
  <c r="E50" i="19"/>
  <c r="B50" i="19"/>
  <c r="F50" i="19" s="1"/>
  <c r="E49" i="19"/>
  <c r="B49" i="19"/>
  <c r="F49" i="19" s="1"/>
  <c r="E48" i="19"/>
  <c r="B48" i="19"/>
  <c r="F48" i="19" s="1"/>
  <c r="E47" i="19"/>
  <c r="B47" i="19"/>
  <c r="F47" i="19" s="1"/>
  <c r="E46" i="19"/>
  <c r="B46" i="19"/>
  <c r="F46" i="19" s="1"/>
  <c r="E45" i="19"/>
  <c r="B45" i="19"/>
  <c r="F45" i="19" s="1"/>
  <c r="E44" i="19"/>
  <c r="B44" i="19"/>
  <c r="F44" i="19" s="1"/>
  <c r="E43" i="19"/>
  <c r="B43" i="19"/>
  <c r="F43" i="19" s="1"/>
  <c r="E42" i="19"/>
  <c r="B42" i="19"/>
  <c r="F42" i="19" s="1"/>
  <c r="E39" i="19"/>
  <c r="B39" i="19"/>
  <c r="F39" i="19" s="1"/>
  <c r="E38" i="19"/>
  <c r="B38" i="19"/>
  <c r="F38" i="19" s="1"/>
  <c r="E37" i="19"/>
  <c r="B37" i="19"/>
  <c r="F37" i="19" s="1"/>
  <c r="E36" i="19"/>
  <c r="B36" i="19"/>
  <c r="F36" i="19" s="1"/>
  <c r="E35" i="19"/>
  <c r="B35" i="19"/>
  <c r="F35" i="19" s="1"/>
  <c r="E34" i="19"/>
  <c r="B34" i="19"/>
  <c r="F34" i="19" s="1"/>
  <c r="E33" i="19"/>
  <c r="B33" i="19"/>
  <c r="F33" i="19" s="1"/>
  <c r="E32" i="19"/>
  <c r="B32" i="19"/>
  <c r="F32" i="19" s="1"/>
  <c r="E31" i="19"/>
  <c r="B31" i="19"/>
  <c r="F31" i="19" s="1"/>
  <c r="E30" i="19"/>
  <c r="B30" i="19"/>
  <c r="F30" i="19" s="1"/>
  <c r="E27" i="19"/>
  <c r="B27" i="19"/>
  <c r="F27" i="19" s="1"/>
  <c r="E26" i="19"/>
  <c r="B26" i="19"/>
  <c r="F26" i="19" s="1"/>
  <c r="E25" i="19"/>
  <c r="B25" i="19"/>
  <c r="F25" i="19" s="1"/>
  <c r="E24" i="19"/>
  <c r="B24" i="19"/>
  <c r="F24" i="19" s="1"/>
  <c r="E23" i="19"/>
  <c r="B23" i="19"/>
  <c r="F23" i="19" s="1"/>
  <c r="E22" i="19"/>
  <c r="B22" i="19"/>
  <c r="F22" i="19" s="1"/>
  <c r="E21" i="19"/>
  <c r="B21" i="19"/>
  <c r="F21" i="19" s="1"/>
  <c r="E20" i="19"/>
  <c r="B20" i="19"/>
  <c r="F20" i="19" s="1"/>
  <c r="E19" i="19"/>
  <c r="B19" i="19"/>
  <c r="F19" i="19" s="1"/>
  <c r="E18" i="19"/>
  <c r="B18" i="19"/>
  <c r="F18" i="19" s="1"/>
  <c r="E15" i="19"/>
  <c r="B15" i="19"/>
  <c r="F15" i="19" s="1"/>
  <c r="E14" i="19"/>
  <c r="B14" i="19"/>
  <c r="F14" i="19" s="1"/>
  <c r="E13" i="19"/>
  <c r="B13" i="19"/>
  <c r="F13" i="19" s="1"/>
  <c r="E12" i="19"/>
  <c r="B12" i="19"/>
  <c r="F12" i="19" s="1"/>
  <c r="E11" i="19"/>
  <c r="B11" i="19"/>
  <c r="F11" i="19" s="1"/>
  <c r="E10" i="19"/>
  <c r="B10" i="19"/>
  <c r="F10" i="19" s="1"/>
  <c r="E9" i="19"/>
  <c r="B9" i="19"/>
  <c r="F9" i="19" s="1"/>
  <c r="E8" i="19"/>
  <c r="B8" i="19"/>
  <c r="F8" i="19" s="1"/>
  <c r="E7" i="19"/>
  <c r="B7" i="19"/>
  <c r="F7" i="19" s="1"/>
  <c r="E6" i="19"/>
  <c r="B6" i="19"/>
  <c r="F6" i="19" s="1"/>
  <c r="F90" i="15"/>
  <c r="E87" i="15"/>
  <c r="B87" i="15"/>
  <c r="F87" i="15"/>
  <c r="F86" i="15"/>
  <c r="E86" i="15"/>
  <c r="B86" i="15"/>
  <c r="E85" i="15"/>
  <c r="F85" i="15" s="1"/>
  <c r="B85" i="15"/>
  <c r="E84" i="15"/>
  <c r="B84" i="15"/>
  <c r="F84" i="15"/>
  <c r="E83" i="15"/>
  <c r="B83" i="15"/>
  <c r="F83" i="15"/>
  <c r="F82" i="15"/>
  <c r="E82" i="15"/>
  <c r="B82" i="15"/>
  <c r="E81" i="15"/>
  <c r="F81" i="15" s="1"/>
  <c r="B81" i="15"/>
  <c r="E80" i="15"/>
  <c r="B80" i="15"/>
  <c r="F80" i="15"/>
  <c r="E79" i="15"/>
  <c r="B79" i="15"/>
  <c r="F79" i="15"/>
  <c r="F78" i="15"/>
  <c r="E78" i="15"/>
  <c r="B78" i="15"/>
  <c r="E75" i="15"/>
  <c r="F75" i="15" s="1"/>
  <c r="B75" i="15"/>
  <c r="E74" i="15"/>
  <c r="B74" i="15"/>
  <c r="F74" i="15"/>
  <c r="E73" i="15"/>
  <c r="B73" i="15"/>
  <c r="F73" i="15"/>
  <c r="F72" i="15"/>
  <c r="E72" i="15"/>
  <c r="B72" i="15"/>
  <c r="E71" i="15"/>
  <c r="F71" i="15" s="1"/>
  <c r="B71" i="15"/>
  <c r="E70" i="15"/>
  <c r="B70" i="15"/>
  <c r="F70" i="15"/>
  <c r="E69" i="15"/>
  <c r="B69" i="15"/>
  <c r="F69" i="15"/>
  <c r="F68" i="15"/>
  <c r="E68" i="15"/>
  <c r="B68" i="15"/>
  <c r="E67" i="15"/>
  <c r="F67" i="15"/>
  <c r="B67" i="15"/>
  <c r="E66" i="15"/>
  <c r="B66" i="15"/>
  <c r="F66" i="15"/>
  <c r="E63" i="15"/>
  <c r="B63" i="15"/>
  <c r="F63" i="15"/>
  <c r="F62" i="15"/>
  <c r="E62" i="15"/>
  <c r="B62" i="15"/>
  <c r="E61" i="15"/>
  <c r="F61" i="15"/>
  <c r="B61" i="15"/>
  <c r="E60" i="15"/>
  <c r="B60" i="15"/>
  <c r="F60" i="15"/>
  <c r="E59" i="15"/>
  <c r="B59" i="15"/>
  <c r="F59" i="15"/>
  <c r="F58" i="15"/>
  <c r="E58" i="15"/>
  <c r="B58" i="15"/>
  <c r="E57" i="15"/>
  <c r="F57" i="15"/>
  <c r="B57" i="15"/>
  <c r="E56" i="15"/>
  <c r="B56" i="15"/>
  <c r="F56" i="15"/>
  <c r="E55" i="15"/>
  <c r="B55" i="15"/>
  <c r="F55" i="15"/>
  <c r="F54" i="15"/>
  <c r="E54" i="15"/>
  <c r="B54" i="15"/>
  <c r="E51" i="15"/>
  <c r="F51" i="15"/>
  <c r="B51" i="15"/>
  <c r="E50" i="15"/>
  <c r="B50" i="15"/>
  <c r="F50" i="15"/>
  <c r="E49" i="15"/>
  <c r="B49" i="15"/>
  <c r="F49" i="15"/>
  <c r="F48" i="15"/>
  <c r="E48" i="15"/>
  <c r="B48" i="15"/>
  <c r="E47" i="15"/>
  <c r="F47" i="15"/>
  <c r="B47" i="15"/>
  <c r="E46" i="15"/>
  <c r="B46" i="15"/>
  <c r="F46" i="15"/>
  <c r="E45" i="15"/>
  <c r="B45" i="15"/>
  <c r="F45" i="15"/>
  <c r="F44" i="15"/>
  <c r="E44" i="15"/>
  <c r="B44" i="15"/>
  <c r="E43" i="15"/>
  <c r="F43" i="15"/>
  <c r="B43" i="15"/>
  <c r="E42" i="15"/>
  <c r="B42" i="15"/>
  <c r="F42" i="15"/>
  <c r="E39" i="15"/>
  <c r="B39" i="15"/>
  <c r="F39" i="15"/>
  <c r="F38" i="15"/>
  <c r="E38" i="15"/>
  <c r="B38" i="15"/>
  <c r="E37" i="15"/>
  <c r="F37" i="15"/>
  <c r="B37" i="15"/>
  <c r="E36" i="15"/>
  <c r="B36" i="15"/>
  <c r="F36" i="15"/>
  <c r="E35" i="15"/>
  <c r="B35" i="15"/>
  <c r="F35" i="15"/>
  <c r="F34" i="15"/>
  <c r="E34" i="15"/>
  <c r="B34" i="15"/>
  <c r="E33" i="15"/>
  <c r="F33" i="15"/>
  <c r="B33" i="15"/>
  <c r="E32" i="15"/>
  <c r="B32" i="15"/>
  <c r="F32" i="15"/>
  <c r="E31" i="15"/>
  <c r="B31" i="15"/>
  <c r="F31" i="15"/>
  <c r="F30" i="15"/>
  <c r="E30" i="15"/>
  <c r="B30" i="15"/>
  <c r="E27" i="15"/>
  <c r="F27" i="15"/>
  <c r="B27" i="15"/>
  <c r="E26" i="15"/>
  <c r="B26" i="15"/>
  <c r="F26" i="15"/>
  <c r="E25" i="15"/>
  <c r="B25" i="15"/>
  <c r="F25" i="15"/>
  <c r="F24" i="15"/>
  <c r="E24" i="15"/>
  <c r="B24" i="15"/>
  <c r="E23" i="15"/>
  <c r="F23" i="15"/>
  <c r="B23" i="15"/>
  <c r="E22" i="15"/>
  <c r="B22" i="15"/>
  <c r="F22" i="15"/>
  <c r="E21" i="15"/>
  <c r="B21" i="15"/>
  <c r="F21" i="15"/>
  <c r="F20" i="15"/>
  <c r="E20" i="15"/>
  <c r="B20" i="15"/>
  <c r="E19" i="15"/>
  <c r="F19" i="15"/>
  <c r="B19" i="15"/>
  <c r="E18" i="15"/>
  <c r="B18" i="15"/>
  <c r="F18" i="15"/>
  <c r="E15" i="15"/>
  <c r="B15" i="15"/>
  <c r="F15" i="15"/>
  <c r="F14" i="15"/>
  <c r="E14" i="15"/>
  <c r="B14" i="15"/>
  <c r="E13" i="15"/>
  <c r="F13" i="15"/>
  <c r="B13" i="15"/>
  <c r="E12" i="15"/>
  <c r="B12" i="15"/>
  <c r="F12" i="15"/>
  <c r="E11" i="15"/>
  <c r="B11" i="15"/>
  <c r="F11" i="15"/>
  <c r="F10" i="15"/>
  <c r="E10" i="15"/>
  <c r="B10" i="15"/>
  <c r="E9" i="15"/>
  <c r="F9" i="15"/>
  <c r="B9" i="15"/>
  <c r="E8" i="15"/>
  <c r="B8" i="15"/>
  <c r="F8" i="15"/>
  <c r="E7" i="15"/>
  <c r="B7" i="15"/>
  <c r="F7" i="15"/>
  <c r="F6" i="15"/>
  <c r="F89" i="15" s="1"/>
  <c r="E6" i="15"/>
  <c r="B6" i="15"/>
  <c r="F90" i="11"/>
  <c r="E87" i="11"/>
  <c r="B87" i="11"/>
  <c r="F87" i="11"/>
  <c r="E86" i="11"/>
  <c r="F86" i="11"/>
  <c r="B86" i="11"/>
  <c r="E85" i="11"/>
  <c r="F85" i="11" s="1"/>
  <c r="B85" i="11"/>
  <c r="E84" i="11"/>
  <c r="B84" i="11"/>
  <c r="F84" i="11" s="1"/>
  <c r="E83" i="11"/>
  <c r="B83" i="11"/>
  <c r="F83" i="11" s="1"/>
  <c r="E82" i="11"/>
  <c r="F82" i="11"/>
  <c r="B82" i="11"/>
  <c r="E81" i="11"/>
  <c r="F81" i="11" s="1"/>
  <c r="B81" i="11"/>
  <c r="E80" i="11"/>
  <c r="B80" i="11"/>
  <c r="F80" i="11" s="1"/>
  <c r="E79" i="11"/>
  <c r="B79" i="11"/>
  <c r="F79" i="11" s="1"/>
  <c r="E78" i="11"/>
  <c r="F78" i="11"/>
  <c r="B78" i="11"/>
  <c r="E75" i="11"/>
  <c r="F75" i="11" s="1"/>
  <c r="B75" i="11"/>
  <c r="E74" i="11"/>
  <c r="B74" i="11"/>
  <c r="F74" i="11" s="1"/>
  <c r="E73" i="11"/>
  <c r="B73" i="11"/>
  <c r="F73" i="11" s="1"/>
  <c r="E72" i="11"/>
  <c r="F72" i="11"/>
  <c r="B72" i="11"/>
  <c r="E71" i="11"/>
  <c r="F71" i="11" s="1"/>
  <c r="B71" i="11"/>
  <c r="E70" i="11"/>
  <c r="B70" i="11"/>
  <c r="F70" i="11" s="1"/>
  <c r="E69" i="11"/>
  <c r="B69" i="11"/>
  <c r="F69" i="11" s="1"/>
  <c r="E68" i="11"/>
  <c r="F68" i="11"/>
  <c r="B68" i="11"/>
  <c r="E67" i="11"/>
  <c r="F67" i="11" s="1"/>
  <c r="B67" i="11"/>
  <c r="E66" i="11"/>
  <c r="B66" i="11"/>
  <c r="F66" i="11" s="1"/>
  <c r="E63" i="11"/>
  <c r="B63" i="11"/>
  <c r="F63" i="11" s="1"/>
  <c r="E62" i="11"/>
  <c r="F62" i="11"/>
  <c r="B62" i="11"/>
  <c r="E61" i="11"/>
  <c r="F61" i="11" s="1"/>
  <c r="B61" i="11"/>
  <c r="E60" i="11"/>
  <c r="B60" i="11"/>
  <c r="F60" i="11" s="1"/>
  <c r="E59" i="11"/>
  <c r="B59" i="11"/>
  <c r="F59" i="11" s="1"/>
  <c r="E58" i="11"/>
  <c r="F58" i="11"/>
  <c r="B58" i="11"/>
  <c r="E57" i="11"/>
  <c r="F57" i="11" s="1"/>
  <c r="B57" i="11"/>
  <c r="E56" i="11"/>
  <c r="B56" i="11"/>
  <c r="F56" i="11" s="1"/>
  <c r="E55" i="11"/>
  <c r="B55" i="11"/>
  <c r="F55" i="11" s="1"/>
  <c r="E54" i="11"/>
  <c r="F54" i="11"/>
  <c r="B54" i="11"/>
  <c r="E51" i="11"/>
  <c r="F51" i="11" s="1"/>
  <c r="B51" i="11"/>
  <c r="E50" i="11"/>
  <c r="B50" i="11"/>
  <c r="F50" i="11" s="1"/>
  <c r="E49" i="11"/>
  <c r="B49" i="11"/>
  <c r="F49" i="11" s="1"/>
  <c r="E48" i="11"/>
  <c r="F48" i="11"/>
  <c r="B48" i="11"/>
  <c r="E47" i="11"/>
  <c r="F47" i="11" s="1"/>
  <c r="B47" i="11"/>
  <c r="E46" i="11"/>
  <c r="B46" i="11"/>
  <c r="F46" i="11" s="1"/>
  <c r="E45" i="11"/>
  <c r="B45" i="11"/>
  <c r="F45" i="11" s="1"/>
  <c r="E44" i="11"/>
  <c r="F44" i="11"/>
  <c r="B44" i="11"/>
  <c r="E43" i="11"/>
  <c r="F43" i="11" s="1"/>
  <c r="B43" i="11"/>
  <c r="E42" i="11"/>
  <c r="B42" i="11"/>
  <c r="F42" i="11" s="1"/>
  <c r="E39" i="11"/>
  <c r="B39" i="11"/>
  <c r="F39" i="11" s="1"/>
  <c r="E38" i="11"/>
  <c r="F38" i="11"/>
  <c r="B38" i="11"/>
  <c r="E37" i="11"/>
  <c r="F37" i="11" s="1"/>
  <c r="B37" i="11"/>
  <c r="E36" i="11"/>
  <c r="B36" i="11"/>
  <c r="F36" i="11" s="1"/>
  <c r="E35" i="11"/>
  <c r="B35" i="11"/>
  <c r="F35" i="11" s="1"/>
  <c r="E34" i="11"/>
  <c r="F34" i="11"/>
  <c r="B34" i="11"/>
  <c r="E33" i="11"/>
  <c r="F33" i="11" s="1"/>
  <c r="B33" i="11"/>
  <c r="E32" i="11"/>
  <c r="B32" i="11"/>
  <c r="F32" i="11" s="1"/>
  <c r="E31" i="11"/>
  <c r="B31" i="11"/>
  <c r="F31" i="11" s="1"/>
  <c r="E30" i="11"/>
  <c r="F30" i="11"/>
  <c r="B30" i="11"/>
  <c r="E27" i="11"/>
  <c r="F27" i="11" s="1"/>
  <c r="B27" i="11"/>
  <c r="E26" i="11"/>
  <c r="B26" i="11"/>
  <c r="F26" i="11" s="1"/>
  <c r="E25" i="11"/>
  <c r="B25" i="11"/>
  <c r="F25" i="11" s="1"/>
  <c r="E24" i="11"/>
  <c r="F24" i="11"/>
  <c r="B24" i="11"/>
  <c r="E23" i="11"/>
  <c r="F23" i="11" s="1"/>
  <c r="B23" i="11"/>
  <c r="E22" i="11"/>
  <c r="B22" i="11"/>
  <c r="F22" i="11" s="1"/>
  <c r="E21" i="11"/>
  <c r="B21" i="11"/>
  <c r="F21" i="11" s="1"/>
  <c r="E20" i="11"/>
  <c r="F20" i="11"/>
  <c r="B20" i="11"/>
  <c r="E19" i="11"/>
  <c r="F19" i="11" s="1"/>
  <c r="B19" i="11"/>
  <c r="E18" i="11"/>
  <c r="B18" i="11"/>
  <c r="F18" i="11" s="1"/>
  <c r="E15" i="11"/>
  <c r="B15" i="11"/>
  <c r="F15" i="11" s="1"/>
  <c r="E14" i="11"/>
  <c r="F14" i="11"/>
  <c r="B14" i="11"/>
  <c r="E13" i="11"/>
  <c r="F13" i="11" s="1"/>
  <c r="B13" i="11"/>
  <c r="E12" i="11"/>
  <c r="B12" i="11"/>
  <c r="F12" i="11" s="1"/>
  <c r="E11" i="11"/>
  <c r="B11" i="11"/>
  <c r="F11" i="11" s="1"/>
  <c r="E10" i="11"/>
  <c r="F10" i="11"/>
  <c r="B10" i="11"/>
  <c r="E9" i="11"/>
  <c r="F9" i="11" s="1"/>
  <c r="B9" i="11"/>
  <c r="E8" i="11"/>
  <c r="B8" i="11"/>
  <c r="F8" i="11" s="1"/>
  <c r="E7" i="11"/>
  <c r="B7" i="11"/>
  <c r="F7" i="11" s="1"/>
  <c r="E6" i="11"/>
  <c r="F6" i="11"/>
  <c r="B6" i="11"/>
  <c r="F90" i="4"/>
  <c r="E87" i="4"/>
  <c r="B87" i="4"/>
  <c r="F87" i="4"/>
  <c r="E86" i="4"/>
  <c r="B86" i="4"/>
  <c r="F86" i="4"/>
  <c r="E85" i="4"/>
  <c r="B85" i="4"/>
  <c r="F85" i="4" s="1"/>
  <c r="E84" i="4"/>
  <c r="F84" i="4" s="1"/>
  <c r="B84" i="4"/>
  <c r="E83" i="4"/>
  <c r="B83" i="4"/>
  <c r="F83" i="4" s="1"/>
  <c r="E82" i="4"/>
  <c r="B82" i="4"/>
  <c r="F82" i="4"/>
  <c r="E81" i="4"/>
  <c r="B81" i="4"/>
  <c r="F81" i="4" s="1"/>
  <c r="E80" i="4"/>
  <c r="F80" i="4" s="1"/>
  <c r="B80" i="4"/>
  <c r="E79" i="4"/>
  <c r="B79" i="4"/>
  <c r="F79" i="4" s="1"/>
  <c r="E78" i="4"/>
  <c r="B78" i="4"/>
  <c r="F78" i="4"/>
  <c r="E75" i="4"/>
  <c r="B75" i="4"/>
  <c r="F75" i="4" s="1"/>
  <c r="E74" i="4"/>
  <c r="F74" i="4" s="1"/>
  <c r="B74" i="4"/>
  <c r="E73" i="4"/>
  <c r="B73" i="4"/>
  <c r="F73" i="4" s="1"/>
  <c r="E72" i="4"/>
  <c r="B72" i="4"/>
  <c r="F72" i="4"/>
  <c r="E71" i="4"/>
  <c r="B71" i="4"/>
  <c r="F71" i="4" s="1"/>
  <c r="E70" i="4"/>
  <c r="F70" i="4" s="1"/>
  <c r="B70" i="4"/>
  <c r="E69" i="4"/>
  <c r="B69" i="4"/>
  <c r="F69" i="4" s="1"/>
  <c r="E68" i="4"/>
  <c r="B68" i="4"/>
  <c r="F68" i="4"/>
  <c r="E67" i="4"/>
  <c r="B67" i="4"/>
  <c r="F67" i="4" s="1"/>
  <c r="E66" i="4"/>
  <c r="F66" i="4" s="1"/>
  <c r="B66" i="4"/>
  <c r="E63" i="4"/>
  <c r="B63" i="4"/>
  <c r="F63" i="4" s="1"/>
  <c r="E62" i="4"/>
  <c r="B62" i="4"/>
  <c r="F62" i="4"/>
  <c r="E61" i="4"/>
  <c r="B61" i="4"/>
  <c r="F61" i="4" s="1"/>
  <c r="E60" i="4"/>
  <c r="F60" i="4" s="1"/>
  <c r="B60" i="4"/>
  <c r="E59" i="4"/>
  <c r="B59" i="4"/>
  <c r="F59" i="4" s="1"/>
  <c r="E58" i="4"/>
  <c r="B58" i="4"/>
  <c r="F58" i="4"/>
  <c r="E57" i="4"/>
  <c r="B57" i="4"/>
  <c r="F57" i="4" s="1"/>
  <c r="E56" i="4"/>
  <c r="F56" i="4" s="1"/>
  <c r="B56" i="4"/>
  <c r="E55" i="4"/>
  <c r="B55" i="4"/>
  <c r="F55" i="4" s="1"/>
  <c r="E54" i="4"/>
  <c r="B54" i="4"/>
  <c r="F54" i="4"/>
  <c r="E51" i="4"/>
  <c r="B51" i="4"/>
  <c r="F51" i="4" s="1"/>
  <c r="E50" i="4"/>
  <c r="F50" i="4" s="1"/>
  <c r="B50" i="4"/>
  <c r="E49" i="4"/>
  <c r="B49" i="4"/>
  <c r="F49" i="4" s="1"/>
  <c r="E48" i="4"/>
  <c r="B48" i="4"/>
  <c r="F48" i="4"/>
  <c r="E47" i="4"/>
  <c r="B47" i="4"/>
  <c r="F47" i="4" s="1"/>
  <c r="E46" i="4"/>
  <c r="F46" i="4" s="1"/>
  <c r="B46" i="4"/>
  <c r="E45" i="4"/>
  <c r="B45" i="4"/>
  <c r="F45" i="4" s="1"/>
  <c r="E44" i="4"/>
  <c r="B44" i="4"/>
  <c r="F44" i="4"/>
  <c r="E43" i="4"/>
  <c r="B43" i="4"/>
  <c r="F43" i="4" s="1"/>
  <c r="E42" i="4"/>
  <c r="F42" i="4" s="1"/>
  <c r="B42" i="4"/>
  <c r="E39" i="4"/>
  <c r="B39" i="4"/>
  <c r="F39" i="4" s="1"/>
  <c r="E38" i="4"/>
  <c r="B38" i="4"/>
  <c r="F38" i="4"/>
  <c r="E37" i="4"/>
  <c r="B37" i="4"/>
  <c r="F37" i="4" s="1"/>
  <c r="E36" i="4"/>
  <c r="F36" i="4" s="1"/>
  <c r="B36" i="4"/>
  <c r="E35" i="4"/>
  <c r="B35" i="4"/>
  <c r="F35" i="4" s="1"/>
  <c r="E34" i="4"/>
  <c r="B34" i="4"/>
  <c r="F34" i="4"/>
  <c r="E33" i="4"/>
  <c r="B33" i="4"/>
  <c r="F33" i="4" s="1"/>
  <c r="E32" i="4"/>
  <c r="F32" i="4" s="1"/>
  <c r="B32" i="4"/>
  <c r="E31" i="4"/>
  <c r="B31" i="4"/>
  <c r="F31" i="4" s="1"/>
  <c r="E30" i="4"/>
  <c r="B30" i="4"/>
  <c r="F30" i="4"/>
  <c r="E27" i="4"/>
  <c r="B27" i="4"/>
  <c r="F27" i="4" s="1"/>
  <c r="E26" i="4"/>
  <c r="F26" i="4" s="1"/>
  <c r="B26" i="4"/>
  <c r="E25" i="4"/>
  <c r="B25" i="4"/>
  <c r="F25" i="4" s="1"/>
  <c r="E24" i="4"/>
  <c r="B24" i="4"/>
  <c r="F24" i="4"/>
  <c r="E23" i="4"/>
  <c r="B23" i="4"/>
  <c r="F23" i="4" s="1"/>
  <c r="E22" i="4"/>
  <c r="F22" i="4" s="1"/>
  <c r="B22" i="4"/>
  <c r="E21" i="4"/>
  <c r="B21" i="4"/>
  <c r="F21" i="4" s="1"/>
  <c r="E20" i="4"/>
  <c r="B20" i="4"/>
  <c r="F20" i="4"/>
  <c r="E19" i="4"/>
  <c r="B19" i="4"/>
  <c r="F19" i="4" s="1"/>
  <c r="E18" i="4"/>
  <c r="F18" i="4" s="1"/>
  <c r="B18" i="4"/>
  <c r="E15" i="4"/>
  <c r="B15" i="4"/>
  <c r="F15" i="4" s="1"/>
  <c r="E14" i="4"/>
  <c r="B14" i="4"/>
  <c r="F14" i="4"/>
  <c r="E13" i="4"/>
  <c r="B13" i="4"/>
  <c r="F13" i="4" s="1"/>
  <c r="E12" i="4"/>
  <c r="F12" i="4" s="1"/>
  <c r="B12" i="4"/>
  <c r="E11" i="4"/>
  <c r="B11" i="4"/>
  <c r="F11" i="4" s="1"/>
  <c r="E10" i="4"/>
  <c r="B10" i="4"/>
  <c r="F10" i="4"/>
  <c r="E9" i="4"/>
  <c r="B9" i="4"/>
  <c r="F9" i="4" s="1"/>
  <c r="E8" i="4"/>
  <c r="F8" i="4" s="1"/>
  <c r="B8" i="4"/>
  <c r="E7" i="4"/>
  <c r="B7" i="4"/>
  <c r="F7" i="4" s="1"/>
  <c r="E6" i="4"/>
  <c r="B6" i="4"/>
  <c r="F6" i="4"/>
  <c r="F18" i="27"/>
  <c r="F19" i="27"/>
  <c r="F30" i="27"/>
  <c r="F42" i="27"/>
  <c r="F16" i="33"/>
  <c r="F8" i="31"/>
  <c r="F16" i="31"/>
  <c r="F10" i="31"/>
  <c r="F9" i="31"/>
  <c r="F13" i="27"/>
  <c r="F7" i="27"/>
  <c r="F6" i="27"/>
  <c r="F125" i="25"/>
  <c r="F44" i="23"/>
  <c r="F48" i="23"/>
  <c r="B87" i="2"/>
  <c r="F87" i="2" s="1"/>
  <c r="B86" i="2"/>
  <c r="B85" i="2"/>
  <c r="F85" i="2" s="1"/>
  <c r="B84" i="2"/>
  <c r="F84" i="2" s="1"/>
  <c r="B83" i="2"/>
  <c r="F83" i="2" s="1"/>
  <c r="B82" i="2"/>
  <c r="B81" i="2"/>
  <c r="F81" i="2" s="1"/>
  <c r="B80" i="2"/>
  <c r="F80" i="2" s="1"/>
  <c r="B79" i="2"/>
  <c r="F79" i="2" s="1"/>
  <c r="B78" i="2"/>
  <c r="B75" i="2"/>
  <c r="F75" i="2" s="1"/>
  <c r="B74" i="2"/>
  <c r="F74" i="2" s="1"/>
  <c r="B73" i="2"/>
  <c r="F73" i="2" s="1"/>
  <c r="B72" i="2"/>
  <c r="B71" i="2"/>
  <c r="F71" i="2" s="1"/>
  <c r="B70" i="2"/>
  <c r="F70" i="2" s="1"/>
  <c r="B69" i="2"/>
  <c r="F69" i="2" s="1"/>
  <c r="B68" i="2"/>
  <c r="B67" i="2"/>
  <c r="F67" i="2" s="1"/>
  <c r="B66" i="2"/>
  <c r="F66" i="2" s="1"/>
  <c r="B63" i="2"/>
  <c r="F63" i="2" s="1"/>
  <c r="B62" i="2"/>
  <c r="B61" i="2"/>
  <c r="F61" i="2" s="1"/>
  <c r="B60" i="2"/>
  <c r="F60" i="2" s="1"/>
  <c r="B59" i="2"/>
  <c r="F59" i="2" s="1"/>
  <c r="B58" i="2"/>
  <c r="B57" i="2"/>
  <c r="F57" i="2" s="1"/>
  <c r="B56" i="2"/>
  <c r="F56" i="2" s="1"/>
  <c r="B55" i="2"/>
  <c r="F55" i="2" s="1"/>
  <c r="B54" i="2"/>
  <c r="B51" i="2"/>
  <c r="F51" i="2" s="1"/>
  <c r="B50" i="2"/>
  <c r="F50" i="2" s="1"/>
  <c r="B49" i="2"/>
  <c r="F49" i="2" s="1"/>
  <c r="B48" i="2"/>
  <c r="B47" i="2"/>
  <c r="F47" i="2" s="1"/>
  <c r="B46" i="2"/>
  <c r="F46" i="2" s="1"/>
  <c r="B45" i="2"/>
  <c r="F45" i="2" s="1"/>
  <c r="B44" i="2"/>
  <c r="B43" i="2"/>
  <c r="F43" i="2" s="1"/>
  <c r="B42" i="2"/>
  <c r="F42" i="2" s="1"/>
  <c r="B39" i="2"/>
  <c r="F39" i="2" s="1"/>
  <c r="B38" i="2"/>
  <c r="B37" i="2"/>
  <c r="F37" i="2" s="1"/>
  <c r="B36" i="2"/>
  <c r="F36" i="2" s="1"/>
  <c r="B35" i="2"/>
  <c r="F35" i="2" s="1"/>
  <c r="B34" i="2"/>
  <c r="B33" i="2"/>
  <c r="F33" i="2" s="1"/>
  <c r="B32" i="2"/>
  <c r="F32" i="2" s="1"/>
  <c r="B31" i="2"/>
  <c r="F31" i="2" s="1"/>
  <c r="B30" i="2"/>
  <c r="B22" i="2"/>
  <c r="B10" i="2"/>
  <c r="F10" i="2" s="1"/>
  <c r="B10" i="23"/>
  <c r="E27" i="23"/>
  <c r="B27" i="23"/>
  <c r="F27" i="23"/>
  <c r="E26" i="23"/>
  <c r="B26" i="23"/>
  <c r="F26" i="23"/>
  <c r="E25" i="23"/>
  <c r="B25" i="23"/>
  <c r="F25" i="23"/>
  <c r="E24" i="23"/>
  <c r="B24" i="23"/>
  <c r="E23" i="23"/>
  <c r="B23" i="23"/>
  <c r="F23" i="23"/>
  <c r="E22" i="23"/>
  <c r="F22" i="23"/>
  <c r="E21" i="23"/>
  <c r="B21" i="23"/>
  <c r="E20" i="23"/>
  <c r="B20" i="23"/>
  <c r="F20" i="23"/>
  <c r="E19" i="23"/>
  <c r="B19" i="23"/>
  <c r="E18" i="23"/>
  <c r="B18" i="23"/>
  <c r="E15" i="23"/>
  <c r="B15" i="23"/>
  <c r="F15" i="23"/>
  <c r="E14" i="23"/>
  <c r="B14" i="23"/>
  <c r="F14" i="23"/>
  <c r="E13" i="23"/>
  <c r="B13" i="23"/>
  <c r="F13" i="23"/>
  <c r="E12" i="23"/>
  <c r="B12" i="23"/>
  <c r="E11" i="23"/>
  <c r="B11" i="23"/>
  <c r="F11" i="23"/>
  <c r="E10" i="23"/>
  <c r="E9" i="23"/>
  <c r="B9" i="23"/>
  <c r="E8" i="23"/>
  <c r="B8" i="23"/>
  <c r="F8" i="23"/>
  <c r="E7" i="23"/>
  <c r="B7" i="23"/>
  <c r="F7" i="23"/>
  <c r="E6" i="23"/>
  <c r="B6" i="23"/>
  <c r="F6" i="23"/>
  <c r="F53" i="27"/>
  <c r="F9" i="23"/>
  <c r="F24" i="23"/>
  <c r="F21" i="23"/>
  <c r="F12" i="23"/>
  <c r="F10" i="23"/>
  <c r="F19" i="23"/>
  <c r="F18" i="23"/>
  <c r="B15" i="7"/>
  <c r="B27" i="2"/>
  <c r="F27" i="2" s="1"/>
  <c r="B26" i="2"/>
  <c r="B25" i="2"/>
  <c r="F25" i="2" s="1"/>
  <c r="B24" i="2"/>
  <c r="F24" i="2" s="1"/>
  <c r="B23" i="2"/>
  <c r="F23" i="2" s="1"/>
  <c r="B21" i="2"/>
  <c r="F21" i="2" s="1"/>
  <c r="B20" i="2"/>
  <c r="F20" i="2" s="1"/>
  <c r="B19" i="2"/>
  <c r="F19" i="2" s="1"/>
  <c r="B18" i="2"/>
  <c r="B12" i="2"/>
  <c r="B13" i="2"/>
  <c r="F13" i="2" s="1"/>
  <c r="B14" i="2"/>
  <c r="F14" i="2" s="1"/>
  <c r="B15" i="2"/>
  <c r="F15" i="2" s="1"/>
  <c r="B7" i="2"/>
  <c r="F7" i="2" s="1"/>
  <c r="B8" i="2"/>
  <c r="F8" i="2" s="1"/>
  <c r="B9" i="2"/>
  <c r="F9" i="2" s="1"/>
  <c r="B11" i="2"/>
  <c r="F11" i="2" s="1"/>
  <c r="B6" i="2"/>
  <c r="B15" i="6"/>
  <c r="F89" i="21" l="1"/>
  <c r="F89" i="19"/>
  <c r="F89" i="17"/>
  <c r="F89" i="11"/>
  <c r="F89" i="8"/>
  <c r="F89" i="4"/>
  <c r="F89" i="3"/>
  <c r="F89" i="2"/>
</calcChain>
</file>

<file path=xl/sharedStrings.xml><?xml version="1.0" encoding="utf-8"?>
<sst xmlns="http://schemas.openxmlformats.org/spreadsheetml/2006/main" count="987" uniqueCount="133">
  <si>
    <t>Total</t>
  </si>
  <si>
    <t>Column A
Activity and Staff Category</t>
  </si>
  <si>
    <t>Other</t>
  </si>
  <si>
    <t>Column A
Nonlabor Activity</t>
  </si>
  <si>
    <t>N/A</t>
  </si>
  <si>
    <t>1A</t>
  </si>
  <si>
    <t>Tab</t>
  </si>
  <si>
    <t xml:space="preserve">Table Name </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</si>
  <si>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</si>
  <si>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</si>
  <si>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</si>
  <si>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</si>
  <si>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</si>
  <si>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</si>
  <si>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</si>
  <si>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</si>
  <si>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</si>
  <si>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</si>
  <si>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</si>
  <si>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</si>
  <si>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</si>
  <si>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</si>
  <si>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</si>
  <si>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</si>
  <si>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</si>
  <si>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</si>
  <si>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</si>
  <si>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</si>
  <si>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</si>
  <si>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</si>
  <si>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</si>
  <si>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</si>
  <si>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</si>
  <si>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</si>
  <si>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</si>
  <si>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OthA</t>
  </si>
  <si>
    <t>OthB</t>
  </si>
  <si>
    <t>OthC</t>
  </si>
  <si>
    <t>OthD</t>
  </si>
  <si>
    <t>Least Expensive Brand Practices</t>
  </si>
  <si>
    <t>Store Brand Only Practices</t>
  </si>
  <si>
    <t xml:space="preserve">Non-Infant Formula Manufacturer Rebates </t>
  </si>
  <si>
    <t xml:space="preserve">Limits on Number of Authorized Vendors </t>
  </si>
  <si>
    <t>Limits on Number of Alternatives</t>
  </si>
  <si>
    <t>Limits on Form and Type</t>
  </si>
  <si>
    <t>Additional State Practices</t>
  </si>
  <si>
    <t>Table OthD. Ongoing Costs (Nonlabor) for _______________</t>
  </si>
  <si>
    <t>Table OthB Initial Implementation Costs (Nonlabor) for _______________</t>
  </si>
  <si>
    <t>Table OthC Ongoing Costs (Labor) for _______________</t>
  </si>
  <si>
    <t>Table OthA. Initial Implementation Costs (Labor) for _______________</t>
  </si>
  <si>
    <t>Table 1A. Initial Implementation Costs (Labor) for Least Expensive Brand Practices</t>
  </si>
  <si>
    <t>Table 2A. Initial Implementation Costs (Labor) for Store Brand Only Practices</t>
  </si>
  <si>
    <t>Table 4A. Initial Implementation Costs (Labor) for Limits on Form and Type</t>
  </si>
  <si>
    <t>Table 1B. Initial Implementation Costs (Nonlabor) for Least Expensive Brand Practices</t>
  </si>
  <si>
    <t>Table 2B. Initial Implementation Costs (Nonlabor) for Store Brand Only Practices</t>
  </si>
  <si>
    <t>Table 1C. Ongoing Costs (Labor) for Least Expensive Brand Practices</t>
  </si>
  <si>
    <t>Table 2C. Ongoing Costs (Labor) for Store Brand Only Practices</t>
  </si>
  <si>
    <t>Table 1D. Ongoing Costs (Nonlabor) for Least Expensive Brand Practices</t>
  </si>
  <si>
    <t>Table 2D. Ongoing Costs (Nonlabor) for Store Brand Only Practices</t>
  </si>
  <si>
    <t xml:space="preserve">Table 5A. Initial Implementation Costs (Labor) for Limits on Number of Alternatives </t>
  </si>
  <si>
    <t xml:space="preserve">Table 5B. Initial Implementation Costs (Nonlabor) for Limits on Number of Alternatives </t>
  </si>
  <si>
    <t xml:space="preserve">Table 5C. Ongoing Costs (Labor) for Limits on Number of Alternatives </t>
  </si>
  <si>
    <t xml:space="preserve">Table 5D. Ongoing Costs (Nonlabor) for Limits on Number of Alternatives </t>
  </si>
  <si>
    <t xml:space="preserve">Table 6A. Initial Implementation Costs (Labor) for Non-Infant Formula Manufacturer Rebates </t>
  </si>
  <si>
    <t xml:space="preserve">Table 6B. Initial Implementation Costs (Nonlabor) for Non-Infant Formula Manufacturer Rebates </t>
  </si>
  <si>
    <t xml:space="preserve">Table 6C. Ongoing Costs (Labor) for Non-Infant Formula Manufacturer Rebates </t>
  </si>
  <si>
    <t xml:space="preserve">Table 6D. Ongoing Costs (Nonlabor) for Non-Infant Formula Manufacturer Rebates </t>
  </si>
  <si>
    <t>Table 5B. Initial Implementation Costs (Nonlabor) for Limits on Number of Alternatives</t>
  </si>
  <si>
    <t>Table 3A. Initial Implementation Costs (Labor) for Minimum Package Sizes</t>
  </si>
  <si>
    <t>Minimum Package Sizes</t>
  </si>
  <si>
    <t>Table 3B. Initial Implementation Costs (Nonlabor) for Minimum Package Sizes</t>
  </si>
  <si>
    <t>Table 3C. Ongoing Costs (Labor) for Minimum Package Sizes</t>
  </si>
  <si>
    <t>Table 3D. Ongoing Costs (Nonlabor) for Minimum Package Sizes</t>
  </si>
  <si>
    <t xml:space="preserve">Table 3B. Initial Implementation Costs (Nonlabor) for Minimum Package Sizes </t>
  </si>
  <si>
    <t>Table 4B. Initial Implementation Costs (Nonlabor) for Limits on Form and Type</t>
  </si>
  <si>
    <t>Table 4C. Ongoing Costs (Labor) for Limits on Form and Type</t>
  </si>
  <si>
    <t>Table 4D. Ongoing Costs (Nonlabor) for Limits on Form and Type</t>
  </si>
  <si>
    <t>Table 7A. Initial Implementation Costs (Labor) for Limits on Number of Authorized Vendors</t>
  </si>
  <si>
    <t>Table 7B. Initial Implementation Costs (Nonlabor) for Limits on Number of Authorized Vendors</t>
  </si>
  <si>
    <t>Table 7C. Ongoing Costs (Labor) for Limits on Number of Authorized Vendors</t>
  </si>
  <si>
    <t>Table 7D. Ongoing Costs (Nonlabor) for Limits on Number of Authorized Vendors</t>
  </si>
  <si>
    <t>Determining which WIC foods to request bids from manufacturers for rebates</t>
  </si>
  <si>
    <t>Requesting and reviewing bids from manufacturers for rebates</t>
  </si>
  <si>
    <t>Negotiating State contracts with manufacturers</t>
  </si>
  <si>
    <t>Responding to questions, complaints, appeals from losing bidders</t>
  </si>
  <si>
    <t>Establishing procedures or systems for tracking and claiming rebates earned</t>
  </si>
  <si>
    <t>Other tasks associated with establishing rebate contracts</t>
  </si>
  <si>
    <t>Updating existing food lists</t>
  </si>
  <si>
    <t>WIC participant training and communication about rebate foods and brands</t>
  </si>
  <si>
    <t>WIC vendor training and communication about rebate foods and brands</t>
  </si>
  <si>
    <t>Table 6A. Initial Implementation Costs (Labor) for Non-Infant Formula Manufacturer Rebates</t>
  </si>
  <si>
    <t>Determination of the limit on the number of authorized vendors</t>
  </si>
  <si>
    <t>Documenting and communicating limits on the number of authorized vendors</t>
  </si>
  <si>
    <t>Establishing IT or Other Processes to Implement Limits on Authorized Vendors</t>
  </si>
  <si>
    <t xml:space="preserve">Table 7D. Ongoing Costs (Nonlabor) for Limits on Number of Authorized Vendors </t>
  </si>
  <si>
    <t xml:space="preserve">Table 7B. Initial Implementation Costs (Nonlabor) for Limits on Number of Authorized Vendors </t>
  </si>
  <si>
    <t xml:space="preserve">Table 7A. Initial Implementation Costs (Labor) for Limits on Number of Authorized Vendors </t>
  </si>
  <si>
    <t>Table OthB. Initial Implementation Costs (Nonlabor) for _______________</t>
  </si>
  <si>
    <r>
      <t>Designing approach to implementing practice</t>
    </r>
    <r>
      <rPr>
        <b/>
        <vertAlign val="superscript"/>
        <sz val="10"/>
        <color theme="1"/>
        <rFont val="Calibri"/>
        <family val="2"/>
        <scheme val="minor"/>
      </rPr>
      <t>b</t>
    </r>
  </si>
  <si>
    <r>
      <t>Negotiating and preparing vendor agreements and initial vendor training</t>
    </r>
    <r>
      <rPr>
        <b/>
        <vertAlign val="superscript"/>
        <sz val="10"/>
        <color rgb="FF000000"/>
        <rFont val="Calibri"/>
        <family val="2"/>
        <scheme val="minor"/>
      </rPr>
      <t>c</t>
    </r>
  </si>
  <si>
    <r>
      <t>Updating WIC food lists</t>
    </r>
    <r>
      <rPr>
        <b/>
        <vertAlign val="superscript"/>
        <sz val="10"/>
        <color theme="1"/>
        <rFont val="Calibri"/>
        <family val="2"/>
        <scheme val="minor"/>
      </rPr>
      <t>d</t>
    </r>
  </si>
  <si>
    <r>
      <t>WIC participant training and communication of food-item restrictions</t>
    </r>
    <r>
      <rPr>
        <b/>
        <vertAlign val="superscript"/>
        <sz val="10"/>
        <color theme="1"/>
        <rFont val="Calibri"/>
        <family val="2"/>
        <scheme val="minor"/>
      </rPr>
      <t>e</t>
    </r>
  </si>
  <si>
    <r>
      <t>Establishing IT or other processes to implement and monitor food-item restrictions</t>
    </r>
    <r>
      <rPr>
        <b/>
        <vertAlign val="superscript"/>
        <sz val="10"/>
        <color rgb="FF000000"/>
        <rFont val="Calibri"/>
        <family val="2"/>
        <scheme val="minor"/>
      </rPr>
      <t>f</t>
    </r>
  </si>
  <si>
    <r>
      <t>b</t>
    </r>
    <r>
      <rPr>
        <sz val="10"/>
        <color theme="1"/>
        <rFont val="Calibri"/>
        <family val="2"/>
        <scheme val="minor"/>
      </rPr>
      <t>Includes designing approach, working with vendors, and testing methodology for implementing food-item restriction</t>
    </r>
  </si>
  <si>
    <r>
      <t>c</t>
    </r>
    <r>
      <rPr>
        <sz val="10"/>
        <color theme="1"/>
        <rFont val="Calibri"/>
        <family val="2"/>
        <scheme val="minor"/>
      </rPr>
      <t>Includes documenting steps, negotiating and preparing agreements with vendors, and initial training of vendors</t>
    </r>
  </si>
  <si>
    <r>
      <t>d</t>
    </r>
    <r>
      <rPr>
        <sz val="10"/>
        <color theme="1"/>
        <rFont val="Calibri"/>
        <family val="2"/>
        <scheme val="minor"/>
      </rPr>
      <t>Includes activities such as developing, preparing, and distributing revised food lists</t>
    </r>
  </si>
  <si>
    <r>
      <t>e</t>
    </r>
    <r>
      <rPr>
        <sz val="10"/>
        <color theme="1"/>
        <rFont val="Calibri"/>
        <family val="2"/>
        <scheme val="minor"/>
      </rPr>
      <t>Includes communicating food-item restrictions to WIC participants through training and other information</t>
    </r>
  </si>
  <si>
    <r>
      <t>f</t>
    </r>
    <r>
      <rPr>
        <sz val="10"/>
        <color theme="1"/>
        <rFont val="Calibri"/>
        <family val="2"/>
        <scheme val="minor"/>
      </rPr>
      <t>Includes development of IT or other processes and training of WIC staff required to implement and monitor food restrictions</t>
    </r>
  </si>
  <si>
    <r>
      <t>Determining which foods to restrict</t>
    </r>
    <r>
      <rPr>
        <b/>
        <vertAlign val="superscript"/>
        <sz val="10"/>
        <color theme="1"/>
        <rFont val="Calibri"/>
        <family val="2"/>
        <scheme val="minor"/>
      </rPr>
      <t>a</t>
    </r>
  </si>
  <si>
    <t>Table of Contents</t>
  </si>
  <si>
    <t>Staff Categories</t>
  </si>
  <si>
    <t>Director (example)</t>
  </si>
  <si>
    <t>Assistant Director (example)</t>
  </si>
  <si>
    <t>Total Estimated Costs</t>
  </si>
  <si>
    <t>Analyst (example)</t>
  </si>
  <si>
    <t>Column B
Number of Staff</t>
  </si>
  <si>
    <t>Column C
Hours per Staff</t>
  </si>
  <si>
    <t>Column D
FTEs</t>
  </si>
  <si>
    <t>Column E
Total 
Annual Costs</t>
  </si>
  <si>
    <t>Annual Unloaded Labor Rates</t>
  </si>
  <si>
    <t>Annual Salary</t>
  </si>
  <si>
    <t>Printing (example)</t>
  </si>
  <si>
    <r>
      <t xml:space="preserve">Labor Rate Multiplier </t>
    </r>
    <r>
      <rPr>
        <sz val="12"/>
        <color theme="1"/>
        <rFont val="Calibri"/>
        <family val="2"/>
        <scheme val="minor"/>
      </rPr>
      <t>(for fringe benefits, sick leave, and other overhead costs if known)</t>
    </r>
  </si>
  <si>
    <t>Total estimate (if staff categories and salaries are unknown)</t>
  </si>
  <si>
    <t>Column B
Cost of Nonlabor Activity</t>
  </si>
  <si>
    <t>Table 5A. Initial Implementation Costs (Labor) for Limits on Number of Alternatives</t>
  </si>
  <si>
    <t>Table 6B. Initial Implementation Costs (Nonlabor) for Non-Infant Formula Manufacturer Rebates</t>
  </si>
  <si>
    <t>Table 6D. Ongoing Costs (Nonlabor) for Non-Infant Formula Manufacturer Rebates</t>
  </si>
  <si>
    <t>Table 6C. Ongoing Costs (Labor) for Non-Infant Formula Manufacturer Rebates</t>
  </si>
  <si>
    <t xml:space="preserve">Table 7C. Ongoing Costs (Labor) for Limits on Number of Authorized Vendors </t>
  </si>
  <si>
    <t>Table OthC. Ongoing Costs (Labor) for _______________</t>
  </si>
  <si>
    <r>
      <t>a</t>
    </r>
    <r>
      <rPr>
        <sz val="10"/>
        <color theme="1"/>
        <rFont val="Calibri"/>
        <family val="2"/>
        <scheme val="minor"/>
      </rPr>
      <t>Includes activities to determine which food categories will be affected by restrictions (e.g., restriction applies to milk, cheese, and eggs), such as gathering and reviewing market data on prices of food items; capabilities of vendors to implement restrictions; and gathering and reviewing information on participant preferences for brands</t>
    </r>
  </si>
  <si>
    <r>
      <t>a</t>
    </r>
    <r>
      <rPr>
        <sz val="10"/>
        <color theme="1"/>
        <rFont val="Calibri"/>
        <family val="2"/>
        <scheme val="minor"/>
      </rPr>
      <t>Includes activities to determine which food categories will be affected by restrictions (e.g., restriction applies to milk, cheese, and eggs), such as gathering and reviewing  market data on prices of food items; capabilities of vendors to implement restrictions; and gathering and reviewing information on participant preferences for brands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</si>
</sst>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1" x14ac:knownFonts="1">
    <font>
      <sz val="11"/>
      <color theme="1"/>
      <name val="Calibri"/>
      <family val="2"/>
      <scheme val="minor"/>
    </font>
    <font>
      <b/>
      <sz val="11"/>
      <color theme="1"/>
      <name val="Calibri"/>
      <family val="2"/>
      <scheme val="minor"/>
    </font>
    <font>
      <sz val="10"/>
      <color theme="1"/>
      <name val="Calibri"/>
      <family val="2"/>
      <scheme val="minor"/>
    </font>
    <font>
      <b/>
      <sz val="9"/>
      <color theme="1"/>
      <name val="Lucida Sans"/>
      <family val="2"/>
    </font>
    <font>
      <sz val="9"/>
      <color rgb="FF000000"/>
      <name val="Calibri"/>
      <family val="2"/>
      <scheme val="minor"/>
    </font>
    <font>
      <sz val="9"/>
      <color theme="1"/>
      <name val="Calibri"/>
      <family val="2"/>
      <scheme val="minor"/>
    </font>
    <font>
      <b/>
      <i/>
      <sz val="11"/>
      <color theme="1"/>
      <name val="Calibri"/>
      <family val="2"/>
      <scheme val="minor"/>
    </font>
    <font>
      <sz val="11"/>
      <color rgb="FFB12732"/>
      <name val="Calibri"/>
      <family val="2"/>
      <scheme val="minor"/>
    </font>
    <font>
      <vertAlign val="superscript"/>
      <sz val="9"/>
      <color theme="1"/>
      <name val="Calibri"/>
      <family val="2"/>
      <scheme val="minor"/>
    </font>
    <font>
      <u/>
      <sz val="11"/>
      <color theme="10"/>
      <name val="Calibri"/>
      <family val="2"/>
      <scheme val="minor"/>
    </font>
    <font>
      <b/>
      <sz val="10"/>
      <color theme="1"/>
      <name val="Calibri"/>
      <family val="2"/>
      <scheme val="minor"/>
    </font>
    <font>
      <sz val="10"/>
      <color rgb="FF000000"/>
      <name val="Calibri"/>
      <family val="2"/>
      <scheme val="minor"/>
    </font>
    <font>
      <b/>
      <vertAlign val="superscript"/>
      <sz val="10"/>
      <color theme="1"/>
      <name val="Calibri"/>
      <family val="2"/>
      <scheme val="minor"/>
    </font>
    <font>
      <b/>
      <sz val="10"/>
      <color rgb="FF000000"/>
      <name val="Calibri"/>
      <family val="2"/>
      <scheme val="minor"/>
    </font>
    <font>
      <b/>
      <vertAlign val="superscript"/>
      <sz val="10"/>
      <color rgb="FF000000"/>
      <name val="Calibri"/>
      <family val="2"/>
      <scheme val="minor"/>
    </font>
    <font>
      <vertAlign val="superscript"/>
      <sz val="10"/>
      <color theme="1"/>
      <name val="Calibri"/>
      <family val="2"/>
      <scheme val="minor"/>
    </font>
    <font>
      <b/>
      <sz val="16"/>
      <color theme="1"/>
      <name val="Calibri"/>
      <family val="2"/>
      <scheme val="minor"/>
    </font>
    <font>
      <b/>
      <sz val="12"/>
      <color theme="1"/>
      <name val="Calibri"/>
      <family val="2"/>
      <scheme val="minor"/>
    </font>
    <font>
      <sz val="28"/>
      <color theme="1"/>
      <name val="Calibri"/>
      <family val="2"/>
      <scheme val="minor"/>
    </font>
    <font>
      <sz val="11"/>
      <color rgb="FF000000"/>
      <name val="Calibri"/>
      <family val="2"/>
      <scheme val="minor"/>
    </font>
    <font>
      <sz val="12"/>
      <color theme="1"/>
      <name val="Calibri"/>
      <family val="2"/>
      <scheme val="minor"/>
    </font>
  </fonts>
  <fills count="14">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99"/>
        <bgColor indexed="64"/>
      </patternFill>
    </fill>
  </fills>
  <borders count="24">
    <border>
      <left/>
      <right/>
      <top/>
      <bottom/>
      <diagonal/>
    </border>
    <border>
      <left/>
      <right/>
      <top/>
      <bottom style="medium">
        <color rgb="FFB1273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rgb="FFB12732"/>
      </top>
      <bottom/>
      <diagonal/>
    </border>
    <border>
      <left style="thin">
        <color indexed="64"/>
      </left>
      <right style="thin">
        <color indexed="64"/>
      </right>
      <top/>
      <bottom/>
      <diagonal/>
    </border>
    <border>
      <left style="thin">
        <color indexed="64"/>
      </left>
      <right style="thin">
        <color indexed="64"/>
      </right>
      <top/>
      <bottom style="medium">
        <color rgb="FFB12732"/>
      </bottom>
      <diagonal/>
    </border>
    <border>
      <left/>
      <right style="thin">
        <color indexed="64"/>
      </right>
      <top style="medium">
        <color rgb="FFB12732"/>
      </top>
      <bottom style="thin">
        <color indexed="64"/>
      </bottom>
      <diagonal/>
    </border>
    <border>
      <left/>
      <right/>
      <top style="medium">
        <color rgb="FFB1273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152">
    <xf numFmtId="0" fontId="0" fillId="0" borderId="0" xfId="0"/>
    <xf numFmtId="0" fontId="4" fillId="0" borderId="2" xfId="0" applyFont="1" applyBorder="1" applyAlignment="1">
      <alignment horizontal="left" vertical="center" wrapText="1" indent="1"/>
    </xf>
    <xf numFmtId="6" fontId="4" fillId="0" borderId="2" xfId="0" applyNumberFormat="1" applyFont="1" applyBorder="1" applyAlignment="1">
      <alignment horizontal="right" vertical="center" wrapText="1"/>
    </xf>
    <xf numFmtId="0" fontId="2" fillId="0" borderId="2" xfId="0" applyFont="1" applyBorder="1" applyAlignment="1">
      <alignment vertical="center" wrapText="1"/>
    </xf>
    <xf numFmtId="0" fontId="6" fillId="0" borderId="1" xfId="0" applyFont="1" applyBorder="1" applyAlignment="1">
      <alignment vertical="center"/>
    </xf>
    <xf numFmtId="0" fontId="8" fillId="0" borderId="0" xfId="0" applyFont="1" applyAlignment="1">
      <alignment vertical="center"/>
    </xf>
    <xf numFmtId="0" fontId="5" fillId="0" borderId="0" xfId="0" applyFont="1" applyAlignment="1">
      <alignment vertical="center"/>
    </xf>
    <xf numFmtId="0" fontId="2" fillId="2" borderId="2" xfId="0" applyFont="1" applyFill="1" applyBorder="1" applyAlignment="1" applyProtection="1">
      <alignment horizontal="right" vertical="center" wrapText="1"/>
    </xf>
    <xf numFmtId="0" fontId="0" fillId="0" borderId="0" xfId="0" applyAlignment="1">
      <alignment horizontal="center"/>
    </xf>
    <xf numFmtId="0" fontId="0" fillId="4" borderId="0" xfId="0" applyFill="1" applyAlignment="1">
      <alignment wrapText="1"/>
    </xf>
    <xf numFmtId="0" fontId="0" fillId="4" borderId="0" xfId="0" applyFill="1"/>
    <xf numFmtId="0" fontId="0" fillId="0" borderId="4" xfId="0" applyBorder="1"/>
    <xf numFmtId="0" fontId="9" fillId="0" borderId="4" xfId="1" applyBorder="1" applyAlignment="1">
      <alignment horizontal="center"/>
    </xf>
    <xf numFmtId="0" fontId="11" fillId="0" borderId="2" xfId="0" applyFont="1" applyBorder="1" applyAlignment="1">
      <alignment horizontal="left" vertical="center" wrapText="1" indent="1"/>
    </xf>
    <xf numFmtId="6" fontId="11" fillId="0" borderId="2" xfId="0" applyNumberFormat="1" applyFont="1" applyBorder="1" applyAlignment="1">
      <alignment horizontal="right" vertical="center" wrapText="1"/>
    </xf>
    <xf numFmtId="0" fontId="11" fillId="0" borderId="2" xfId="0" applyFont="1" applyBorder="1" applyAlignment="1">
      <alignment horizontal="right" vertical="center" wrapText="1"/>
    </xf>
    <xf numFmtId="0" fontId="11" fillId="2" borderId="2" xfId="0" applyFont="1" applyFill="1" applyBorder="1" applyAlignment="1">
      <alignment horizontal="left" vertical="center" wrapText="1" indent="1"/>
    </xf>
    <xf numFmtId="6" fontId="11" fillId="2" borderId="2" xfId="0" applyNumberFormat="1" applyFont="1" applyFill="1" applyBorder="1" applyAlignment="1">
      <alignment horizontal="right" vertical="center" wrapText="1"/>
    </xf>
    <xf numFmtId="6" fontId="10" fillId="0" borderId="2" xfId="0" applyNumberFormat="1" applyFont="1" applyBorder="1" applyAlignment="1">
      <alignment horizontal="right" vertical="center" wrapText="1"/>
    </xf>
    <xf numFmtId="0" fontId="15" fillId="0" borderId="0" xfId="0" applyFont="1" applyAlignment="1">
      <alignment vertical="center"/>
    </xf>
    <xf numFmtId="0" fontId="2" fillId="0" borderId="0" xfId="0" applyFont="1" applyAlignment="1">
      <alignment vertical="center"/>
    </xf>
    <xf numFmtId="0" fontId="2" fillId="0" borderId="0" xfId="0" applyFont="1"/>
    <xf numFmtId="0" fontId="0" fillId="4" borderId="0" xfId="0" applyFill="1" applyAlignment="1">
      <alignment horizontal="center"/>
    </xf>
    <xf numFmtId="0" fontId="1" fillId="3" borderId="14" xfId="0" applyFont="1" applyFill="1" applyBorder="1"/>
    <xf numFmtId="0" fontId="1" fillId="3" borderId="11" xfId="0" applyFont="1" applyFill="1" applyBorder="1" applyAlignment="1">
      <alignment horizontal="center"/>
    </xf>
    <xf numFmtId="0" fontId="0" fillId="4" borderId="0" xfId="0" applyFill="1" applyBorder="1"/>
    <xf numFmtId="0" fontId="0" fillId="4" borderId="0" xfId="0" applyFill="1" applyBorder="1" applyAlignment="1">
      <alignment horizontal="center"/>
    </xf>
    <xf numFmtId="0" fontId="0" fillId="0" borderId="0" xfId="0" applyAlignment="1">
      <alignment vertical="center"/>
    </xf>
    <xf numFmtId="0" fontId="16" fillId="5" borderId="8" xfId="0" applyFont="1" applyFill="1" applyBorder="1" applyAlignment="1">
      <alignment horizontal="center" wrapText="1"/>
    </xf>
    <xf numFmtId="0" fontId="16" fillId="5" borderId="10" xfId="0" applyFont="1" applyFill="1" applyBorder="1" applyAlignment="1">
      <alignment horizontal="center" wrapText="1"/>
    </xf>
    <xf numFmtId="0" fontId="0" fillId="0" borderId="2" xfId="0" applyBorder="1"/>
    <xf numFmtId="0" fontId="11" fillId="0" borderId="2" xfId="0" applyFont="1" applyFill="1" applyBorder="1" applyAlignment="1">
      <alignment horizontal="left" vertical="center" wrapText="1" indent="1"/>
    </xf>
    <xf numFmtId="0" fontId="2" fillId="0" borderId="2" xfId="0" applyFont="1" applyFill="1" applyBorder="1" applyAlignment="1" applyProtection="1">
      <alignment horizontal="right" vertical="center" wrapText="1"/>
    </xf>
    <xf numFmtId="0" fontId="0" fillId="7" borderId="4" xfId="0" applyFill="1" applyBorder="1"/>
    <xf numFmtId="0" fontId="9" fillId="7" borderId="4" xfId="1" applyFill="1" applyBorder="1" applyAlignment="1">
      <alignment horizontal="center"/>
    </xf>
    <xf numFmtId="6" fontId="10" fillId="8" borderId="2" xfId="0" applyNumberFormat="1" applyFont="1" applyFill="1" applyBorder="1" applyAlignment="1">
      <alignment horizontal="right" vertical="center" wrapText="1"/>
    </xf>
    <xf numFmtId="2" fontId="11" fillId="3" borderId="2" xfId="0" applyNumberFormat="1" applyFont="1" applyFill="1" applyBorder="1" applyAlignment="1">
      <alignment horizontal="right" vertical="center" wrapText="1"/>
    </xf>
    <xf numFmtId="6" fontId="11" fillId="3" borderId="2" xfId="0" applyNumberFormat="1" applyFont="1" applyFill="1" applyBorder="1" applyAlignment="1">
      <alignment horizontal="right" vertical="center" wrapText="1"/>
    </xf>
    <xf numFmtId="6" fontId="10" fillId="6" borderId="2" xfId="0" applyNumberFormat="1" applyFont="1" applyFill="1" applyBorder="1" applyAlignment="1">
      <alignment horizontal="right" vertical="center" wrapText="1"/>
    </xf>
    <xf numFmtId="0" fontId="10" fillId="8" borderId="8" xfId="0" applyFont="1" applyFill="1" applyBorder="1" applyAlignment="1">
      <alignment horizontal="right" vertical="center" wrapText="1"/>
    </xf>
    <xf numFmtId="6" fontId="10" fillId="8" borderId="2" xfId="0" applyNumberFormat="1" applyFont="1" applyFill="1" applyBorder="1" applyAlignment="1">
      <alignment vertical="center" wrapText="1"/>
    </xf>
    <xf numFmtId="0" fontId="16" fillId="5" borderId="15" xfId="0" applyFont="1" applyFill="1" applyBorder="1" applyAlignment="1">
      <alignment horizontal="center"/>
    </xf>
    <xf numFmtId="0" fontId="16" fillId="5" borderId="16" xfId="0" applyFont="1" applyFill="1" applyBorder="1" applyAlignment="1">
      <alignment horizontal="center" wrapText="1"/>
    </xf>
    <xf numFmtId="0" fontId="0" fillId="0" borderId="17" xfId="0" applyBorder="1"/>
    <xf numFmtId="6" fontId="19" fillId="0" borderId="18" xfId="0" applyNumberFormat="1" applyFont="1" applyBorder="1" applyAlignment="1">
      <alignment horizontal="right" vertical="center" wrapText="1"/>
    </xf>
    <xf numFmtId="0" fontId="0" fillId="0" borderId="19" xfId="0" applyBorder="1"/>
    <xf numFmtId="6" fontId="19" fillId="0" borderId="20" xfId="0" applyNumberFormat="1" applyFont="1" applyBorder="1" applyAlignment="1">
      <alignment horizontal="right" vertical="center" wrapText="1"/>
    </xf>
    <xf numFmtId="0" fontId="1" fillId="10" borderId="4" xfId="0" applyFont="1" applyFill="1" applyBorder="1"/>
    <xf numFmtId="0" fontId="0" fillId="10" borderId="4" xfId="0" applyFill="1" applyBorder="1" applyAlignment="1">
      <alignment horizontal="center"/>
    </xf>
    <xf numFmtId="0" fontId="0" fillId="10" borderId="4" xfId="0" applyFill="1" applyBorder="1"/>
    <xf numFmtId="0" fontId="9" fillId="10" borderId="4" xfId="1" applyFill="1" applyBorder="1" applyAlignment="1">
      <alignment horizontal="center"/>
    </xf>
    <xf numFmtId="0" fontId="1" fillId="9" borderId="4" xfId="0" applyFont="1" applyFill="1" applyBorder="1"/>
    <xf numFmtId="0" fontId="0" fillId="9" borderId="4" xfId="0" applyFill="1" applyBorder="1" applyAlignment="1">
      <alignment horizontal="center"/>
    </xf>
    <xf numFmtId="0" fontId="0" fillId="9" borderId="4" xfId="0" applyFill="1" applyBorder="1"/>
    <xf numFmtId="0" fontId="9" fillId="9" borderId="4" xfId="1" applyFill="1" applyBorder="1" applyAlignment="1">
      <alignment horizontal="center"/>
    </xf>
    <xf numFmtId="0" fontId="1" fillId="7" borderId="4" xfId="0" applyFont="1" applyFill="1" applyBorder="1"/>
    <xf numFmtId="0" fontId="0" fillId="7" borderId="4" xfId="0" applyFill="1" applyBorder="1" applyAlignment="1">
      <alignment horizontal="center"/>
    </xf>
    <xf numFmtId="0" fontId="1" fillId="11" borderId="4" xfId="0" applyFont="1" applyFill="1" applyBorder="1"/>
    <xf numFmtId="0" fontId="0" fillId="11" borderId="4" xfId="0" applyFill="1" applyBorder="1" applyAlignment="1">
      <alignment horizontal="center"/>
    </xf>
    <xf numFmtId="0" fontId="0" fillId="11" borderId="4" xfId="0" applyFill="1" applyBorder="1"/>
    <xf numFmtId="0" fontId="9" fillId="11" borderId="4" xfId="1" applyFill="1" applyBorder="1" applyAlignment="1">
      <alignment horizontal="center"/>
    </xf>
    <xf numFmtId="0" fontId="1" fillId="12" borderId="4" xfId="0" applyFont="1" applyFill="1" applyBorder="1"/>
    <xf numFmtId="0" fontId="0" fillId="12" borderId="4" xfId="0" applyFill="1" applyBorder="1" applyAlignment="1">
      <alignment horizontal="center"/>
    </xf>
    <xf numFmtId="0" fontId="0" fillId="12" borderId="4" xfId="0" applyFill="1" applyBorder="1"/>
    <xf numFmtId="0" fontId="9" fillId="12" borderId="4" xfId="1" applyFill="1" applyBorder="1" applyAlignment="1">
      <alignment horizontal="center"/>
    </xf>
    <xf numFmtId="0" fontId="1" fillId="5" borderId="4" xfId="0" applyFont="1" applyFill="1" applyBorder="1"/>
    <xf numFmtId="0" fontId="0" fillId="5" borderId="4" xfId="0" applyFill="1" applyBorder="1" applyAlignment="1">
      <alignment horizontal="center"/>
    </xf>
    <xf numFmtId="0" fontId="0" fillId="5" borderId="4" xfId="0" applyFill="1" applyBorder="1"/>
    <xf numFmtId="0" fontId="9" fillId="5" borderId="4" xfId="1" applyFill="1" applyBorder="1" applyAlignment="1">
      <alignment horizontal="center"/>
    </xf>
    <xf numFmtId="0" fontId="1" fillId="0" borderId="12" xfId="0" applyFont="1" applyFill="1" applyBorder="1"/>
    <xf numFmtId="0" fontId="1" fillId="0" borderId="12" xfId="0" applyFont="1" applyFill="1" applyBorder="1" applyAlignment="1">
      <alignment horizontal="center"/>
    </xf>
    <xf numFmtId="0" fontId="1" fillId="4" borderId="4" xfId="0" applyFont="1" applyFill="1" applyBorder="1"/>
    <xf numFmtId="0" fontId="0" fillId="4" borderId="4" xfId="0" applyFill="1" applyBorder="1" applyAlignment="1">
      <alignment horizontal="center"/>
    </xf>
    <xf numFmtId="0" fontId="0" fillId="4" borderId="4" xfId="0" applyFill="1" applyBorder="1"/>
    <xf numFmtId="0" fontId="9" fillId="4" borderId="4" xfId="1" applyFill="1" applyBorder="1" applyAlignment="1">
      <alignment horizontal="center"/>
    </xf>
    <xf numFmtId="0" fontId="0" fillId="4" borderId="13" xfId="0" applyFill="1" applyBorder="1"/>
    <xf numFmtId="0" fontId="9" fillId="4" borderId="13" xfId="1" applyFill="1" applyBorder="1" applyAlignment="1">
      <alignment horizontal="center"/>
    </xf>
    <xf numFmtId="0" fontId="1" fillId="13" borderId="4" xfId="0" applyFont="1" applyFill="1" applyBorder="1"/>
    <xf numFmtId="0" fontId="0" fillId="13" borderId="4" xfId="0" applyFill="1" applyBorder="1" applyAlignment="1">
      <alignment horizontal="center"/>
    </xf>
    <xf numFmtId="0" fontId="0" fillId="13" borderId="4" xfId="0" applyFill="1" applyBorder="1"/>
    <xf numFmtId="0" fontId="9" fillId="13" borderId="4" xfId="1" applyFill="1" applyBorder="1" applyAlignment="1">
      <alignment horizontal="center"/>
    </xf>
    <xf numFmtId="0" fontId="16" fillId="5" borderId="2" xfId="0" applyFont="1" applyFill="1" applyBorder="1" applyAlignment="1">
      <alignment horizontal="left" wrapText="1"/>
    </xf>
    <xf numFmtId="0" fontId="0" fillId="0" borderId="21" xfId="0" applyBorder="1"/>
    <xf numFmtId="6" fontId="19" fillId="0" borderId="22" xfId="0" applyNumberFormat="1" applyFont="1" applyBorder="1" applyAlignment="1">
      <alignment horizontal="right" vertical="center" wrapText="1"/>
    </xf>
    <xf numFmtId="2" fontId="11" fillId="3" borderId="2" xfId="0" applyNumberFormat="1" applyFont="1" applyFill="1" applyBorder="1" applyAlignment="1" applyProtection="1">
      <alignment horizontal="right" vertical="center" wrapText="1"/>
    </xf>
    <xf numFmtId="0" fontId="0" fillId="0" borderId="0" xfId="0" applyProtection="1">
      <protection locked="0"/>
    </xf>
    <xf numFmtId="0" fontId="11" fillId="0" borderId="2" xfId="0" applyFont="1" applyBorder="1" applyAlignment="1" applyProtection="1">
      <alignment horizontal="left" vertical="center" wrapText="1" indent="1"/>
      <protection locked="0"/>
    </xf>
    <xf numFmtId="6" fontId="11" fillId="0" borderId="2" xfId="0" applyNumberFormat="1" applyFont="1" applyBorder="1" applyAlignment="1" applyProtection="1">
      <alignment horizontal="right" vertical="center" wrapText="1"/>
      <protection locked="0"/>
    </xf>
    <xf numFmtId="0" fontId="11" fillId="0" borderId="2" xfId="0" applyFont="1" applyBorder="1" applyAlignment="1" applyProtection="1">
      <alignment horizontal="right" vertical="center" wrapText="1"/>
      <protection locked="0"/>
    </xf>
    <xf numFmtId="0" fontId="2" fillId="0" borderId="2" xfId="0" applyFont="1" applyBorder="1" applyAlignment="1" applyProtection="1">
      <alignment vertical="center" wrapText="1"/>
      <protection locked="0"/>
    </xf>
    <xf numFmtId="0" fontId="11" fillId="0" borderId="2" xfId="0" applyFont="1" applyFill="1" applyBorder="1" applyAlignment="1" applyProtection="1">
      <alignment horizontal="left" vertical="center" wrapText="1" indent="1"/>
      <protection locked="0"/>
    </xf>
    <xf numFmtId="0" fontId="2" fillId="0" borderId="2" xfId="0" applyFont="1" applyFill="1" applyBorder="1" applyAlignment="1" applyProtection="1">
      <alignment horizontal="right" vertical="center" wrapText="1"/>
      <protection locked="0"/>
    </xf>
    <xf numFmtId="0" fontId="0" fillId="0" borderId="0" xfId="0" applyFill="1" applyProtection="1">
      <protection locked="0"/>
    </xf>
    <xf numFmtId="0" fontId="11" fillId="2" borderId="2" xfId="0" applyFont="1" applyFill="1" applyBorder="1" applyAlignment="1" applyProtection="1">
      <alignment horizontal="left" vertical="center" wrapText="1" indent="1"/>
      <protection locked="0"/>
    </xf>
    <xf numFmtId="0" fontId="2" fillId="2" borderId="2" xfId="0" applyFont="1" applyFill="1" applyBorder="1" applyAlignment="1" applyProtection="1">
      <alignment horizontal="right" vertical="center" wrapText="1"/>
      <protection locked="0"/>
    </xf>
    <xf numFmtId="0" fontId="15" fillId="0" borderId="0" xfId="0" applyFont="1" applyAlignment="1" applyProtection="1">
      <alignment vertical="center"/>
      <protection locked="0"/>
    </xf>
    <xf numFmtId="0" fontId="18" fillId="0" borderId="0" xfId="0" applyFont="1" applyFill="1" applyBorder="1" applyAlignment="1">
      <alignment horizontal="center" wrapText="1"/>
    </xf>
    <xf numFmtId="0" fontId="16" fillId="0" borderId="0" xfId="0" applyFont="1" applyFill="1" applyBorder="1" applyAlignment="1">
      <alignment horizontal="center" wrapText="1"/>
    </xf>
    <xf numFmtId="0" fontId="0" fillId="0" borderId="0" xfId="0" applyFill="1" applyBorder="1" applyAlignment="1">
      <alignment vertical="center" wrapText="1"/>
    </xf>
    <xf numFmtId="0" fontId="7" fillId="0" borderId="0" xfId="0" applyFont="1" applyFill="1" applyBorder="1" applyAlignment="1">
      <alignment horizontal="left" vertical="center" wrapText="1" indent="5"/>
    </xf>
    <xf numFmtId="0" fontId="0" fillId="0" borderId="0" xfId="0" applyFill="1" applyBorder="1"/>
    <xf numFmtId="0" fontId="18" fillId="4" borderId="0" xfId="0" applyFont="1" applyFill="1" applyBorder="1" applyAlignment="1">
      <alignment horizontal="center" wrapText="1"/>
    </xf>
    <xf numFmtId="0" fontId="1" fillId="4" borderId="0" xfId="0" applyFont="1" applyFill="1" applyBorder="1" applyAlignment="1">
      <alignment wrapText="1"/>
    </xf>
    <xf numFmtId="0" fontId="0" fillId="4" borderId="0" xfId="0" applyFill="1" applyBorder="1" applyAlignment="1">
      <alignment vertical="center" wrapText="1"/>
    </xf>
    <xf numFmtId="0" fontId="0" fillId="4" borderId="0" xfId="0" applyFill="1" applyBorder="1" applyAlignment="1">
      <alignment wrapText="1"/>
    </xf>
    <xf numFmtId="0" fontId="7" fillId="4" borderId="0" xfId="0" applyFont="1" applyFill="1" applyBorder="1" applyAlignment="1">
      <alignment horizontal="left" vertical="center" indent="5"/>
    </xf>
    <xf numFmtId="0" fontId="0" fillId="4" borderId="0" xfId="0" applyFont="1" applyFill="1" applyBorder="1" applyAlignment="1">
      <alignment wrapText="1"/>
    </xf>
    <xf numFmtId="0" fontId="0" fillId="4" borderId="0" xfId="0" applyFont="1" applyFill="1" applyBorder="1" applyAlignment="1">
      <alignment horizontal="left" vertical="center" indent="5"/>
    </xf>
    <xf numFmtId="0" fontId="17" fillId="4" borderId="0" xfId="0" applyFont="1" applyFill="1" applyBorder="1"/>
    <xf numFmtId="0" fontId="15" fillId="0" borderId="23" xfId="0" applyFont="1" applyBorder="1" applyAlignment="1" applyProtection="1">
      <alignment vertical="center" wrapText="1"/>
      <protection locked="0"/>
    </xf>
    <xf numFmtId="0" fontId="0" fillId="0" borderId="23" xfId="0" applyBorder="1" applyAlignment="1"/>
    <xf numFmtId="0" fontId="10" fillId="6" borderId="2" xfId="0" applyFont="1" applyFill="1" applyBorder="1" applyAlignment="1" applyProtection="1">
      <alignment horizontal="right" vertical="center" wrapText="1"/>
      <protection locked="0"/>
    </xf>
    <xf numFmtId="0" fontId="6" fillId="0" borderId="1" xfId="0" applyFont="1" applyBorder="1" applyAlignment="1" applyProtection="1">
      <alignment horizontal="left" vertical="center"/>
      <protection locked="0"/>
    </xf>
    <xf numFmtId="0" fontId="10" fillId="8" borderId="2" xfId="0" applyFont="1" applyFill="1" applyBorder="1" applyAlignment="1" applyProtection="1">
      <alignment horizontal="right"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3" fillId="5" borderId="2" xfId="0" applyFont="1" applyFill="1" applyBorder="1" applyAlignment="1" applyProtection="1">
      <alignment vertical="center" wrapText="1"/>
      <protection locked="0"/>
    </xf>
    <xf numFmtId="0" fontId="10" fillId="5" borderId="2" xfId="0" applyFont="1" applyFill="1" applyBorder="1" applyAlignment="1" applyProtection="1">
      <alignment vertical="center" wrapText="1"/>
      <protection locked="0"/>
    </xf>
    <xf numFmtId="0" fontId="10" fillId="5" borderId="8"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protection locked="0"/>
    </xf>
    <xf numFmtId="0" fontId="10" fillId="5" borderId="7" xfId="0" applyFont="1" applyFill="1" applyBorder="1" applyAlignment="1" applyProtection="1">
      <alignment vertical="center" wrapText="1"/>
      <protection locked="0"/>
    </xf>
    <xf numFmtId="0" fontId="10" fillId="5" borderId="6" xfId="0" applyFont="1" applyFill="1" applyBorder="1" applyAlignment="1" applyProtection="1">
      <alignment vertical="center" wrapText="1"/>
      <protection locked="0"/>
    </xf>
    <xf numFmtId="0" fontId="15" fillId="0" borderId="23" xfId="0" applyFont="1" applyBorder="1" applyAlignment="1">
      <alignment vertical="center" wrapText="1"/>
    </xf>
    <xf numFmtId="0" fontId="0" fillId="0" borderId="23" xfId="0" applyBorder="1" applyAlignment="1">
      <alignment wrapText="1"/>
    </xf>
    <xf numFmtId="0" fontId="10" fillId="5" borderId="8" xfId="0" applyFont="1" applyFill="1" applyBorder="1" applyAlignment="1">
      <alignment vertical="center" wrapText="1"/>
    </xf>
    <xf numFmtId="0" fontId="10" fillId="5" borderId="9" xfId="0" applyFont="1" applyFill="1" applyBorder="1" applyAlignment="1">
      <alignment vertical="center" wrapText="1"/>
    </xf>
    <xf numFmtId="0" fontId="10" fillId="5" borderId="10" xfId="0" applyFont="1" applyFill="1" applyBorder="1" applyAlignment="1">
      <alignment vertical="center" wrapText="1"/>
    </xf>
    <xf numFmtId="0" fontId="13"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0" xfId="0" applyFont="1" applyFill="1" applyBorder="1" applyAlignment="1">
      <alignment vertical="center" wrapText="1"/>
    </xf>
    <xf numFmtId="0" fontId="10" fillId="5" borderId="8"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0" xfId="0" applyFont="1" applyFill="1" applyBorder="1" applyAlignment="1">
      <alignment horizontal="left" vertical="center" wrapText="1"/>
    </xf>
    <xf numFmtId="0" fontId="6" fillId="0" borderId="1" xfId="0" applyFont="1" applyBorder="1" applyAlignment="1">
      <alignment horizontal="left" vertical="center"/>
    </xf>
    <xf numFmtId="0" fontId="10" fillId="5" borderId="7" xfId="0" applyFont="1" applyFill="1" applyBorder="1" applyAlignment="1">
      <alignment vertical="center" wrapText="1"/>
    </xf>
    <xf numFmtId="0" fontId="10" fillId="5" borderId="6" xfId="0" applyFont="1" applyFill="1" applyBorder="1" applyAlignment="1">
      <alignment vertical="center" wrapText="1"/>
    </xf>
    <xf numFmtId="0" fontId="10" fillId="8" borderId="8" xfId="0" applyFont="1" applyFill="1" applyBorder="1" applyAlignment="1">
      <alignment horizontal="right" vertical="center" wrapText="1"/>
    </xf>
    <xf numFmtId="0" fontId="10" fillId="8" borderId="9" xfId="0" applyFont="1" applyFill="1" applyBorder="1" applyAlignment="1">
      <alignment horizontal="right" vertical="center" wrapText="1"/>
    </xf>
    <xf numFmtId="0" fontId="10" fillId="8" borderId="10" xfId="0" applyFont="1" applyFill="1" applyBorder="1" applyAlignment="1">
      <alignment horizontal="right" vertical="center" wrapText="1"/>
    </xf>
    <xf numFmtId="0" fontId="10" fillId="6" borderId="8" xfId="0" applyFont="1" applyFill="1" applyBorder="1" applyAlignment="1">
      <alignment horizontal="right" vertical="center" wrapText="1"/>
    </xf>
    <xf numFmtId="0" fontId="10" fillId="6" borderId="9" xfId="0" applyFont="1" applyFill="1" applyBorder="1" applyAlignment="1">
      <alignment horizontal="right" vertical="center" wrapText="1"/>
    </xf>
    <xf numFmtId="0" fontId="10" fillId="6" borderId="10" xfId="0" applyFont="1" applyFill="1" applyBorder="1" applyAlignment="1">
      <alignment horizontal="right" vertical="center" wrapText="1"/>
    </xf>
    <xf numFmtId="0" fontId="10" fillId="8" borderId="2" xfId="0" applyFont="1" applyFill="1" applyBorder="1" applyAlignment="1">
      <alignment horizontal="right" vertical="center" wrapText="1"/>
    </xf>
    <xf numFmtId="0" fontId="10" fillId="6" borderId="2" xfId="0" applyFont="1" applyFill="1" applyBorder="1" applyAlignment="1">
      <alignment horizontal="right" vertical="center" wrapText="1"/>
    </xf>
    <xf numFmtId="0" fontId="10" fillId="5" borderId="2" xfId="0" applyFont="1" applyFill="1" applyBorder="1" applyAlignment="1">
      <alignment vertical="center" wrapText="1"/>
    </xf>
    <xf numFmtId="0" fontId="13" fillId="5" borderId="2" xfId="0" applyFont="1" applyFill="1" applyBorder="1" applyAlignment="1">
      <alignment vertical="center" wrapText="1"/>
    </xf>
    <xf numFmtId="0" fontId="10" fillId="3" borderId="2" xfId="0"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152399</xdr:colOff>
      <xdr:row>0</xdr:row>
      <xdr:rowOff>28576</xdr:rowOff>
    </xdr:from>
    <xdr:to>
      <xdr:col>0</xdr:col>
      <xdr:colOff>9534524</xdr:colOff>
      <xdr:row>0</xdr:row>
      <xdr:rowOff>4784090</xdr:rowOff>
    </xdr:to>
    <xdr:sp macro="" textlink="">
      <xdr:nvSpPr>
        <xdr:cNvPr id="3" name="Text Box 2"/>
        <xdr:cNvSpPr txBox="1">
          <a:spLocks noChangeArrowheads="1"/>
        </xdr:cNvSpPr>
      </xdr:nvSpPr>
      <xdr:spPr bwMode="auto">
        <a:xfrm>
          <a:off x="152399" y="28576"/>
          <a:ext cx="9382125" cy="4755514"/>
        </a:xfrm>
        <a:prstGeom prst="rect">
          <a:avLst/>
        </a:prstGeom>
        <a:noFill/>
        <a:ln w="9525">
          <a:noFill/>
          <a:miter lim="800000"/>
          <a:headEnd/>
          <a:tailEnd/>
        </a:ln>
      </xdr:spPr>
      <xdr:txBody>
        <a:bodyPr rot="0" vert="horz" wrap="square" lIns="45720" tIns="45720" rIns="45720" bIns="45720" anchor="t" anchorCtr="0">
          <a:noAutofit/>
        </a:bodyPr>
        <a:lstStyle/>
        <a:p>
          <a:pPr marL="0" marR="0" algn="ctr">
            <a:spcBef>
              <a:spcPts val="0"/>
            </a:spcBef>
            <a:spcAft>
              <a:spcPts val="0"/>
            </a:spcAft>
          </a:pPr>
          <a:r>
            <a:rPr lang="en-US" sz="1800">
              <a:solidFill>
                <a:srgbClr val="000000"/>
              </a:solidFill>
              <a:effectLst/>
              <a:latin typeface="Candara"/>
              <a:ea typeface="Times New Roman"/>
              <a:cs typeface="Times New Roman"/>
            </a:rPr>
            <a:t>Administrative Costs of Cost-Containment Practices</a:t>
          </a:r>
          <a:endParaRPr lang="en-US" sz="1200">
            <a:effectLst/>
            <a:latin typeface="Times New Roman"/>
            <a:ea typeface="Times New Roman"/>
          </a:endParaRPr>
        </a:p>
        <a:p>
          <a:pPr marL="0" marR="0" algn="ctr">
            <a:spcBef>
              <a:spcPts val="0"/>
            </a:spcBef>
            <a:spcAft>
              <a:spcPts val="600"/>
            </a:spcAft>
          </a:pPr>
          <a:r>
            <a:rPr lang="en-US" sz="1600">
              <a:solidFill>
                <a:srgbClr val="000000"/>
              </a:solidFill>
              <a:effectLst/>
              <a:latin typeface="Candara"/>
              <a:ea typeface="Times New Roman"/>
              <a:cs typeface="Times New Roman"/>
            </a:rPr>
            <a:t>(for WIC State and Local Agencies)</a:t>
          </a:r>
          <a:endParaRPr lang="en-US" sz="1200">
            <a:effectLst/>
            <a:latin typeface="Times New Roman"/>
            <a:ea typeface="Times New Roman"/>
          </a:endParaRPr>
        </a:p>
        <a:p>
          <a:pPr marL="0" marR="0" algn="ctr">
            <a:spcBef>
              <a:spcPts val="0"/>
            </a:spcBef>
            <a:spcAft>
              <a:spcPts val="1200"/>
            </a:spcAft>
          </a:pPr>
          <a:r>
            <a:rPr lang="en-US" sz="1400" b="1">
              <a:solidFill>
                <a:srgbClr val="B32732"/>
              </a:solidFill>
              <a:effectLst/>
              <a:latin typeface="Candara"/>
              <a:ea typeface="Times New Roman"/>
              <a:cs typeface="Times New Roman"/>
            </a:rPr>
            <a:t>Overview</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cs typeface="Times New Roman"/>
            </a:rPr>
            <a:t>As part of the WIC Food Package Costs and Cost Containment study, Insight Policy Research is collecting information on the administrative costs of implementing and maintaining cost-containment practices. The information on administrative costs will be used as part of the overall assessment of various cost-containment practices. The purpose of this questionnaire is to collect information on the administrative costs associated with your WIC State agency cost-containment practices.</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cs typeface="Times New Roman"/>
            </a:rPr>
            <a:t>We are particularly interested in collecting information on the administrative costs of three types of cost-containment practices:</a:t>
          </a:r>
          <a:endParaRPr lang="en-US" sz="1200">
            <a:effectLst/>
            <a:latin typeface="Times New Roman"/>
            <a:ea typeface="Times New Roman"/>
          </a:endParaRPr>
        </a:p>
        <a:p>
          <a:pPr marL="457200" marR="0" indent="-228600" fontAlgn="base">
            <a:spcBef>
              <a:spcPts val="0"/>
            </a:spcBef>
            <a:spcAft>
              <a:spcPts val="600"/>
            </a:spcAft>
          </a:pPr>
          <a:r>
            <a:rPr lang="en-US" sz="1100" b="1">
              <a:solidFill>
                <a:srgbClr val="B32732"/>
              </a:solidFill>
              <a:effectLst/>
              <a:latin typeface="Calibri"/>
              <a:ea typeface="Times New Roman"/>
            </a:rPr>
            <a:t>1.</a:t>
          </a:r>
          <a:r>
            <a:rPr lang="en-US" sz="1100" b="1">
              <a:solidFill>
                <a:srgbClr val="000000"/>
              </a:solidFill>
              <a:effectLst/>
              <a:latin typeface="Calibri"/>
              <a:ea typeface="Times New Roman"/>
            </a:rPr>
            <a:t>	Food-item restrictions</a:t>
          </a:r>
          <a:r>
            <a:rPr lang="en-US" sz="1100">
              <a:solidFill>
                <a:srgbClr val="000000"/>
              </a:solidFill>
              <a:effectLst/>
              <a:latin typeface="Calibri"/>
              <a:ea typeface="Times New Roman"/>
            </a:rPr>
            <a:t>: Restrictions on the brand, size, and form of food items authorized for purchase with WIC benefits; these restrictions do </a:t>
          </a:r>
          <a:r>
            <a:rPr lang="en-US" sz="1100" b="1" i="1">
              <a:solidFill>
                <a:srgbClr val="000000"/>
              </a:solidFill>
              <a:effectLst/>
              <a:latin typeface="Calibri"/>
              <a:ea typeface="Times New Roman"/>
            </a:rPr>
            <a:t>not </a:t>
          </a:r>
          <a:r>
            <a:rPr lang="en-US" sz="1100">
              <a:solidFill>
                <a:srgbClr val="000000"/>
              </a:solidFill>
              <a:effectLst/>
              <a:latin typeface="Calibri"/>
              <a:ea typeface="Times New Roman"/>
            </a:rPr>
            <a:t>include Federal and State requirements for the nutritional content of WIC foods</a:t>
          </a:r>
          <a:endParaRPr lang="en-US" sz="1200">
            <a:effectLst/>
            <a:latin typeface="Times New Roman"/>
            <a:ea typeface="Times New Roman"/>
          </a:endParaRPr>
        </a:p>
        <a:p>
          <a:pPr marL="457200" marR="0" indent="-228600" fontAlgn="base">
            <a:spcBef>
              <a:spcPts val="0"/>
            </a:spcBef>
            <a:spcAft>
              <a:spcPts val="600"/>
            </a:spcAft>
          </a:pPr>
          <a:r>
            <a:rPr lang="en-US" sz="1100" b="1">
              <a:solidFill>
                <a:srgbClr val="B32732"/>
              </a:solidFill>
              <a:effectLst/>
              <a:latin typeface="Calibri"/>
              <a:ea typeface="Times New Roman"/>
            </a:rPr>
            <a:t>2.</a:t>
          </a:r>
          <a:r>
            <a:rPr lang="en-US" sz="1100" b="1">
              <a:solidFill>
                <a:srgbClr val="000000"/>
              </a:solidFill>
              <a:effectLst/>
              <a:latin typeface="Calibri"/>
              <a:ea typeface="Times New Roman"/>
            </a:rPr>
            <a:t>	Manufacturer rebates on non-infant formula foods</a:t>
          </a:r>
          <a:r>
            <a:rPr lang="en-US" sz="1100">
              <a:solidFill>
                <a:srgbClr val="000000"/>
              </a:solidFill>
              <a:effectLst/>
              <a:latin typeface="Calibri"/>
              <a:ea typeface="Times New Roman"/>
            </a:rPr>
            <a:t>: Competitively solicited, sole-source rebate contracts for a particular food item, such as infant cereal; these rebates do </a:t>
          </a:r>
          <a:r>
            <a:rPr lang="en-US" sz="1100" b="1" i="1">
              <a:solidFill>
                <a:srgbClr val="000000"/>
              </a:solidFill>
              <a:effectLst/>
              <a:latin typeface="Calibri"/>
              <a:ea typeface="Times New Roman"/>
            </a:rPr>
            <a:t>not</a:t>
          </a:r>
          <a:r>
            <a:rPr lang="en-US" sz="1100" i="1">
              <a:solidFill>
                <a:srgbClr val="000000"/>
              </a:solidFill>
              <a:effectLst/>
              <a:latin typeface="Calibri"/>
              <a:ea typeface="Times New Roman"/>
            </a:rPr>
            <a:t> </a:t>
          </a:r>
          <a:r>
            <a:rPr lang="en-US" sz="1100">
              <a:solidFill>
                <a:srgbClr val="000000"/>
              </a:solidFill>
              <a:effectLst/>
              <a:latin typeface="Calibri"/>
              <a:ea typeface="Times New Roman"/>
            </a:rPr>
            <a:t>include infant formula rebates</a:t>
          </a:r>
          <a:endParaRPr lang="en-US" sz="1200">
            <a:effectLst/>
            <a:latin typeface="Times New Roman"/>
            <a:ea typeface="Times New Roman"/>
          </a:endParaRPr>
        </a:p>
        <a:p>
          <a:pPr marL="457200" marR="0" indent="-228600" fontAlgn="base">
            <a:spcBef>
              <a:spcPts val="0"/>
            </a:spcBef>
            <a:spcAft>
              <a:spcPts val="1200"/>
            </a:spcAft>
          </a:pPr>
          <a:r>
            <a:rPr lang="en-US" sz="1100" b="1">
              <a:solidFill>
                <a:srgbClr val="B32732"/>
              </a:solidFill>
              <a:effectLst/>
              <a:latin typeface="Calibri"/>
              <a:ea typeface="Times New Roman"/>
            </a:rPr>
            <a:t>3.</a:t>
          </a:r>
          <a:r>
            <a:rPr lang="en-US" sz="1100" b="1">
              <a:solidFill>
                <a:srgbClr val="000000"/>
              </a:solidFill>
              <a:effectLst/>
              <a:latin typeface="Calibri"/>
              <a:ea typeface="Times New Roman"/>
            </a:rPr>
            <a:t>	Limits on the number of authorized vendors</a:t>
          </a:r>
          <a:r>
            <a:rPr lang="en-US" sz="1100">
              <a:solidFill>
                <a:srgbClr val="000000"/>
              </a:solidFill>
              <a:effectLst/>
              <a:latin typeface="Calibri"/>
              <a:ea typeface="Times New Roman"/>
            </a:rPr>
            <a:t>: Non-federally mandated limits on the number of vendors authorized through mechanisms such as vendor-to-participant ratios; these limits do </a:t>
          </a:r>
          <a:r>
            <a:rPr lang="en-US" sz="1100" b="1" i="1">
              <a:solidFill>
                <a:srgbClr val="000000"/>
              </a:solidFill>
              <a:effectLst/>
              <a:latin typeface="Calibri"/>
              <a:ea typeface="Times New Roman"/>
            </a:rPr>
            <a:t>not</a:t>
          </a:r>
          <a:r>
            <a:rPr lang="en-US" sz="1100">
              <a:solidFill>
                <a:srgbClr val="000000"/>
              </a:solidFill>
              <a:effectLst/>
              <a:latin typeface="Calibri"/>
              <a:ea typeface="Times New Roman"/>
            </a:rPr>
            <a:t> include vendor restrictions based on competitive price selection criteria and maximum allowable reimbursement levels or other price criteria</a:t>
          </a:r>
          <a:endParaRPr lang="en-US" sz="1200">
            <a:effectLst/>
            <a:latin typeface="Times New Roman"/>
            <a:ea typeface="Times New Roman"/>
          </a:endParaRPr>
        </a:p>
        <a:p>
          <a:pPr marL="0" marR="0">
            <a:spcBef>
              <a:spcPts val="0"/>
            </a:spcBef>
            <a:spcAft>
              <a:spcPts val="0"/>
            </a:spcAft>
          </a:pPr>
          <a:r>
            <a:rPr lang="en-US" sz="1100">
              <a:solidFill>
                <a:srgbClr val="000000"/>
              </a:solidFill>
              <a:effectLst/>
              <a:latin typeface="Calibri"/>
              <a:ea typeface="Times New Roman"/>
              <a:cs typeface="Times New Roman"/>
            </a:rPr>
            <a:t>If you would like to provide administrative costs of other types of cost-containment practices, please use additional sheets,as described in the Instructions tab.</a:t>
          </a:r>
        </a:p>
        <a:p>
          <a:pPr marL="0" marR="0">
            <a:spcBef>
              <a:spcPts val="0"/>
            </a:spcBef>
            <a:spcAft>
              <a:spcPts val="0"/>
            </a:spcAft>
          </a:pPr>
          <a:endParaRPr lang="en-US" sz="1200">
            <a:effectLst/>
            <a:latin typeface="Times New Roman"/>
            <a:ea typeface="Times New Roman"/>
          </a:endParaRPr>
        </a:p>
      </xdr:txBody>
    </xdr:sp>
    <xdr:clientData/>
  </xdr:twoCellAnchor>
  <xdr:twoCellAnchor>
    <xdr:from>
      <xdr:col>0</xdr:col>
      <xdr:colOff>76200</xdr:colOff>
      <xdr:row>0</xdr:row>
      <xdr:rowOff>4000501</xdr:rowOff>
    </xdr:from>
    <xdr:to>
      <xdr:col>0</xdr:col>
      <xdr:colOff>9239250</xdr:colOff>
      <xdr:row>0</xdr:row>
      <xdr:rowOff>4743451</xdr:rowOff>
    </xdr:to>
    <xdr:sp macro="" textlink="">
      <xdr:nvSpPr>
        <xdr:cNvPr id="5" name="Text Box 1"/>
        <xdr:cNvSpPr txBox="1"/>
      </xdr:nvSpPr>
      <xdr:spPr>
        <a:xfrm>
          <a:off x="76200" y="4000501"/>
          <a:ext cx="9163050" cy="742950"/>
        </a:xfrm>
        <a:prstGeom prst="rect">
          <a:avLst/>
        </a:prstGeom>
        <a:solidFill>
          <a:srgbClr val="EEECE1"/>
        </a:solidFill>
        <a:ln w="6350">
          <a:noFill/>
        </a:ln>
        <a:effectLst/>
      </xdr:spPr>
      <xdr:txBody>
        <a:bodyPr rot="0" spcFirstLastPara="0" vert="horz" wrap="square" lIns="45720" tIns="45720" rIns="45720" bIns="45720" numCol="1" spcCol="0" rtlCol="0" fromWordArt="0" anchor="t" anchorCtr="0" forceAA="0" compatLnSpc="1">
          <a:prstTxWarp prst="textNoShape">
            <a:avLst/>
          </a:prstTxWarp>
          <a:noAutofit/>
        </a:bodyPr>
        <a:lstStyle/>
        <a:p>
          <a:pPr marL="0" marR="0">
            <a:lnSpc>
              <a:spcPct val="115000"/>
            </a:lnSpc>
            <a:spcBef>
              <a:spcPts val="0"/>
            </a:spcBef>
            <a:spcAft>
              <a:spcPts val="0"/>
            </a:spcAft>
          </a:pPr>
          <a:r>
            <a:rPr lang="en-US" sz="900" i="1">
              <a:effectLst/>
              <a:latin typeface="Times New Roman"/>
              <a:ea typeface="Calibri"/>
              <a:cs typeface="Times New Roman"/>
            </a:rPr>
            <a:t>According to the Paperwork Reduction Act of 1995, an agency may not conduct or sponsor, and a person is not required to respond to, a collection of information unless it displays a valid OMB control number. The valid OMB control number for this information collection is 0584-XXXX. The time required to complete this information collection is estimated to average 60 minutes per response, including the time for reviewing instructions, searching existing data sources, gathering and maintaining the data needed, and completing and reviewing the collection of information.</a:t>
          </a:r>
          <a:endParaRPr lang="en-US" sz="1100">
            <a:effectLst/>
            <a:latin typeface="Times New Roman"/>
            <a:ea typeface="Calibri"/>
            <a:cs typeface="Times New Roman"/>
          </a:endParaRPr>
        </a:p>
      </xdr:txBody>
    </xdr:sp>
    <xdr:clientData/>
  </xdr:twoCellAnchor>
  <xdr:twoCellAnchor>
    <xdr:from>
      <xdr:col>0</xdr:col>
      <xdr:colOff>152399</xdr:colOff>
      <xdr:row>0</xdr:row>
      <xdr:rowOff>28576</xdr:rowOff>
    </xdr:from>
    <xdr:to>
      <xdr:col>0</xdr:col>
      <xdr:colOff>1988819</xdr:colOff>
      <xdr:row>0</xdr:row>
      <xdr:rowOff>436881</xdr:rowOff>
    </xdr:to>
    <xdr:sp macro="" textlink="">
      <xdr:nvSpPr>
        <xdr:cNvPr id="4" name="Text Box 2"/>
        <xdr:cNvSpPr txBox="1">
          <a:spLocks noChangeArrowheads="1"/>
        </xdr:cNvSpPr>
      </xdr:nvSpPr>
      <xdr:spPr bwMode="auto">
        <a:xfrm>
          <a:off x="152399" y="28576"/>
          <a:ext cx="1836420" cy="408305"/>
        </a:xfrm>
        <a:prstGeom prst="rect">
          <a:avLst/>
        </a:prstGeom>
        <a:solidFill>
          <a:schemeClr val="bg1">
            <a:lumMod val="95000"/>
            <a:lumOff val="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45720" tIns="45720" rIns="45720" bIns="45720" anchor="t" anchorCtr="0" upright="1">
          <a:spAutoFit/>
        </a:bodyPr>
        <a:lstStyle/>
        <a:p>
          <a:pPr marL="0" marR="0" algn="ctr">
            <a:spcBef>
              <a:spcPts val="0"/>
            </a:spcBef>
            <a:spcAft>
              <a:spcPts val="300"/>
            </a:spcAft>
          </a:pPr>
          <a:r>
            <a:rPr lang="en-US" sz="900" b="1">
              <a:effectLst/>
              <a:latin typeface="Calibri"/>
              <a:ea typeface="Times New Roman"/>
              <a:cs typeface="Times New Roman"/>
            </a:rPr>
            <a:t>OMB Number: 0584-XXXX</a:t>
          </a:r>
          <a:endParaRPr lang="en-US" sz="1100">
            <a:effectLst/>
            <a:latin typeface="Calibri"/>
            <a:ea typeface="Times New Roman"/>
            <a:cs typeface="Times New Roman"/>
          </a:endParaRPr>
        </a:p>
        <a:p>
          <a:pPr marL="0" marR="0" algn="ctr">
            <a:spcBef>
              <a:spcPts val="0"/>
            </a:spcBef>
            <a:spcAft>
              <a:spcPts val="0"/>
            </a:spcAft>
          </a:pPr>
          <a:r>
            <a:rPr lang="en-US" sz="900" b="1">
              <a:effectLst/>
              <a:latin typeface="Calibri"/>
              <a:ea typeface="Times New Roman"/>
              <a:cs typeface="Times New Roman"/>
            </a:rPr>
            <a:t>Expiration Date: XX/XX/XXXX</a:t>
          </a:r>
          <a:endParaRPr lang="en-US" sz="1100">
            <a:effectLst/>
            <a:latin typeface="Calibri"/>
            <a:ea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82550</xdr:colOff>
      <xdr:row>0</xdr:row>
      <xdr:rowOff>0</xdr:rowOff>
    </xdr:from>
    <xdr:to>
      <xdr:col>0</xdr:col>
      <xdr:colOff>9512300</xdr:colOff>
      <xdr:row>29</xdr:row>
      <xdr:rowOff>3810</xdr:rowOff>
    </xdr:to>
    <xdr:sp macro="" textlink="">
      <xdr:nvSpPr>
        <xdr:cNvPr id="4" name="Text Box 2"/>
        <xdr:cNvSpPr txBox="1">
          <a:spLocks noChangeArrowheads="1"/>
        </xdr:cNvSpPr>
      </xdr:nvSpPr>
      <xdr:spPr bwMode="auto">
        <a:xfrm>
          <a:off x="82550" y="0"/>
          <a:ext cx="9429750" cy="6315710"/>
        </a:xfrm>
        <a:prstGeom prst="rect">
          <a:avLst/>
        </a:prstGeom>
        <a:solidFill>
          <a:srgbClr val="FFFFFF"/>
        </a:solidFill>
        <a:ln w="9525">
          <a:noFill/>
          <a:miter lim="800000"/>
          <a:headEnd/>
          <a:tailEnd/>
        </a:ln>
      </xdr:spPr>
      <xdr:txBody>
        <a:bodyPr rot="0" vert="horz" wrap="square" lIns="45720" tIns="45720" rIns="45720" bIns="45720" anchor="t" anchorCtr="0">
          <a:noAutofit/>
        </a:bodyPr>
        <a:lstStyle/>
        <a:p>
          <a:pPr marL="0" marR="0" algn="ctr">
            <a:spcBef>
              <a:spcPts val="0"/>
            </a:spcBef>
            <a:spcAft>
              <a:spcPts val="0"/>
            </a:spcAft>
          </a:pPr>
          <a:r>
            <a:rPr lang="en-US" sz="1800">
              <a:solidFill>
                <a:srgbClr val="000000"/>
              </a:solidFill>
              <a:effectLst/>
              <a:latin typeface="Calibri"/>
              <a:ea typeface="Times New Roman"/>
            </a:rPr>
            <a:t>Administrative Costs of Cost-Containment Practices</a:t>
          </a:r>
          <a:endParaRPr lang="en-US" sz="1200">
            <a:effectLst/>
            <a:latin typeface="Times New Roman"/>
            <a:ea typeface="Times New Roman"/>
          </a:endParaRPr>
        </a:p>
        <a:p>
          <a:pPr marL="0" marR="0" algn="ctr">
            <a:spcBef>
              <a:spcPts val="0"/>
            </a:spcBef>
            <a:spcAft>
              <a:spcPts val="600"/>
            </a:spcAft>
          </a:pPr>
          <a:r>
            <a:rPr lang="en-US" sz="1600">
              <a:solidFill>
                <a:srgbClr val="000000"/>
              </a:solidFill>
              <a:effectLst/>
              <a:latin typeface="Calibri"/>
              <a:ea typeface="Times New Roman"/>
            </a:rPr>
            <a:t>(for WIC State and Local Agencies)</a:t>
          </a:r>
          <a:endParaRPr lang="en-US" sz="1200">
            <a:effectLst/>
            <a:latin typeface="Times New Roman"/>
            <a:ea typeface="Times New Roman"/>
          </a:endParaRPr>
        </a:p>
        <a:p>
          <a:pPr marL="0" marR="0" algn="ctr">
            <a:spcBef>
              <a:spcPts val="0"/>
            </a:spcBef>
            <a:spcAft>
              <a:spcPts val="1200"/>
            </a:spcAft>
          </a:pPr>
          <a:r>
            <a:rPr lang="en-US" sz="1400" b="1">
              <a:solidFill>
                <a:srgbClr val="B32732"/>
              </a:solidFill>
              <a:effectLst/>
              <a:latin typeface="Calibri"/>
              <a:ea typeface="Times New Roman"/>
            </a:rPr>
            <a:t>Instructions</a:t>
          </a:r>
          <a:endParaRPr lang="en-US" sz="1200">
            <a:effectLst/>
            <a:latin typeface="Times New Roman"/>
            <a:ea typeface="Times New Roman"/>
          </a:endParaRPr>
        </a:p>
        <a:p>
          <a:pPr marL="0" marR="0">
            <a:spcBef>
              <a:spcPts val="0"/>
            </a:spcBef>
            <a:spcAft>
              <a:spcPts val="1200"/>
            </a:spcAft>
          </a:pPr>
          <a:r>
            <a:rPr lang="en-US" sz="1100" b="1">
              <a:solidFill>
                <a:srgbClr val="000000"/>
              </a:solidFill>
              <a:effectLst/>
              <a:latin typeface="Calibri"/>
              <a:ea typeface="Times New Roman"/>
            </a:rPr>
            <a:t>Administrative costs should reflect only those costs associated with the cost-containment portion of each activity and not other aspects of administering WIC, such as meeting the nutrition requirements of food items. The administrative costs should reflect both State</a:t>
          </a:r>
          <a:r>
            <a:rPr lang="en-US" sz="1100" b="1">
              <a:effectLst/>
              <a:latin typeface="Calibri"/>
              <a:ea typeface="Times New Roman"/>
            </a:rPr>
            <a:t> and local WIC agency costs if possible</a:t>
          </a:r>
          <a:r>
            <a:rPr lang="en-US" sz="1100" b="1">
              <a:solidFill>
                <a:srgbClr val="000000"/>
              </a:solidFill>
              <a:effectLst/>
              <a:latin typeface="Calibri"/>
              <a:ea typeface="Times New Roman"/>
            </a:rPr>
            <a:t>.</a:t>
          </a:r>
          <a:endParaRPr lang="en-US" sz="1200">
            <a:effectLst/>
            <a:latin typeface="Times New Roman"/>
            <a:ea typeface="Times New Roman"/>
          </a:endParaRPr>
        </a:p>
        <a:p>
          <a:pPr marL="0" marR="0">
            <a:spcBef>
              <a:spcPts val="0"/>
            </a:spcBef>
            <a:spcAft>
              <a:spcPts val="1200"/>
            </a:spcAft>
          </a:pPr>
          <a:r>
            <a:rPr lang="en-US" sz="1100" b="1">
              <a:solidFill>
                <a:srgbClr val="000000"/>
              </a:solidFill>
              <a:effectLst/>
              <a:latin typeface="Calibri"/>
              <a:ea typeface="Times New Roman"/>
            </a:rPr>
            <a:t>There are four tables (A through D) for each of the seven cost-containment practices:</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Tables 1A through 5D collect information on implementation and ongoing costs of administering</a:t>
          </a:r>
          <a:r>
            <a:rPr lang="en-US" sz="1100" b="1">
              <a:solidFill>
                <a:srgbClr val="000000"/>
              </a:solidFill>
              <a:effectLst/>
              <a:latin typeface="Calibri"/>
              <a:ea typeface="Times New Roman"/>
            </a:rPr>
            <a:t> food item restrictions</a:t>
          </a:r>
          <a:r>
            <a:rPr lang="en-US" sz="1100">
              <a:solidFill>
                <a:srgbClr val="000000"/>
              </a:solidFill>
              <a:effectLst/>
              <a:latin typeface="Calibri"/>
              <a:ea typeface="Times New Roman"/>
            </a:rPr>
            <a:t>. </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Tables 6A through 6D collect information on implementation and ongoing costs of administering </a:t>
          </a:r>
          <a:r>
            <a:rPr lang="en-US" sz="1100" b="1">
              <a:solidFill>
                <a:srgbClr val="000000"/>
              </a:solidFill>
              <a:effectLst/>
              <a:latin typeface="Calibri"/>
              <a:ea typeface="Times New Roman"/>
            </a:rPr>
            <a:t>manufacturer rebates on WIC foods other than infant formula.</a:t>
          </a:r>
          <a:r>
            <a:rPr lang="en-US" sz="1100">
              <a:solidFill>
                <a:srgbClr val="000000"/>
              </a:solidFill>
              <a:effectLst/>
              <a:latin typeface="Calibri"/>
              <a:ea typeface="Times New Roman"/>
            </a:rPr>
            <a:t> </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Tables 7A through 7D collect information on implementation and ongoing costs of administering </a:t>
          </a:r>
          <a:r>
            <a:rPr lang="en-US" sz="1100" b="1">
              <a:solidFill>
                <a:srgbClr val="000000"/>
              </a:solidFill>
              <a:effectLst/>
              <a:latin typeface="Calibri"/>
              <a:ea typeface="Times New Roman"/>
            </a:rPr>
            <a:t>limits on the number of authorized vendors</a:t>
          </a:r>
          <a:r>
            <a:rPr lang="en-US" sz="1100">
              <a:solidFill>
                <a:srgbClr val="000000"/>
              </a:solidFill>
              <a:effectLst/>
              <a:latin typeface="Calibri"/>
              <a:ea typeface="Times New Roman"/>
            </a:rPr>
            <a:t>. </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Tables OthA through OthD collect information on implementation and ongoing costs of administering </a:t>
          </a:r>
          <a:r>
            <a:rPr lang="en-US" sz="1100" b="1">
              <a:solidFill>
                <a:srgbClr val="000000"/>
              </a:solidFill>
              <a:effectLst/>
              <a:latin typeface="Calibri"/>
              <a:ea typeface="Times New Roman"/>
            </a:rPr>
            <a:t>other cost-containment practices that you wish to add.</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Tables A through D for each cost-containment practice collect information on the following types of costs:</a:t>
          </a:r>
          <a:endParaRPr lang="en-US" sz="1200">
            <a:effectLst/>
            <a:latin typeface="Times New Roman"/>
            <a:ea typeface="Times New Roman"/>
          </a:endParaRPr>
        </a:p>
        <a:p>
          <a:pPr marL="228600" marR="0">
            <a:spcBef>
              <a:spcPts val="0"/>
            </a:spcBef>
            <a:spcAft>
              <a:spcPts val="600"/>
            </a:spcAft>
          </a:pPr>
          <a:r>
            <a:rPr lang="en-US" sz="1100" b="1">
              <a:solidFill>
                <a:srgbClr val="000000"/>
              </a:solidFill>
              <a:effectLst/>
              <a:latin typeface="Calibri"/>
              <a:ea typeface="Times New Roman"/>
            </a:rPr>
            <a:t>Column A</a:t>
          </a:r>
          <a:r>
            <a:rPr lang="en-US" sz="1100">
              <a:solidFill>
                <a:srgbClr val="000000"/>
              </a:solidFill>
              <a:effectLst/>
              <a:latin typeface="Calibri"/>
              <a:ea typeface="Times New Roman"/>
            </a:rPr>
            <a:t> Initial implementation costs (labor cost) (tables 1A, 2A, 3A, 4A, 5A, 6A, 7A, OthA): These are one-time initial labor costs  of implementing practice.</a:t>
          </a:r>
          <a:endParaRPr lang="en-US" sz="1200">
            <a:effectLst/>
            <a:latin typeface="Times New Roman"/>
            <a:ea typeface="Times New Roman"/>
          </a:endParaRPr>
        </a:p>
        <a:p>
          <a:pPr marL="228600" marR="0">
            <a:spcBef>
              <a:spcPts val="0"/>
            </a:spcBef>
            <a:spcAft>
              <a:spcPts val="600"/>
            </a:spcAft>
          </a:pPr>
          <a:r>
            <a:rPr lang="en-US" sz="1100" b="1">
              <a:solidFill>
                <a:srgbClr val="000000"/>
              </a:solidFill>
              <a:effectLst/>
              <a:latin typeface="Calibri"/>
              <a:ea typeface="Times New Roman"/>
            </a:rPr>
            <a:t>Column B</a:t>
          </a:r>
          <a:r>
            <a:rPr lang="en-US" sz="1100">
              <a:solidFill>
                <a:srgbClr val="000000"/>
              </a:solidFill>
              <a:effectLst/>
              <a:latin typeface="Calibri"/>
              <a:ea typeface="Times New Roman"/>
            </a:rPr>
            <a:t> Initial implementation costs (nonlabor cost) (tables 1B, 2B, 3B, 4B, 5B, ,6B, 7B, OthB): These are one-time initial nonlabor costs of implementing practice.</a:t>
          </a:r>
          <a:endParaRPr lang="en-US" sz="1200">
            <a:effectLst/>
            <a:latin typeface="Times New Roman"/>
            <a:ea typeface="Times New Roman"/>
          </a:endParaRPr>
        </a:p>
        <a:p>
          <a:pPr marL="228600" marR="0">
            <a:spcBef>
              <a:spcPts val="0"/>
            </a:spcBef>
            <a:spcAft>
              <a:spcPts val="600"/>
            </a:spcAft>
          </a:pPr>
          <a:r>
            <a:rPr lang="en-US" sz="1100" b="1">
              <a:solidFill>
                <a:srgbClr val="000000"/>
              </a:solidFill>
              <a:effectLst/>
              <a:latin typeface="Calibri"/>
              <a:ea typeface="Times New Roman"/>
            </a:rPr>
            <a:t>Column C</a:t>
          </a:r>
          <a:r>
            <a:rPr lang="en-US" sz="1100">
              <a:solidFill>
                <a:srgbClr val="000000"/>
              </a:solidFill>
              <a:effectLst/>
              <a:latin typeface="Calibri"/>
              <a:ea typeface="Times New Roman"/>
            </a:rPr>
            <a:t> Ongoing costs (labor cost) (tables 1C, 2C, 3C, 4C, 5C, 6C, 7C, OthC): These are ongoing annual  labor costs of administering/maintaining practice.</a:t>
          </a:r>
          <a:endParaRPr lang="en-US" sz="1200">
            <a:effectLst/>
            <a:latin typeface="Times New Roman"/>
            <a:ea typeface="Times New Roman"/>
          </a:endParaRPr>
        </a:p>
        <a:p>
          <a:pPr marL="228600" marR="0">
            <a:spcBef>
              <a:spcPts val="0"/>
            </a:spcBef>
            <a:spcAft>
              <a:spcPts val="1200"/>
            </a:spcAft>
          </a:pPr>
          <a:r>
            <a:rPr lang="en-US" sz="1100" b="1">
              <a:solidFill>
                <a:srgbClr val="000000"/>
              </a:solidFill>
              <a:effectLst/>
              <a:latin typeface="Calibri"/>
              <a:ea typeface="Times New Roman"/>
            </a:rPr>
            <a:t>Column D</a:t>
          </a:r>
          <a:r>
            <a:rPr lang="en-US" sz="1100">
              <a:solidFill>
                <a:srgbClr val="000000"/>
              </a:solidFill>
              <a:effectLst/>
              <a:latin typeface="Calibri"/>
              <a:ea typeface="Times New Roman"/>
            </a:rPr>
            <a:t> Ongoing costs (nonlabor cost) (tables 1D, 2D, 3D, 4D, 5D, 6D, 7D, OthD): </a:t>
          </a:r>
          <a:r>
            <a:rPr lang="en-US" sz="1100">
              <a:effectLst/>
              <a:latin typeface="Calibri"/>
              <a:ea typeface="Times New Roman"/>
              <a:cs typeface="Times New Roman"/>
            </a:rPr>
            <a:t>These are ongoing annual  nonlabor costs of administering/maintaining practice.</a:t>
          </a:r>
          <a:endParaRPr lang="en-US" sz="1200">
            <a:effectLst/>
            <a:latin typeface="Times New Roman"/>
            <a:ea typeface="Times New Roman"/>
          </a:endParaRPr>
        </a:p>
        <a:p>
          <a:pPr marL="228600" marR="0" indent="-228600">
            <a:lnSpc>
              <a:spcPct val="115000"/>
            </a:lnSpc>
            <a:spcBef>
              <a:spcPts val="0"/>
            </a:spcBef>
            <a:spcAft>
              <a:spcPts val="1000"/>
            </a:spcAft>
          </a:pPr>
          <a:r>
            <a:rPr lang="en-US" sz="1100" b="1">
              <a:solidFill>
                <a:srgbClr val="B32732"/>
              </a:solidFill>
              <a:effectLst/>
              <a:latin typeface="Calibri"/>
              <a:ea typeface="Times New Roman"/>
              <a:cs typeface="Times New Roman"/>
            </a:rPr>
            <a:t>1.</a:t>
          </a:r>
          <a:r>
            <a:rPr lang="en-US" sz="1100" b="1">
              <a:solidFill>
                <a:srgbClr val="000000"/>
              </a:solidFill>
              <a:effectLst/>
              <a:latin typeface="Calibri"/>
              <a:ea typeface="Times New Roman"/>
              <a:cs typeface="Times New Roman"/>
            </a:rPr>
            <a:t>	Please fill out the Staff tab with (1) all relevant staff categories necessary for cost-containment activities (up to 10), and (2) the annual salary for each staff category. Also enter the labor rate multiplier for fringe benefits, sick leave, and other overhead costs if known. You only need to list the staff categories and annual salaries once. The staff categories will be listed in drop-down menus for easy entry in column A of all applicable subsequent tables, and the annual salary will be included in the formulas used to calculate total annual costs. </a:t>
          </a:r>
          <a:r>
            <a:rPr lang="en-US" sz="1100" i="1">
              <a:solidFill>
                <a:srgbClr val="000000"/>
              </a:solidFill>
              <a:effectLst/>
              <a:latin typeface="Calibri"/>
              <a:ea typeface="Times New Roman"/>
              <a:cs typeface="Times New Roman"/>
            </a:rPr>
            <a:t>(Note: Do not leave any blank rows between staff categories; only leave blank rows at the bottom of your staff categories list.) </a:t>
          </a:r>
          <a:endParaRPr lang="en-US" sz="1100">
            <a:effectLst/>
            <a:latin typeface="Calibri"/>
            <a:ea typeface="Calibri"/>
            <a:cs typeface="Times New Roman"/>
          </a:endParaRPr>
        </a:p>
      </xdr:txBody>
    </xdr:sp>
    <xdr:clientData/>
  </xdr:twoCellAnchor>
  <xdr:twoCellAnchor>
    <xdr:from>
      <xdr:col>0</xdr:col>
      <xdr:colOff>82550</xdr:colOff>
      <xdr:row>30</xdr:row>
      <xdr:rowOff>92075</xdr:rowOff>
    </xdr:from>
    <xdr:to>
      <xdr:col>0</xdr:col>
      <xdr:colOff>9509760</xdr:colOff>
      <xdr:row>58</xdr:row>
      <xdr:rowOff>41275</xdr:rowOff>
    </xdr:to>
    <xdr:sp macro="" textlink="">
      <xdr:nvSpPr>
        <xdr:cNvPr id="6" name="Text Box 2"/>
        <xdr:cNvSpPr txBox="1">
          <a:spLocks noChangeArrowheads="1"/>
        </xdr:cNvSpPr>
      </xdr:nvSpPr>
      <xdr:spPr bwMode="auto">
        <a:xfrm>
          <a:off x="82550" y="6594475"/>
          <a:ext cx="9427210" cy="5029200"/>
        </a:xfrm>
        <a:prstGeom prst="rect">
          <a:avLst/>
        </a:prstGeom>
        <a:solidFill>
          <a:srgbClr val="FFFFFF"/>
        </a:solidFill>
        <a:ln w="9525">
          <a:noFill/>
          <a:miter lim="800000"/>
          <a:headEnd/>
          <a:tailEnd/>
        </a:ln>
      </xdr:spPr>
      <xdr:txBody>
        <a:bodyPr rot="0" vert="horz" wrap="square" lIns="45720" tIns="45720" rIns="45720" bIns="45720" anchor="t" anchorCtr="0">
          <a:noAutofit/>
        </a:bodyPr>
        <a:lstStyle/>
        <a:p>
          <a:pPr marL="228600" marR="0" indent="-228600">
            <a:spcBef>
              <a:spcPts val="0"/>
            </a:spcBef>
            <a:spcAft>
              <a:spcPts val="1200"/>
            </a:spcAft>
          </a:pPr>
          <a:r>
            <a:rPr lang="en-US" sz="1100" b="1">
              <a:solidFill>
                <a:srgbClr val="B32732"/>
              </a:solidFill>
              <a:effectLst/>
              <a:latin typeface="Calibri"/>
              <a:ea typeface="Times New Roman"/>
            </a:rPr>
            <a:t>2.</a:t>
          </a:r>
          <a:r>
            <a:rPr lang="en-US" sz="1100" b="1">
              <a:solidFill>
                <a:srgbClr val="000000"/>
              </a:solidFill>
              <a:effectLst/>
              <a:latin typeface="Calibri"/>
              <a:ea typeface="Times New Roman"/>
            </a:rPr>
            <a:t>	For all tables ending in A or C (labor costs), please fill out columns A to C:</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Each of these tables has five columns.</a:t>
          </a:r>
          <a:endParaRPr lang="en-US" sz="1200">
            <a:effectLst/>
            <a:latin typeface="Times New Roman"/>
            <a:ea typeface="Times New Roman"/>
          </a:endParaRPr>
        </a:p>
        <a:p>
          <a:pPr marL="228600" marR="0">
            <a:spcBef>
              <a:spcPts val="0"/>
            </a:spcBef>
            <a:spcAft>
              <a:spcPts val="600"/>
            </a:spcAft>
          </a:pPr>
          <a:r>
            <a:rPr lang="en-US" sz="1100" b="1">
              <a:solidFill>
                <a:srgbClr val="000000"/>
              </a:solidFill>
              <a:effectLst/>
              <a:latin typeface="Calibri"/>
              <a:ea typeface="Times New Roman"/>
            </a:rPr>
            <a:t>Column A</a:t>
          </a:r>
          <a:r>
            <a:rPr lang="en-US" sz="1100">
              <a:solidFill>
                <a:srgbClr val="000000"/>
              </a:solidFill>
              <a:effectLst/>
              <a:latin typeface="Calibri"/>
              <a:ea typeface="Times New Roman"/>
            </a:rPr>
            <a:t> identifies labor categories associated with cost-containment activities (see drop-down menu).</a:t>
          </a:r>
          <a:endParaRPr lang="en-US" sz="1200">
            <a:effectLst/>
            <a:latin typeface="Times New Roman"/>
            <a:ea typeface="Times New Roman"/>
          </a:endParaRPr>
        </a:p>
        <a:p>
          <a:pPr marL="228600" marR="0">
            <a:spcBef>
              <a:spcPts val="0"/>
            </a:spcBef>
            <a:spcAft>
              <a:spcPts val="600"/>
            </a:spcAft>
          </a:pPr>
          <a:r>
            <a:rPr lang="en-US" sz="1100" b="1">
              <a:solidFill>
                <a:srgbClr val="000000"/>
              </a:solidFill>
              <a:effectLst/>
              <a:latin typeface="Calibri"/>
              <a:ea typeface="Times New Roman"/>
            </a:rPr>
            <a:t>Column B</a:t>
          </a:r>
          <a:r>
            <a:rPr lang="en-US" sz="1100">
              <a:solidFill>
                <a:srgbClr val="000000"/>
              </a:solidFill>
              <a:effectLst/>
              <a:latin typeface="Calibri"/>
              <a:ea typeface="Times New Roman"/>
            </a:rPr>
            <a:t> estimates the number of staff per activity (please enter if more than 1).</a:t>
          </a:r>
          <a:endParaRPr lang="en-US" sz="1200">
            <a:effectLst/>
            <a:latin typeface="Times New Roman"/>
            <a:ea typeface="Times New Roman"/>
          </a:endParaRPr>
        </a:p>
        <a:p>
          <a:pPr marL="228600" marR="0">
            <a:spcBef>
              <a:spcPts val="0"/>
            </a:spcBef>
            <a:spcAft>
              <a:spcPts val="600"/>
            </a:spcAft>
          </a:pPr>
          <a:r>
            <a:rPr lang="en-US" sz="1100" b="1">
              <a:solidFill>
                <a:srgbClr val="000000"/>
              </a:solidFill>
              <a:effectLst/>
              <a:latin typeface="Calibri"/>
              <a:ea typeface="Times New Roman"/>
            </a:rPr>
            <a:t>Column C </a:t>
          </a:r>
          <a:r>
            <a:rPr lang="en-US" sz="1100">
              <a:solidFill>
                <a:srgbClr val="000000"/>
              </a:solidFill>
              <a:effectLst/>
              <a:latin typeface="Calibri"/>
              <a:ea typeface="Times New Roman"/>
            </a:rPr>
            <a:t>estimates hours per staff per activity (please enter).</a:t>
          </a:r>
          <a:endParaRPr lang="en-US" sz="1200">
            <a:effectLst/>
            <a:latin typeface="Times New Roman"/>
            <a:ea typeface="Times New Roman"/>
          </a:endParaRPr>
        </a:p>
        <a:p>
          <a:pPr marL="228600" marR="0">
            <a:spcBef>
              <a:spcPts val="0"/>
            </a:spcBef>
            <a:spcAft>
              <a:spcPts val="600"/>
            </a:spcAft>
          </a:pPr>
          <a:r>
            <a:rPr lang="en-US" sz="1100" b="1">
              <a:solidFill>
                <a:srgbClr val="000000"/>
              </a:solidFill>
              <a:effectLst/>
              <a:latin typeface="Calibri"/>
              <a:ea typeface="Times New Roman"/>
            </a:rPr>
            <a:t>Column D</a:t>
          </a:r>
          <a:r>
            <a:rPr lang="en-US" sz="1100">
              <a:solidFill>
                <a:srgbClr val="000000"/>
              </a:solidFill>
              <a:effectLst/>
              <a:latin typeface="Calibri"/>
              <a:ea typeface="Times New Roman"/>
            </a:rPr>
            <a:t> calculates the estimated number of FTEs (calculated). </a:t>
          </a:r>
          <a:endParaRPr lang="en-US" sz="1200">
            <a:effectLst/>
            <a:latin typeface="Times New Roman"/>
            <a:ea typeface="Times New Roman"/>
          </a:endParaRPr>
        </a:p>
        <a:p>
          <a:pPr marL="228600" marR="0">
            <a:spcBef>
              <a:spcPts val="0"/>
            </a:spcBef>
            <a:spcAft>
              <a:spcPts val="1200"/>
            </a:spcAft>
          </a:pPr>
          <a:r>
            <a:rPr lang="en-US" sz="1100" b="1">
              <a:solidFill>
                <a:srgbClr val="000000"/>
              </a:solidFill>
              <a:effectLst/>
              <a:latin typeface="Calibri"/>
              <a:ea typeface="Times New Roman"/>
            </a:rPr>
            <a:t>Column E</a:t>
          </a:r>
          <a:r>
            <a:rPr lang="en-US" sz="1100">
              <a:solidFill>
                <a:srgbClr val="000000"/>
              </a:solidFill>
              <a:effectLst/>
              <a:latin typeface="Calibri"/>
              <a:ea typeface="Times New Roman"/>
            </a:rPr>
            <a:t> calculates the total cost for implementation activities (calculated).</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You only need to fill out columns A through C. Column A will have a drop-down menu for the staff categories (that you entered in the Staff tab) and corresponding salaries will automatically be used to calculate the total costs in each row.  </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Columns D and E will automatically be calculated from columns A through C. These columns are shaded gray.</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If Columns A through E are unknown or cannot be filled out, please fill in column G with your best guess of total applicable activity costs. These rows are shaded blue.</a:t>
          </a:r>
          <a:endParaRPr lang="en-US" sz="1200">
            <a:effectLst/>
            <a:latin typeface="Times New Roman"/>
            <a:ea typeface="Times New Roman"/>
          </a:endParaRPr>
        </a:p>
        <a:p>
          <a:pPr marL="228600" marR="0" indent="-228600">
            <a:spcBef>
              <a:spcPts val="0"/>
            </a:spcBef>
            <a:spcAft>
              <a:spcPts val="1200"/>
            </a:spcAft>
          </a:pPr>
          <a:r>
            <a:rPr lang="en-US" sz="1100" b="1">
              <a:solidFill>
                <a:srgbClr val="B32732"/>
              </a:solidFill>
              <a:effectLst/>
              <a:latin typeface="Calibri"/>
              <a:ea typeface="Times New Roman"/>
            </a:rPr>
            <a:t>3.</a:t>
          </a:r>
          <a:r>
            <a:rPr lang="en-US" sz="1100" b="1">
              <a:solidFill>
                <a:srgbClr val="000000"/>
              </a:solidFill>
              <a:effectLst/>
              <a:latin typeface="Calibri"/>
              <a:ea typeface="Times New Roman"/>
            </a:rPr>
            <a:t> 	For all tables ending in B or D (nonlabor costs), please fill out columns A and B:</a:t>
          </a:r>
          <a:endParaRPr lang="en-US" sz="1200">
            <a:effectLst/>
            <a:latin typeface="Times New Roman"/>
            <a:ea typeface="Times New Roman"/>
          </a:endParaRPr>
        </a:p>
        <a:p>
          <a:pPr marL="0" marR="0">
            <a:spcBef>
              <a:spcPts val="0"/>
            </a:spcBef>
            <a:spcAft>
              <a:spcPts val="1200"/>
            </a:spcAft>
          </a:pPr>
          <a:r>
            <a:rPr lang="en-US" sz="1100">
              <a:solidFill>
                <a:srgbClr val="000000"/>
              </a:solidFill>
              <a:effectLst/>
              <a:latin typeface="Calibri"/>
              <a:ea typeface="Times New Roman"/>
            </a:rPr>
            <a:t>Each of these tables has two columns: </a:t>
          </a:r>
          <a:endParaRPr lang="en-US" sz="1200">
            <a:effectLst/>
            <a:latin typeface="Times New Roman"/>
            <a:ea typeface="Times New Roman"/>
          </a:endParaRPr>
        </a:p>
        <a:p>
          <a:pPr marL="228600" marR="0">
            <a:spcBef>
              <a:spcPts val="0"/>
            </a:spcBef>
            <a:spcAft>
              <a:spcPts val="600"/>
            </a:spcAft>
          </a:pPr>
          <a:r>
            <a:rPr lang="en-US" sz="1100" b="1">
              <a:solidFill>
                <a:srgbClr val="000000"/>
              </a:solidFill>
              <a:effectLst/>
              <a:latin typeface="Calibri"/>
              <a:ea typeface="Times New Roman"/>
            </a:rPr>
            <a:t>Column A</a:t>
          </a:r>
          <a:r>
            <a:rPr lang="en-US" sz="1100">
              <a:solidFill>
                <a:srgbClr val="000000"/>
              </a:solidFill>
              <a:effectLst/>
              <a:latin typeface="Calibri"/>
              <a:ea typeface="Times New Roman"/>
            </a:rPr>
            <a:t> identifies the nonlabor activity associated with cost containment (please enter).</a:t>
          </a:r>
          <a:endParaRPr lang="en-US" sz="1200">
            <a:effectLst/>
            <a:latin typeface="Times New Roman"/>
            <a:ea typeface="Times New Roman"/>
          </a:endParaRPr>
        </a:p>
        <a:p>
          <a:pPr marL="228600" marR="0">
            <a:spcBef>
              <a:spcPts val="0"/>
            </a:spcBef>
            <a:spcAft>
              <a:spcPts val="1200"/>
            </a:spcAft>
          </a:pPr>
          <a:r>
            <a:rPr lang="en-US" sz="1100" b="1">
              <a:solidFill>
                <a:srgbClr val="000000"/>
              </a:solidFill>
              <a:effectLst/>
              <a:latin typeface="Calibri"/>
              <a:ea typeface="Times New Roman"/>
            </a:rPr>
            <a:t>Column B</a:t>
          </a:r>
          <a:r>
            <a:rPr lang="en-US" sz="1100">
              <a:solidFill>
                <a:srgbClr val="000000"/>
              </a:solidFill>
              <a:effectLst/>
              <a:latin typeface="Calibri"/>
              <a:ea typeface="Times New Roman"/>
            </a:rPr>
            <a:t> estimates total nonlabor costs (please enter).</a:t>
          </a:r>
          <a:endParaRPr lang="en-US" sz="1200">
            <a:effectLst/>
            <a:latin typeface="Times New Roman"/>
            <a:ea typeface="Times New Roman"/>
          </a:endParaRPr>
        </a:p>
        <a:p>
          <a:pPr marL="0" marR="0">
            <a:spcBef>
              <a:spcPts val="0"/>
            </a:spcBef>
            <a:spcAft>
              <a:spcPts val="0"/>
            </a:spcAft>
          </a:pPr>
          <a:r>
            <a:rPr lang="en-US" sz="1100">
              <a:effectLst/>
              <a:latin typeface="Calibri"/>
              <a:ea typeface="Times New Roman"/>
              <a:cs typeface="Times New Roman"/>
            </a:rPr>
            <a:t>If your State agency uses any additional cost-containment practices, please fill out tables OthA through OthD.</a:t>
          </a:r>
        </a:p>
        <a:p>
          <a:pPr marL="0" marR="0">
            <a:spcBef>
              <a:spcPts val="0"/>
            </a:spcBef>
            <a:spcAft>
              <a:spcPts val="0"/>
            </a:spcAft>
          </a:pPr>
          <a:endParaRPr lang="en-US" sz="1200">
            <a:effectLst/>
            <a:latin typeface="Times New Roman"/>
            <a:ea typeface="Times New Roman"/>
          </a:endParaRPr>
        </a:p>
        <a:p>
          <a:pPr marL="0" marR="0">
            <a:spcBef>
              <a:spcPts val="0"/>
            </a:spcBef>
            <a:spcAft>
              <a:spcPts val="0"/>
            </a:spcAft>
          </a:pPr>
          <a:r>
            <a:rPr lang="en-US" sz="1100" b="1">
              <a:solidFill>
                <a:srgbClr val="000000"/>
              </a:solidFill>
              <a:effectLst/>
              <a:latin typeface="Calibri"/>
              <a:ea typeface="Times New Roman"/>
            </a:rPr>
            <a:t>The table of contents tab has all table names with corresponding tab names, which serve as hyperlinks for navigating to each page.</a:t>
          </a:r>
          <a:endParaRPr lang="en-US" sz="1200">
            <a:effectLst/>
            <a:latin typeface="Times New Roman"/>
            <a:ea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4.9989318521683403E-2"/>
  </sheetPr>
  <dimension ref="A1:A11"/>
  <sheetViews>
    <sheetView tabSelected="1" view="pageBreakPreview" zoomScaleNormal="100" zoomScaleSheetLayoutView="100" workbookViewId="0">
      <selection activeCell="D1" sqref="D1"/>
    </sheetView>
  </sheetViews>
  <sheetFormatPr defaultRowHeight="15" x14ac:dyDescent="0.25"/>
  <cols>
    <col min="1" max="1" width="144.7109375" style="10" customWidth="1"/>
    <col min="2" max="16384" width="9.140625" style="10"/>
  </cols>
  <sheetData>
    <row r="1" spans="1:1" ht="409.5" customHeight="1" x14ac:dyDescent="0.55000000000000004">
      <c r="A1" s="96"/>
    </row>
    <row r="2" spans="1:1" ht="21" x14ac:dyDescent="0.35">
      <c r="A2" s="97"/>
    </row>
    <row r="3" spans="1:1" ht="49.5" customHeight="1" x14ac:dyDescent="0.25">
      <c r="A3" s="98"/>
    </row>
    <row r="4" spans="1:1" x14ac:dyDescent="0.25">
      <c r="A4" s="98"/>
    </row>
    <row r="5" spans="1:1" x14ac:dyDescent="0.25">
      <c r="A5" s="99"/>
    </row>
    <row r="6" spans="1:1" x14ac:dyDescent="0.25">
      <c r="A6" s="99"/>
    </row>
    <row r="7" spans="1:1" x14ac:dyDescent="0.25">
      <c r="A7" s="99"/>
    </row>
    <row r="8" spans="1:1" ht="188.25" customHeight="1" x14ac:dyDescent="0.25">
      <c r="A8" s="100"/>
    </row>
    <row r="11" spans="1:1" x14ac:dyDescent="0.25">
      <c r="A11" s="27"/>
    </row>
  </sheetData>
  <pageMargins left="0.25" right="0.25"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39997558519241921"/>
  </sheetPr>
  <dimension ref="A1:B23"/>
  <sheetViews>
    <sheetView workbookViewId="0">
      <pane ySplit="4" topLeftCell="A5" activePane="bottomLeft" state="frozen"/>
      <selection pane="bottomLeft" activeCell="A2" sqref="A2:A4"/>
    </sheetView>
  </sheetViews>
  <sheetFormatPr defaultRowHeight="15" x14ac:dyDescent="0.25"/>
  <cols>
    <col min="1" max="1" width="36.7109375" customWidth="1"/>
    <col min="2" max="2" width="30.140625" customWidth="1"/>
  </cols>
  <sheetData>
    <row r="1" spans="1:2" ht="15.75" thickBot="1" x14ac:dyDescent="0.3">
      <c r="A1" s="4" t="s">
        <v>54</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3" t="s">
        <v>121</v>
      </c>
      <c r="B5" s="14">
        <v>3000</v>
      </c>
    </row>
    <row r="6" spans="1:2"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ht="15" customHeight="1" x14ac:dyDescent="0.25">
      <c r="A12" s="13"/>
      <c r="B12" s="14"/>
    </row>
    <row r="13" spans="1:2" x14ac:dyDescent="0.25">
      <c r="A13" s="13"/>
      <c r="B13" s="14"/>
    </row>
    <row r="14" spans="1:2" x14ac:dyDescent="0.25">
      <c r="A14" s="3"/>
      <c r="B14" s="14"/>
    </row>
    <row r="15" spans="1:2" x14ac:dyDescent="0.25">
      <c r="A15" s="39" t="s">
        <v>0</v>
      </c>
      <c r="B15" s="40">
        <f>SUM(B5:B14)</f>
        <v>3000</v>
      </c>
    </row>
    <row r="23" ht="15" customHeight="1" x14ac:dyDescent="0.25"/>
  </sheetData>
  <mergeCells count="2">
    <mergeCell ref="A2:A4"/>
    <mergeCell ref="B2:B4"/>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F96"/>
  <sheetViews>
    <sheetView workbookViewId="0">
      <pane ySplit="4" topLeftCell="A5" activePane="bottomLeft" state="frozen"/>
      <selection pane="bottomLeft" activeCell="L91" sqref="L91"/>
    </sheetView>
  </sheetViews>
  <sheetFormatPr defaultRowHeight="15" x14ac:dyDescent="0.25"/>
  <cols>
    <col min="1" max="1" width="45.7109375" customWidth="1"/>
    <col min="2" max="2" width="0" hidden="1" customWidth="1"/>
    <col min="3" max="3" width="18" customWidth="1"/>
    <col min="4" max="6" width="17.85546875" customWidth="1"/>
  </cols>
  <sheetData>
    <row r="1" spans="1:6" ht="15.75" thickBot="1" x14ac:dyDescent="0.3">
      <c r="A1" s="138" t="s">
        <v>56</v>
      </c>
      <c r="B1" s="138"/>
      <c r="C1" s="138"/>
      <c r="D1" s="138"/>
      <c r="E1" s="138"/>
      <c r="F1" s="138"/>
    </row>
    <row r="2" spans="1:6" ht="1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9" t="s">
        <v>108</v>
      </c>
      <c r="B5" s="139"/>
      <c r="C5" s="139"/>
      <c r="D5" s="139"/>
      <c r="E5" s="139"/>
      <c r="F5" s="140"/>
    </row>
    <row r="6" spans="1:6" x14ac:dyDescent="0.25">
      <c r="A6" s="13" t="s">
        <v>114</v>
      </c>
      <c r="B6" s="14">
        <f>IF(A6= Staff1,Staff!$B$2,IF(A6= Staff2,Staff!$B$3, IF(A6= Staff3, Staff!$B$4, IF(A6= Staff4, Staff!$B$5, IF(A6=Staff5, Staff!$B$6, IF(A6=Staff6, Staff!$B$7, IF(A6=Staff7, Staff!$B$8, IF(A6=Staff8, Staff!$B$9, IF(A6=Staff9, Staff!$B$10, IF(A6=Staff10, Staff!$B$12))))))))))</f>
        <v>75000</v>
      </c>
      <c r="C6" s="15">
        <v>1</v>
      </c>
      <c r="D6" s="15">
        <v>320</v>
      </c>
      <c r="E6" s="36">
        <f>C6*D6/2080</f>
        <v>0.15384615384615385</v>
      </c>
      <c r="F6" s="37">
        <f>B6*E6*Staff!$B$14</f>
        <v>11538.461538461539</v>
      </c>
    </row>
    <row r="7" spans="1:6" x14ac:dyDescent="0.25">
      <c r="A7" s="13"/>
      <c r="B7" s="14">
        <f>IF(A7= Staff1,Staff!$B$2,IF(A7= Staff2,Staff!$B$3, IF(A7= Staff3, Staff!$B$4, IF(A7= Staff4, Staff!$B$5, IF(A7=Staff5, Staff!$B$6, IF(A7=Staff6, Staff!$B$7, IF(A7=Staff7, Staff!$B$8, IF(A7=Staff8, Staff!$B$9, IF(A7=Staff9, Staff!$B$10, IF(A7=Staff10, Staff!$B$12))))))))))</f>
        <v>0</v>
      </c>
      <c r="C7" s="15"/>
      <c r="D7" s="15"/>
      <c r="E7" s="36">
        <f t="shared" ref="E7:E15" si="0">C7*D7/2080</f>
        <v>0</v>
      </c>
      <c r="F7" s="37">
        <f>B7*E7*Staff!$B$14</f>
        <v>0</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6.25" customHeight="1" x14ac:dyDescent="0.25">
      <c r="A16" s="16" t="s">
        <v>123</v>
      </c>
      <c r="B16" s="7" t="s">
        <v>4</v>
      </c>
      <c r="C16" s="7" t="s">
        <v>4</v>
      </c>
      <c r="D16" s="7" t="s">
        <v>4</v>
      </c>
      <c r="E16" s="7" t="s">
        <v>4</v>
      </c>
      <c r="F16" s="17"/>
    </row>
    <row r="17" spans="1:6" ht="15" customHeight="1" x14ac:dyDescent="0.25">
      <c r="A17" s="129" t="s">
        <v>98</v>
      </c>
      <c r="B17" s="130"/>
      <c r="C17" s="130"/>
      <c r="D17" s="130"/>
      <c r="E17" s="130"/>
      <c r="F17" s="131"/>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84">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ht="15" customHeight="1"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ht="15" customHeight="1" x14ac:dyDescent="0.25">
      <c r="A29" s="132" t="s">
        <v>99</v>
      </c>
      <c r="B29" s="133"/>
      <c r="C29" s="133"/>
      <c r="D29" s="133"/>
      <c r="E29" s="133"/>
      <c r="F29" s="134"/>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84">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x14ac:dyDescent="0.25">
      <c r="A41" s="135" t="s">
        <v>100</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84">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ht="15" customHeight="1"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ht="15" customHeight="1" x14ac:dyDescent="0.25">
      <c r="A53" s="129" t="s">
        <v>101</v>
      </c>
      <c r="B53" s="130"/>
      <c r="C53" s="130"/>
      <c r="D53" s="130"/>
      <c r="E53" s="130"/>
      <c r="F53" s="131"/>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84">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ht="15" customHeight="1"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5.5" x14ac:dyDescent="0.25">
      <c r="A64" s="16" t="s">
        <v>123</v>
      </c>
      <c r="B64" s="7" t="s">
        <v>4</v>
      </c>
      <c r="C64" s="7" t="s">
        <v>4</v>
      </c>
      <c r="D64" s="7" t="s">
        <v>4</v>
      </c>
      <c r="E64" s="7" t="s">
        <v>4</v>
      </c>
      <c r="F64" s="17"/>
    </row>
    <row r="65" spans="1:6" ht="15" customHeight="1" x14ac:dyDescent="0.25">
      <c r="A65" s="132" t="s">
        <v>102</v>
      </c>
      <c r="B65" s="133"/>
      <c r="C65" s="133"/>
      <c r="D65" s="133"/>
      <c r="E65" s="133"/>
      <c r="F65" s="134"/>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84">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5.5" x14ac:dyDescent="0.25">
      <c r="A76" s="16" t="s">
        <v>123</v>
      </c>
      <c r="B76" s="7" t="s">
        <v>4</v>
      </c>
      <c r="C76" s="7" t="s">
        <v>4</v>
      </c>
      <c r="D76" s="7" t="s">
        <v>4</v>
      </c>
      <c r="E76" s="7" t="s">
        <v>4</v>
      </c>
      <c r="F76" s="17"/>
    </row>
    <row r="77" spans="1:6" x14ac:dyDescent="0.25">
      <c r="A77" s="132" t="s">
        <v>2</v>
      </c>
      <c r="B77" s="133"/>
      <c r="C77" s="133"/>
      <c r="D77" s="133"/>
      <c r="E77" s="133"/>
      <c r="F77" s="134"/>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84">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5.5" x14ac:dyDescent="0.25">
      <c r="A88" s="16" t="s">
        <v>123</v>
      </c>
      <c r="B88" s="7" t="s">
        <v>4</v>
      </c>
      <c r="C88" s="7" t="s">
        <v>4</v>
      </c>
      <c r="D88" s="7" t="s">
        <v>4</v>
      </c>
      <c r="E88" s="7" t="s">
        <v>4</v>
      </c>
      <c r="F88" s="17"/>
    </row>
    <row r="89" spans="1:6" x14ac:dyDescent="0.25">
      <c r="A89" s="141" t="s">
        <v>0</v>
      </c>
      <c r="B89" s="142"/>
      <c r="C89" s="142"/>
      <c r="D89" s="142"/>
      <c r="E89" s="143"/>
      <c r="F89" s="35">
        <f>SUM(F6:F15,F18:F27,F30:F39,F42:F51,F54:F63,F66:F75,F78:F87)</f>
        <v>11538.461538461539</v>
      </c>
    </row>
    <row r="90" spans="1:6" x14ac:dyDescent="0.25">
      <c r="A90" s="144" t="s">
        <v>113</v>
      </c>
      <c r="B90" s="145"/>
      <c r="C90" s="145"/>
      <c r="D90" s="145"/>
      <c r="E90" s="146"/>
      <c r="F90" s="38">
        <f>SUM(F16,F28,F40,F52,F64,F76,F88)</f>
        <v>0</v>
      </c>
    </row>
    <row r="91" spans="1:6" ht="42.75" customHeight="1" x14ac:dyDescent="0.25">
      <c r="A91" s="127" t="s">
        <v>132</v>
      </c>
      <c r="B91" s="128"/>
      <c r="C91" s="128"/>
      <c r="D91" s="128"/>
      <c r="E91" s="128"/>
      <c r="F91" s="128"/>
    </row>
    <row r="92" spans="1:6" x14ac:dyDescent="0.25">
      <c r="A92" s="19" t="s">
        <v>103</v>
      </c>
    </row>
    <row r="93" spans="1:6" x14ac:dyDescent="0.25">
      <c r="A93" s="19" t="s">
        <v>104</v>
      </c>
    </row>
    <row r="94" spans="1:6" x14ac:dyDescent="0.25">
      <c r="A94" s="19" t="s">
        <v>105</v>
      </c>
    </row>
    <row r="95" spans="1:6" x14ac:dyDescent="0.25">
      <c r="A95" s="19" t="s">
        <v>106</v>
      </c>
    </row>
    <row r="96" spans="1:6" x14ac:dyDescent="0.25">
      <c r="A96" s="19" t="s">
        <v>107</v>
      </c>
    </row>
  </sheetData>
  <protectedRanges>
    <protectedRange sqref="A6:D15 A18:D27 A30:D39 A42:D51 A54:D63 A66:D75 A78:D87" name="group_1_1"/>
  </protectedRanges>
  <mergeCells count="17">
    <mergeCell ref="A1:F1"/>
    <mergeCell ref="A2:A4"/>
    <mergeCell ref="B2:B4"/>
    <mergeCell ref="C2:C4"/>
    <mergeCell ref="D2:D4"/>
    <mergeCell ref="E2:E4"/>
    <mergeCell ref="F2:F4"/>
    <mergeCell ref="A91:F91"/>
    <mergeCell ref="A89:E89"/>
    <mergeCell ref="A90:E90"/>
    <mergeCell ref="A5:F5"/>
    <mergeCell ref="A17:F17"/>
    <mergeCell ref="A29:F29"/>
    <mergeCell ref="A41:F41"/>
    <mergeCell ref="A53:F53"/>
    <mergeCell ref="A65:F65"/>
    <mergeCell ref="A77:F77"/>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tint="0.39997558519241921"/>
  </sheetPr>
  <dimension ref="A1:B15"/>
  <sheetViews>
    <sheetView workbookViewId="0">
      <pane ySplit="4" topLeftCell="A5" activePane="bottomLeft" state="frozen"/>
      <selection pane="bottomLeft" activeCell="A2" sqref="A2:A4"/>
    </sheetView>
  </sheetViews>
  <sheetFormatPr defaultRowHeight="15" x14ac:dyDescent="0.25"/>
  <cols>
    <col min="1" max="1" width="36.7109375" customWidth="1"/>
    <col min="2" max="2" width="30.42578125" customWidth="1"/>
  </cols>
  <sheetData>
    <row r="1" spans="1:2" ht="15.75" thickBot="1" x14ac:dyDescent="0.3">
      <c r="A1" s="4" t="s">
        <v>58</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 t="s">
        <v>121</v>
      </c>
      <c r="B5" s="2">
        <v>600</v>
      </c>
    </row>
    <row r="6" spans="1:2" ht="15" customHeight="1"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600</v>
      </c>
    </row>
  </sheetData>
  <mergeCells count="2">
    <mergeCell ref="A2:A4"/>
    <mergeCell ref="B2:B4"/>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39997558519241921"/>
  </sheetPr>
  <dimension ref="A1:F96"/>
  <sheetViews>
    <sheetView zoomScaleNormal="100" workbookViewId="0">
      <pane ySplit="4" topLeftCell="A5" activePane="bottomLeft" state="frozen"/>
      <selection pane="bottomLeft" activeCell="J93" sqref="J93"/>
    </sheetView>
  </sheetViews>
  <sheetFormatPr defaultRowHeight="15" x14ac:dyDescent="0.25"/>
  <cols>
    <col min="1" max="1" width="45.28515625" customWidth="1"/>
    <col min="2" max="2" width="0" hidden="1" customWidth="1"/>
    <col min="3" max="6" width="18" customWidth="1"/>
  </cols>
  <sheetData>
    <row r="1" spans="1:6" ht="15.75" thickBot="1" x14ac:dyDescent="0.3">
      <c r="A1" s="138" t="s">
        <v>68</v>
      </c>
      <c r="B1" s="138"/>
      <c r="C1" s="138"/>
      <c r="D1" s="138"/>
      <c r="E1" s="138"/>
      <c r="F1" s="138"/>
    </row>
    <row r="2" spans="1:6" ht="33.7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9" t="s">
        <v>108</v>
      </c>
      <c r="B5" s="139"/>
      <c r="C5" s="139"/>
      <c r="D5" s="139"/>
      <c r="E5" s="139"/>
      <c r="F5" s="140"/>
    </row>
    <row r="6" spans="1:6" x14ac:dyDescent="0.25">
      <c r="A6" s="13" t="s">
        <v>111</v>
      </c>
      <c r="B6" s="14">
        <f>IF(A6= Staff1,Staff!$B$2,IF(A6= Staff2,Staff!$B$3, IF(A6= Staff3, Staff!$B$4, IF(A6= Staff4, Staff!$B$5, IF(A6=Staff5, Staff!$B$6, IF(A6=Staff6, Staff!$B$7, IF(A6=Staff7, Staff!$B$8, IF(A6=Staff8, Staff!$B$9, IF(A6=Staff9, Staff!$B$10, IF(A6=Staff10, Staff!$B$12))))))))))</f>
        <v>175000</v>
      </c>
      <c r="C6" s="15">
        <v>1</v>
      </c>
      <c r="D6" s="15">
        <v>320</v>
      </c>
      <c r="E6" s="36">
        <f>C6*D6/2080</f>
        <v>0.15384615384615385</v>
      </c>
      <c r="F6" s="37">
        <f>B6*E6*Staff!$B$14</f>
        <v>26923.076923076926</v>
      </c>
    </row>
    <row r="7" spans="1:6" x14ac:dyDescent="0.25">
      <c r="A7" s="13" t="s">
        <v>112</v>
      </c>
      <c r="B7" s="14">
        <f>IF(A7= Staff1,Staff!$B$2,IF(A7= Staff2,Staff!$B$3, IF(A7= Staff3, Staff!$B$4, IF(A7= Staff4, Staff!$B$5, IF(A7=Staff5, Staff!$B$6, IF(A7=Staff6, Staff!$B$7, IF(A7=Staff7, Staff!$B$8, IF(A7=Staff8, Staff!$B$9, IF(A7=Staff9, Staff!$B$10, IF(A7=Staff10, Staff!$B$12))))))))))</f>
        <v>90000</v>
      </c>
      <c r="C7" s="15">
        <v>1</v>
      </c>
      <c r="D7" s="15">
        <v>320</v>
      </c>
      <c r="E7" s="36">
        <f t="shared" ref="E7:E15" si="0">C7*D7/2080</f>
        <v>0.15384615384615385</v>
      </c>
      <c r="F7" s="37">
        <f>B7*E7*Staff!$B$14</f>
        <v>13846.153846153848</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ht="25.5" customHeight="1"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7.75" customHeight="1" x14ac:dyDescent="0.25">
      <c r="A16" s="16" t="s">
        <v>123</v>
      </c>
      <c r="B16" s="7" t="s">
        <v>4</v>
      </c>
      <c r="C16" s="7" t="s">
        <v>4</v>
      </c>
      <c r="D16" s="7" t="s">
        <v>4</v>
      </c>
      <c r="E16" s="7" t="s">
        <v>4</v>
      </c>
      <c r="F16" s="17"/>
    </row>
    <row r="17" spans="1:6" ht="15" customHeight="1" x14ac:dyDescent="0.25">
      <c r="A17" s="149" t="s">
        <v>98</v>
      </c>
      <c r="B17" s="149"/>
      <c r="C17" s="149"/>
      <c r="D17" s="149"/>
      <c r="E17" s="149"/>
      <c r="F17" s="149"/>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84">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ht="25.5" customHeight="1"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ht="15" customHeight="1"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ht="15" customHeight="1" x14ac:dyDescent="0.25">
      <c r="A29" s="150" t="s">
        <v>99</v>
      </c>
      <c r="B29" s="150"/>
      <c r="C29" s="150"/>
      <c r="D29" s="150"/>
      <c r="E29" s="150"/>
      <c r="F29" s="150"/>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84">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ht="25.5" customHeight="1"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ht="15" customHeight="1"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x14ac:dyDescent="0.25">
      <c r="A41" s="135" t="s">
        <v>100</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84">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ht="25.5" customHeight="1"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ht="15" customHeight="1"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ht="15" customHeight="1" x14ac:dyDescent="0.25">
      <c r="A53" s="149" t="s">
        <v>101</v>
      </c>
      <c r="B53" s="149"/>
      <c r="C53" s="149"/>
      <c r="D53" s="149"/>
      <c r="E53" s="149"/>
      <c r="F53" s="149"/>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84">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ht="25.5" customHeight="1"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ht="15" customHeight="1"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5.5" x14ac:dyDescent="0.25">
      <c r="A64" s="16" t="s">
        <v>123</v>
      </c>
      <c r="B64" s="7" t="s">
        <v>4</v>
      </c>
      <c r="C64" s="7" t="s">
        <v>4</v>
      </c>
      <c r="D64" s="7" t="s">
        <v>4</v>
      </c>
      <c r="E64" s="7" t="s">
        <v>4</v>
      </c>
      <c r="F64" s="17"/>
    </row>
    <row r="65" spans="1:6" ht="15" customHeight="1" x14ac:dyDescent="0.25">
      <c r="A65" s="150" t="s">
        <v>102</v>
      </c>
      <c r="B65" s="150"/>
      <c r="C65" s="150"/>
      <c r="D65" s="150"/>
      <c r="E65" s="150"/>
      <c r="F65" s="150"/>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84">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ht="25.5" customHeight="1"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5.5" x14ac:dyDescent="0.25">
      <c r="A76" s="16" t="s">
        <v>123</v>
      </c>
      <c r="B76" s="7" t="s">
        <v>4</v>
      </c>
      <c r="C76" s="7" t="s">
        <v>4</v>
      </c>
      <c r="D76" s="7" t="s">
        <v>4</v>
      </c>
      <c r="E76" s="7" t="s">
        <v>4</v>
      </c>
      <c r="F76" s="17"/>
    </row>
    <row r="77" spans="1:6" x14ac:dyDescent="0.25">
      <c r="A77" s="150" t="s">
        <v>2</v>
      </c>
      <c r="B77" s="150"/>
      <c r="C77" s="150"/>
      <c r="D77" s="150"/>
      <c r="E77" s="150"/>
      <c r="F77" s="150"/>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84">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ht="25.5" customHeight="1"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5.5" x14ac:dyDescent="0.25">
      <c r="A88" s="16" t="s">
        <v>123</v>
      </c>
      <c r="B88" s="7" t="s">
        <v>4</v>
      </c>
      <c r="C88" s="7" t="s">
        <v>4</v>
      </c>
      <c r="D88" s="7" t="s">
        <v>4</v>
      </c>
      <c r="E88" s="7" t="s">
        <v>4</v>
      </c>
      <c r="F88" s="17"/>
    </row>
    <row r="89" spans="1:6" x14ac:dyDescent="0.25">
      <c r="A89" s="147" t="s">
        <v>0</v>
      </c>
      <c r="B89" s="147"/>
      <c r="C89" s="147"/>
      <c r="D89" s="147"/>
      <c r="E89" s="147"/>
      <c r="F89" s="35">
        <f>SUM(F6:F15,F18:F27,F30:F39,F42:F51,F54:F63,F66:F75,F78:F87)</f>
        <v>40769.230769230773</v>
      </c>
    </row>
    <row r="90" spans="1:6" x14ac:dyDescent="0.25">
      <c r="A90" s="148" t="s">
        <v>113</v>
      </c>
      <c r="B90" s="148"/>
      <c r="C90" s="148"/>
      <c r="D90" s="148"/>
      <c r="E90" s="148"/>
      <c r="F90" s="38">
        <f>SUM(F16,F28,F40,F52,F64,F76,F88)</f>
        <v>0</v>
      </c>
    </row>
    <row r="91" spans="1:6" ht="43.5" customHeight="1" x14ac:dyDescent="0.25">
      <c r="A91" s="127" t="s">
        <v>132</v>
      </c>
      <c r="B91" s="128"/>
      <c r="C91" s="128"/>
      <c r="D91" s="128"/>
      <c r="E91" s="128"/>
      <c r="F91" s="128"/>
    </row>
    <row r="92" spans="1:6" x14ac:dyDescent="0.25">
      <c r="A92" s="19" t="s">
        <v>103</v>
      </c>
    </row>
    <row r="93" spans="1:6" x14ac:dyDescent="0.25">
      <c r="A93" s="19" t="s">
        <v>104</v>
      </c>
    </row>
    <row r="94" spans="1:6" x14ac:dyDescent="0.25">
      <c r="A94" s="19" t="s">
        <v>105</v>
      </c>
    </row>
    <row r="95" spans="1:6" x14ac:dyDescent="0.25">
      <c r="A95" s="19" t="s">
        <v>106</v>
      </c>
    </row>
    <row r="96" spans="1:6" x14ac:dyDescent="0.25">
      <c r="A96" s="19" t="s">
        <v>107</v>
      </c>
    </row>
  </sheetData>
  <protectedRanges>
    <protectedRange sqref="A6:D15 A18:D27 A30:D39 A42:D51 A54:D63 A66:D75 A78:D87" name="group"/>
  </protectedRanges>
  <mergeCells count="17">
    <mergeCell ref="A65:F65"/>
    <mergeCell ref="A91:F91"/>
    <mergeCell ref="A5:F5"/>
    <mergeCell ref="A1:F1"/>
    <mergeCell ref="A2:A4"/>
    <mergeCell ref="B2:B4"/>
    <mergeCell ref="C2:C4"/>
    <mergeCell ref="D2:D4"/>
    <mergeCell ref="E2:E4"/>
    <mergeCell ref="F2:F4"/>
    <mergeCell ref="A77:F77"/>
    <mergeCell ref="A89:E89"/>
    <mergeCell ref="A90:E90"/>
    <mergeCell ref="A17:F17"/>
    <mergeCell ref="A29:F29"/>
    <mergeCell ref="A41:F41"/>
    <mergeCell ref="A53:F53"/>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39997558519241921"/>
  </sheetPr>
  <dimension ref="A1:B15"/>
  <sheetViews>
    <sheetView workbookViewId="0">
      <pane ySplit="4" topLeftCell="A5" activePane="bottomLeft" state="frozen"/>
      <selection pane="bottomLeft" activeCell="A2" sqref="A2:A4"/>
    </sheetView>
  </sheetViews>
  <sheetFormatPr defaultRowHeight="15" x14ac:dyDescent="0.25"/>
  <cols>
    <col min="1" max="1" width="36.7109375" customWidth="1"/>
    <col min="2" max="2" width="30.140625" customWidth="1"/>
  </cols>
  <sheetData>
    <row r="1" spans="1:2" ht="15.75" thickBot="1" x14ac:dyDescent="0.3">
      <c r="A1" s="4" t="s">
        <v>73</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3" t="s">
        <v>121</v>
      </c>
      <c r="B5" s="14">
        <v>3000</v>
      </c>
    </row>
    <row r="6" spans="1:2"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3000</v>
      </c>
    </row>
  </sheetData>
  <mergeCells count="2">
    <mergeCell ref="A2:A4"/>
    <mergeCell ref="B2:B4"/>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39997558519241921"/>
  </sheetPr>
  <dimension ref="A1:F96"/>
  <sheetViews>
    <sheetView workbookViewId="0">
      <pane ySplit="4" topLeftCell="A53" activePane="bottomLeft" state="frozen"/>
      <selection pane="bottomLeft" activeCell="A63" sqref="A63"/>
    </sheetView>
  </sheetViews>
  <sheetFormatPr defaultRowHeight="15" x14ac:dyDescent="0.25"/>
  <cols>
    <col min="1" max="1" width="48" customWidth="1"/>
    <col min="2" max="2" width="0" hidden="1" customWidth="1"/>
    <col min="3" max="3" width="18" customWidth="1"/>
    <col min="4" max="6" width="17.85546875" customWidth="1"/>
  </cols>
  <sheetData>
    <row r="1" spans="1:6" ht="15.75" thickBot="1" x14ac:dyDescent="0.3">
      <c r="A1" s="138" t="s">
        <v>71</v>
      </c>
      <c r="B1" s="138"/>
      <c r="C1" s="138"/>
      <c r="D1" s="138"/>
      <c r="E1" s="138"/>
      <c r="F1" s="138"/>
    </row>
    <row r="2" spans="1:6" ht="1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9" t="s">
        <v>108</v>
      </c>
      <c r="B5" s="139"/>
      <c r="C5" s="139"/>
      <c r="D5" s="139"/>
      <c r="E5" s="139"/>
      <c r="F5" s="140"/>
    </row>
    <row r="6" spans="1:6" x14ac:dyDescent="0.25">
      <c r="A6" s="13" t="s">
        <v>114</v>
      </c>
      <c r="B6" s="14">
        <f>IF(A6= Staff1,Staff!$B$2,IF(A6= Staff2,Staff!$B$3, IF(A6= Staff3, Staff!$B$4, IF(A6= Staff4, Staff!$B$5, IF(A6=Staff5, Staff!$B$6, IF(A6=Staff6, Staff!$B$7, IF(A6=Staff7, Staff!$B$8, IF(A6=Staff8, Staff!$B$9, IF(A6=Staff9, Staff!$B$10, IF(A6=Staff10, Staff!$B$12))))))))))</f>
        <v>75000</v>
      </c>
      <c r="C6" s="15">
        <v>1</v>
      </c>
      <c r="D6" s="15">
        <v>320</v>
      </c>
      <c r="E6" s="36">
        <f>C6*D6/2080</f>
        <v>0.15384615384615385</v>
      </c>
      <c r="F6" s="37">
        <f>B6*E6*Staff!$B$14</f>
        <v>11538.461538461539</v>
      </c>
    </row>
    <row r="7" spans="1:6" x14ac:dyDescent="0.25">
      <c r="A7" s="13"/>
      <c r="B7" s="14">
        <f>IF(A7= Staff1,Staff!$B$2,IF(A7= Staff2,Staff!$B$3, IF(A7= Staff3, Staff!$B$4, IF(A7= Staff4, Staff!$B$5, IF(A7=Staff5, Staff!$B$6, IF(A7=Staff6, Staff!$B$7, IF(A7=Staff7, Staff!$B$8, IF(A7=Staff8, Staff!$B$9, IF(A7=Staff9, Staff!$B$10, IF(A7=Staff10, Staff!$B$12))))))))))</f>
        <v>0</v>
      </c>
      <c r="C7" s="15"/>
      <c r="D7" s="15"/>
      <c r="E7" s="36">
        <f t="shared" ref="E7:E15" si="0">C7*D7/2080</f>
        <v>0</v>
      </c>
      <c r="F7" s="37">
        <f>B7*E7*Staff!$B$14</f>
        <v>0</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7" customHeight="1" x14ac:dyDescent="0.25">
      <c r="A16" s="16" t="s">
        <v>123</v>
      </c>
      <c r="B16" s="7" t="s">
        <v>4</v>
      </c>
      <c r="C16" s="7" t="s">
        <v>4</v>
      </c>
      <c r="D16" s="7" t="s">
        <v>4</v>
      </c>
      <c r="E16" s="7" t="s">
        <v>4</v>
      </c>
      <c r="F16" s="17"/>
    </row>
    <row r="17" spans="1:6" ht="15" customHeight="1" x14ac:dyDescent="0.25">
      <c r="A17" s="129" t="s">
        <v>98</v>
      </c>
      <c r="B17" s="130"/>
      <c r="C17" s="130"/>
      <c r="D17" s="130"/>
      <c r="E17" s="130"/>
      <c r="F17" s="131"/>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84">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ht="15" customHeight="1"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4.75" customHeight="1" x14ac:dyDescent="0.25">
      <c r="A28" s="16" t="s">
        <v>123</v>
      </c>
      <c r="B28" s="7" t="s">
        <v>4</v>
      </c>
      <c r="C28" s="7" t="s">
        <v>4</v>
      </c>
      <c r="D28" s="7" t="s">
        <v>4</v>
      </c>
      <c r="E28" s="7" t="s">
        <v>4</v>
      </c>
      <c r="F28" s="17"/>
    </row>
    <row r="29" spans="1:6" ht="15" customHeight="1" x14ac:dyDescent="0.25">
      <c r="A29" s="132" t="s">
        <v>99</v>
      </c>
      <c r="B29" s="133"/>
      <c r="C29" s="133"/>
      <c r="D29" s="133"/>
      <c r="E29" s="133"/>
      <c r="F29" s="134"/>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84">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4" customHeight="1" x14ac:dyDescent="0.25">
      <c r="A40" s="16" t="s">
        <v>123</v>
      </c>
      <c r="B40" s="7" t="s">
        <v>4</v>
      </c>
      <c r="C40" s="7" t="s">
        <v>4</v>
      </c>
      <c r="D40" s="7" t="s">
        <v>4</v>
      </c>
      <c r="E40" s="7" t="s">
        <v>4</v>
      </c>
      <c r="F40" s="17"/>
    </row>
    <row r="41" spans="1:6" x14ac:dyDescent="0.25">
      <c r="A41" s="135" t="s">
        <v>100</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84">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ht="15" customHeight="1"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7" customHeight="1" x14ac:dyDescent="0.25">
      <c r="A52" s="16" t="s">
        <v>123</v>
      </c>
      <c r="B52" s="7" t="s">
        <v>4</v>
      </c>
      <c r="C52" s="7" t="s">
        <v>4</v>
      </c>
      <c r="D52" s="7" t="s">
        <v>4</v>
      </c>
      <c r="E52" s="7" t="s">
        <v>4</v>
      </c>
      <c r="F52" s="17"/>
    </row>
    <row r="53" spans="1:6" ht="15" customHeight="1" x14ac:dyDescent="0.25">
      <c r="A53" s="129" t="s">
        <v>101</v>
      </c>
      <c r="B53" s="130"/>
      <c r="C53" s="130"/>
      <c r="D53" s="130"/>
      <c r="E53" s="130"/>
      <c r="F53" s="131"/>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84">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ht="15" customHeight="1"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4" customHeight="1" x14ac:dyDescent="0.25">
      <c r="A64" s="16" t="s">
        <v>123</v>
      </c>
      <c r="B64" s="7" t="s">
        <v>4</v>
      </c>
      <c r="C64" s="7" t="s">
        <v>4</v>
      </c>
      <c r="D64" s="7" t="s">
        <v>4</v>
      </c>
      <c r="E64" s="7" t="s">
        <v>4</v>
      </c>
      <c r="F64" s="17"/>
    </row>
    <row r="65" spans="1:6" ht="15" customHeight="1" x14ac:dyDescent="0.25">
      <c r="A65" s="132" t="s">
        <v>102</v>
      </c>
      <c r="B65" s="133"/>
      <c r="C65" s="133"/>
      <c r="D65" s="133"/>
      <c r="E65" s="133"/>
      <c r="F65" s="134"/>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84">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5.5" x14ac:dyDescent="0.25">
      <c r="A76" s="16" t="s">
        <v>123</v>
      </c>
      <c r="B76" s="7" t="s">
        <v>4</v>
      </c>
      <c r="C76" s="7" t="s">
        <v>4</v>
      </c>
      <c r="D76" s="7" t="s">
        <v>4</v>
      </c>
      <c r="E76" s="7" t="s">
        <v>4</v>
      </c>
      <c r="F76" s="17"/>
    </row>
    <row r="77" spans="1:6" x14ac:dyDescent="0.25">
      <c r="A77" s="132" t="s">
        <v>2</v>
      </c>
      <c r="B77" s="133"/>
      <c r="C77" s="133"/>
      <c r="D77" s="133"/>
      <c r="E77" s="133"/>
      <c r="F77" s="134"/>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84">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4" customHeight="1" x14ac:dyDescent="0.25">
      <c r="A88" s="16" t="s">
        <v>123</v>
      </c>
      <c r="B88" s="7" t="s">
        <v>4</v>
      </c>
      <c r="C88" s="7" t="s">
        <v>4</v>
      </c>
      <c r="D88" s="7" t="s">
        <v>4</v>
      </c>
      <c r="E88" s="7" t="s">
        <v>4</v>
      </c>
      <c r="F88" s="17"/>
    </row>
    <row r="89" spans="1:6" x14ac:dyDescent="0.25">
      <c r="A89" s="141" t="s">
        <v>0</v>
      </c>
      <c r="B89" s="142"/>
      <c r="C89" s="142"/>
      <c r="D89" s="142"/>
      <c r="E89" s="143"/>
      <c r="F89" s="35">
        <f>SUM(F6:F15,F18:F27,F30:F39,F42:F51,F54:F63,F66:F75,F78:F87)</f>
        <v>11538.461538461539</v>
      </c>
    </row>
    <row r="90" spans="1:6" x14ac:dyDescent="0.25">
      <c r="A90" s="144" t="s">
        <v>113</v>
      </c>
      <c r="B90" s="145"/>
      <c r="C90" s="145"/>
      <c r="D90" s="145"/>
      <c r="E90" s="146"/>
      <c r="F90" s="38">
        <f>SUM(F16,F28,F40,F52,F64,F76,F88)</f>
        <v>0</v>
      </c>
    </row>
    <row r="91" spans="1:6" ht="37.5" customHeight="1" x14ac:dyDescent="0.25">
      <c r="A91" s="127" t="s">
        <v>132</v>
      </c>
      <c r="B91" s="128"/>
      <c r="C91" s="128"/>
      <c r="D91" s="128"/>
      <c r="E91" s="128"/>
      <c r="F91" s="128"/>
    </row>
    <row r="92" spans="1:6" x14ac:dyDescent="0.25">
      <c r="A92" s="19" t="s">
        <v>103</v>
      </c>
    </row>
    <row r="93" spans="1:6" x14ac:dyDescent="0.25">
      <c r="A93" s="19" t="s">
        <v>104</v>
      </c>
    </row>
    <row r="94" spans="1:6" x14ac:dyDescent="0.25">
      <c r="A94" s="19" t="s">
        <v>105</v>
      </c>
    </row>
    <row r="95" spans="1:6" x14ac:dyDescent="0.25">
      <c r="A95" s="19" t="s">
        <v>106</v>
      </c>
    </row>
    <row r="96" spans="1:6" x14ac:dyDescent="0.25">
      <c r="A96" s="19" t="s">
        <v>107</v>
      </c>
    </row>
  </sheetData>
  <protectedRanges>
    <protectedRange sqref="A6:D15 A18:D27 A30:D39 A42:D51 A54:D63 A66:D75 A78:D87" name="group_1_1"/>
  </protectedRanges>
  <mergeCells count="17">
    <mergeCell ref="A1:F1"/>
    <mergeCell ref="A2:A4"/>
    <mergeCell ref="B2:B4"/>
    <mergeCell ref="C2:C4"/>
    <mergeCell ref="D2:D4"/>
    <mergeCell ref="E2:E4"/>
    <mergeCell ref="F2:F4"/>
    <mergeCell ref="A91:F91"/>
    <mergeCell ref="A89:E89"/>
    <mergeCell ref="A90:E90"/>
    <mergeCell ref="A5:F5"/>
    <mergeCell ref="A17:F17"/>
    <mergeCell ref="A29:F29"/>
    <mergeCell ref="A41:F41"/>
    <mergeCell ref="A53:F53"/>
    <mergeCell ref="A65:F65"/>
    <mergeCell ref="A77:F77"/>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39997558519241921"/>
  </sheetPr>
  <dimension ref="A1:B15"/>
  <sheetViews>
    <sheetView workbookViewId="0">
      <pane ySplit="4" topLeftCell="A5" activePane="bottomLeft" state="frozen"/>
      <selection pane="bottomLeft" activeCell="A2" sqref="A2:A4"/>
    </sheetView>
  </sheetViews>
  <sheetFormatPr defaultRowHeight="15" x14ac:dyDescent="0.25"/>
  <cols>
    <col min="1" max="1" width="36.7109375" customWidth="1"/>
    <col min="2" max="2" width="30.42578125" customWidth="1"/>
  </cols>
  <sheetData>
    <row r="1" spans="1:2" ht="15.75" thickBot="1" x14ac:dyDescent="0.3">
      <c r="A1" s="4" t="s">
        <v>72</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 t="s">
        <v>121</v>
      </c>
      <c r="B5" s="2">
        <v>600</v>
      </c>
    </row>
    <row r="6" spans="1:2" ht="15" customHeight="1"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600</v>
      </c>
    </row>
  </sheetData>
  <mergeCells count="2">
    <mergeCell ref="A2:A4"/>
    <mergeCell ref="B2:B4"/>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tint="0.39997558519241921"/>
  </sheetPr>
  <dimension ref="A1:F96"/>
  <sheetViews>
    <sheetView workbookViewId="0">
      <pane ySplit="4" topLeftCell="A5" activePane="bottomLeft" state="frozen"/>
      <selection pane="bottomLeft" activeCell="J95" sqref="J95"/>
    </sheetView>
  </sheetViews>
  <sheetFormatPr defaultRowHeight="15" x14ac:dyDescent="0.25"/>
  <cols>
    <col min="1" max="1" width="46.28515625" customWidth="1"/>
    <col min="2" max="2" width="0" hidden="1" customWidth="1"/>
    <col min="3" max="6" width="18" customWidth="1"/>
  </cols>
  <sheetData>
    <row r="1" spans="1:6" ht="15.75" thickBot="1" x14ac:dyDescent="0.3">
      <c r="A1" s="138" t="s">
        <v>52</v>
      </c>
      <c r="B1" s="138"/>
      <c r="C1" s="138"/>
      <c r="D1" s="138"/>
      <c r="E1" s="138"/>
      <c r="F1" s="138"/>
    </row>
    <row r="2" spans="1:6" ht="33.7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9" t="s">
        <v>108</v>
      </c>
      <c r="B5" s="139"/>
      <c r="C5" s="139"/>
      <c r="D5" s="139"/>
      <c r="E5" s="139"/>
      <c r="F5" s="140"/>
    </row>
    <row r="6" spans="1:6" x14ac:dyDescent="0.25">
      <c r="A6" s="13" t="s">
        <v>111</v>
      </c>
      <c r="B6" s="14">
        <f>IF(A6= Staff1,Staff!$B$2,IF(A6= Staff2,Staff!$B$3, IF(A6= Staff3, Staff!$B$4, IF(A6= Staff4, Staff!$B$5, IF(A6=Staff5, Staff!$B$6, IF(A6=Staff6, Staff!$B$7, IF(A6=Staff7, Staff!$B$8, IF(A6=Staff8, Staff!$B$9, IF(A6=Staff9, Staff!$B$10, IF(A6=Staff10, Staff!$B$12))))))))))</f>
        <v>175000</v>
      </c>
      <c r="C6" s="15">
        <v>1</v>
      </c>
      <c r="D6" s="15">
        <v>320</v>
      </c>
      <c r="E6" s="36">
        <f>C6*D6/2080</f>
        <v>0.15384615384615385</v>
      </c>
      <c r="F6" s="37">
        <f>B6*E6*Staff!$B$14</f>
        <v>26923.076923076926</v>
      </c>
    </row>
    <row r="7" spans="1:6" x14ac:dyDescent="0.25">
      <c r="A7" s="13" t="s">
        <v>112</v>
      </c>
      <c r="B7" s="14">
        <f>IF(A7= Staff1,Staff!$B$2,IF(A7= Staff2,Staff!$B$3, IF(A7= Staff3, Staff!$B$4, IF(A7= Staff4, Staff!$B$5, IF(A7=Staff5, Staff!$B$6, IF(A7=Staff6, Staff!$B$7, IF(A7=Staff7, Staff!$B$8, IF(A7=Staff8, Staff!$B$9, IF(A7=Staff9, Staff!$B$10, IF(A7=Staff10, Staff!$B$12))))))))))</f>
        <v>90000</v>
      </c>
      <c r="C7" s="15">
        <v>1</v>
      </c>
      <c r="D7" s="15">
        <v>320</v>
      </c>
      <c r="E7" s="36">
        <f t="shared" ref="E7:E15" si="0">C7*D7/2080</f>
        <v>0.15384615384615385</v>
      </c>
      <c r="F7" s="37">
        <f>B7*E7*Staff!$B$14</f>
        <v>13846.153846153848</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ht="25.5" customHeight="1"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6.25" customHeight="1" x14ac:dyDescent="0.25">
      <c r="A16" s="16" t="s">
        <v>123</v>
      </c>
      <c r="B16" s="7" t="s">
        <v>4</v>
      </c>
      <c r="C16" s="7" t="s">
        <v>4</v>
      </c>
      <c r="D16" s="7" t="s">
        <v>4</v>
      </c>
      <c r="E16" s="7" t="s">
        <v>4</v>
      </c>
      <c r="F16" s="17"/>
    </row>
    <row r="17" spans="1:6" ht="15" customHeight="1" x14ac:dyDescent="0.25">
      <c r="A17" s="149" t="s">
        <v>98</v>
      </c>
      <c r="B17" s="149"/>
      <c r="C17" s="149"/>
      <c r="D17" s="149"/>
      <c r="E17" s="149"/>
      <c r="F17" s="149"/>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84">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ht="25.5" customHeight="1"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ht="15" customHeight="1"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4.75" customHeight="1" x14ac:dyDescent="0.25">
      <c r="A28" s="16" t="s">
        <v>123</v>
      </c>
      <c r="B28" s="7" t="s">
        <v>4</v>
      </c>
      <c r="C28" s="7" t="s">
        <v>4</v>
      </c>
      <c r="D28" s="7" t="s">
        <v>4</v>
      </c>
      <c r="E28" s="7" t="s">
        <v>4</v>
      </c>
      <c r="F28" s="17"/>
    </row>
    <row r="29" spans="1:6" ht="15" customHeight="1" x14ac:dyDescent="0.25">
      <c r="A29" s="150" t="s">
        <v>99</v>
      </c>
      <c r="B29" s="150"/>
      <c r="C29" s="150"/>
      <c r="D29" s="150"/>
      <c r="E29" s="150"/>
      <c r="F29" s="150"/>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84">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ht="25.5" customHeight="1"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ht="15" customHeight="1"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4" customHeight="1" x14ac:dyDescent="0.25">
      <c r="A40" s="16" t="s">
        <v>123</v>
      </c>
      <c r="B40" s="7" t="s">
        <v>4</v>
      </c>
      <c r="C40" s="7" t="s">
        <v>4</v>
      </c>
      <c r="D40" s="7" t="s">
        <v>4</v>
      </c>
      <c r="E40" s="7" t="s">
        <v>4</v>
      </c>
      <c r="F40" s="17"/>
    </row>
    <row r="41" spans="1:6" x14ac:dyDescent="0.25">
      <c r="A41" s="135" t="s">
        <v>100</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84">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ht="25.5" customHeight="1"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ht="15" customHeight="1"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6.25" customHeight="1" x14ac:dyDescent="0.25">
      <c r="A52" s="16" t="s">
        <v>123</v>
      </c>
      <c r="B52" s="7" t="s">
        <v>4</v>
      </c>
      <c r="C52" s="7" t="s">
        <v>4</v>
      </c>
      <c r="D52" s="7" t="s">
        <v>4</v>
      </c>
      <c r="E52" s="7" t="s">
        <v>4</v>
      </c>
      <c r="F52" s="17"/>
    </row>
    <row r="53" spans="1:6" ht="15" customHeight="1" x14ac:dyDescent="0.25">
      <c r="A53" s="149" t="s">
        <v>101</v>
      </c>
      <c r="B53" s="149"/>
      <c r="C53" s="149"/>
      <c r="D53" s="149"/>
      <c r="E53" s="149"/>
      <c r="F53" s="149"/>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84">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ht="25.5" customHeight="1"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ht="15" customHeight="1"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4.75" customHeight="1" x14ac:dyDescent="0.25">
      <c r="A64" s="16" t="s">
        <v>123</v>
      </c>
      <c r="B64" s="7" t="s">
        <v>4</v>
      </c>
      <c r="C64" s="7" t="s">
        <v>4</v>
      </c>
      <c r="D64" s="7" t="s">
        <v>4</v>
      </c>
      <c r="E64" s="7" t="s">
        <v>4</v>
      </c>
      <c r="F64" s="17"/>
    </row>
    <row r="65" spans="1:6" ht="15" customHeight="1" x14ac:dyDescent="0.25">
      <c r="A65" s="150" t="s">
        <v>102</v>
      </c>
      <c r="B65" s="150"/>
      <c r="C65" s="150"/>
      <c r="D65" s="150"/>
      <c r="E65" s="150"/>
      <c r="F65" s="150"/>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84">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ht="25.5" customHeight="1"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4" customHeight="1" x14ac:dyDescent="0.25">
      <c r="A76" s="16" t="s">
        <v>123</v>
      </c>
      <c r="B76" s="7" t="s">
        <v>4</v>
      </c>
      <c r="C76" s="7" t="s">
        <v>4</v>
      </c>
      <c r="D76" s="7" t="s">
        <v>4</v>
      </c>
      <c r="E76" s="7" t="s">
        <v>4</v>
      </c>
      <c r="F76" s="17"/>
    </row>
    <row r="77" spans="1:6" x14ac:dyDescent="0.25">
      <c r="A77" s="150" t="s">
        <v>2</v>
      </c>
      <c r="B77" s="150"/>
      <c r="C77" s="150"/>
      <c r="D77" s="150"/>
      <c r="E77" s="150"/>
      <c r="F77" s="150"/>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84">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ht="25.5" customHeight="1"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6.25" customHeight="1" x14ac:dyDescent="0.25">
      <c r="A88" s="16" t="s">
        <v>123</v>
      </c>
      <c r="B88" s="7" t="s">
        <v>4</v>
      </c>
      <c r="C88" s="7" t="s">
        <v>4</v>
      </c>
      <c r="D88" s="7" t="s">
        <v>4</v>
      </c>
      <c r="E88" s="7" t="s">
        <v>4</v>
      </c>
      <c r="F88" s="17"/>
    </row>
    <row r="89" spans="1:6" x14ac:dyDescent="0.25">
      <c r="A89" s="147" t="s">
        <v>0</v>
      </c>
      <c r="B89" s="147"/>
      <c r="C89" s="147"/>
      <c r="D89" s="147"/>
      <c r="E89" s="147"/>
      <c r="F89" s="35">
        <f>SUM(F6:F15,F18:F27,F30:F39,F42:F51,F54:F63,F66:F75,F78:F87)</f>
        <v>40769.230769230773</v>
      </c>
    </row>
    <row r="90" spans="1:6" x14ac:dyDescent="0.25">
      <c r="A90" s="148" t="s">
        <v>113</v>
      </c>
      <c r="B90" s="148"/>
      <c r="C90" s="148"/>
      <c r="D90" s="148"/>
      <c r="E90" s="148"/>
      <c r="F90" s="38">
        <f>SUM(F16,F28,F40,F52,F64,F76,F88)</f>
        <v>0</v>
      </c>
    </row>
    <row r="91" spans="1:6" ht="42.75" customHeight="1" x14ac:dyDescent="0.25">
      <c r="A91" s="127" t="s">
        <v>132</v>
      </c>
      <c r="B91" s="128"/>
      <c r="C91" s="128"/>
      <c r="D91" s="128"/>
      <c r="E91" s="128"/>
      <c r="F91" s="128"/>
    </row>
    <row r="92" spans="1:6" x14ac:dyDescent="0.25">
      <c r="A92" s="19" t="s">
        <v>103</v>
      </c>
    </row>
    <row r="93" spans="1:6" x14ac:dyDescent="0.25">
      <c r="A93" s="19" t="s">
        <v>104</v>
      </c>
    </row>
    <row r="94" spans="1:6" x14ac:dyDescent="0.25">
      <c r="A94" s="19" t="s">
        <v>105</v>
      </c>
    </row>
    <row r="95" spans="1:6" x14ac:dyDescent="0.25">
      <c r="A95" s="19" t="s">
        <v>106</v>
      </c>
    </row>
    <row r="96" spans="1:6" x14ac:dyDescent="0.25">
      <c r="A96" s="19" t="s">
        <v>107</v>
      </c>
    </row>
  </sheetData>
  <protectedRanges>
    <protectedRange sqref="A6:D15 A18:D27 A30:D39 A42:D51 A54:D63 A66:D75 A78:D87" name="group"/>
  </protectedRanges>
  <mergeCells count="17">
    <mergeCell ref="A65:F65"/>
    <mergeCell ref="A91:F91"/>
    <mergeCell ref="A5:F5"/>
    <mergeCell ref="A1:F1"/>
    <mergeCell ref="A2:A4"/>
    <mergeCell ref="B2:B4"/>
    <mergeCell ref="C2:C4"/>
    <mergeCell ref="D2:D4"/>
    <mergeCell ref="E2:E4"/>
    <mergeCell ref="F2:F4"/>
    <mergeCell ref="A77:F77"/>
    <mergeCell ref="A89:E89"/>
    <mergeCell ref="A90:E90"/>
    <mergeCell ref="A17:F17"/>
    <mergeCell ref="A29:F29"/>
    <mergeCell ref="A41:F41"/>
    <mergeCell ref="A53:F53"/>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tint="0.39997558519241921"/>
  </sheetPr>
  <dimension ref="A1:B15"/>
  <sheetViews>
    <sheetView workbookViewId="0">
      <pane ySplit="4" topLeftCell="A5" activePane="bottomLeft" state="frozen"/>
      <selection pane="bottomLeft" activeCell="B25" sqref="B25"/>
    </sheetView>
  </sheetViews>
  <sheetFormatPr defaultRowHeight="15" x14ac:dyDescent="0.25"/>
  <cols>
    <col min="1" max="1" width="36.7109375" customWidth="1"/>
    <col min="2" max="2" width="30.140625" customWidth="1"/>
  </cols>
  <sheetData>
    <row r="1" spans="1:2" ht="15.75" thickBot="1" x14ac:dyDescent="0.3">
      <c r="A1" s="4" t="s">
        <v>74</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3" t="s">
        <v>121</v>
      </c>
      <c r="B5" s="14">
        <v>3000</v>
      </c>
    </row>
    <row r="6" spans="1:2"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3000</v>
      </c>
    </row>
  </sheetData>
  <mergeCells count="2">
    <mergeCell ref="A2:A4"/>
    <mergeCell ref="B2:B4"/>
  </mergeCells>
  <pageMargins left="0.7" right="0.7" top="0.75" bottom="0.7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tint="0.39997558519241921"/>
  </sheetPr>
  <dimension ref="A1:F96"/>
  <sheetViews>
    <sheetView workbookViewId="0">
      <pane ySplit="4" topLeftCell="A5" activePane="bottomLeft" state="frozen"/>
      <selection pane="bottomLeft" activeCell="H91" sqref="H91"/>
    </sheetView>
  </sheetViews>
  <sheetFormatPr defaultRowHeight="15" x14ac:dyDescent="0.25"/>
  <cols>
    <col min="1" max="1" width="45.5703125" customWidth="1"/>
    <col min="2" max="2" width="0" hidden="1" customWidth="1"/>
    <col min="3" max="3" width="18" customWidth="1"/>
    <col min="4" max="6" width="17.85546875" customWidth="1"/>
  </cols>
  <sheetData>
    <row r="1" spans="1:6" ht="15.75" thickBot="1" x14ac:dyDescent="0.3">
      <c r="A1" s="138" t="s">
        <v>75</v>
      </c>
      <c r="B1" s="138"/>
      <c r="C1" s="138"/>
      <c r="D1" s="138"/>
      <c r="E1" s="138"/>
      <c r="F1" s="138"/>
    </row>
    <row r="2" spans="1:6" ht="1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9" t="s">
        <v>108</v>
      </c>
      <c r="B5" s="139"/>
      <c r="C5" s="139"/>
      <c r="D5" s="139"/>
      <c r="E5" s="139"/>
      <c r="F5" s="140"/>
    </row>
    <row r="6" spans="1:6" x14ac:dyDescent="0.25">
      <c r="A6" s="13" t="s">
        <v>114</v>
      </c>
      <c r="B6" s="14">
        <f>IF(A6= Staff1,Staff!$B$2,IF(A6= Staff2,Staff!$B$3, IF(A6= Staff3, Staff!$B$4, IF(A6= Staff4, Staff!$B$5, IF(A6=Staff5, Staff!$B$6, IF(A6=Staff6, Staff!$B$7, IF(A6=Staff7, Staff!$B$8, IF(A6=Staff8, Staff!$B$9, IF(A6=Staff9, Staff!$B$10, IF(A6=Staff10, Staff!$B$12))))))))))</f>
        <v>75000</v>
      </c>
      <c r="C6" s="15">
        <v>1</v>
      </c>
      <c r="D6" s="15">
        <v>320</v>
      </c>
      <c r="E6" s="36">
        <f>C6*D6/2080</f>
        <v>0.15384615384615385</v>
      </c>
      <c r="F6" s="37">
        <f>B6*E6*Staff!$B$14</f>
        <v>11538.461538461539</v>
      </c>
    </row>
    <row r="7" spans="1:6" x14ac:dyDescent="0.25">
      <c r="A7" s="13"/>
      <c r="B7" s="14">
        <f>IF(A7= Staff1,Staff!$B$2,IF(A7= Staff2,Staff!$B$3, IF(A7= Staff3, Staff!$B$4, IF(A7= Staff4, Staff!$B$5, IF(A7=Staff5, Staff!$B$6, IF(A7=Staff6, Staff!$B$7, IF(A7=Staff7, Staff!$B$8, IF(A7=Staff8, Staff!$B$9, IF(A7=Staff9, Staff!$B$10, IF(A7=Staff10, Staff!$B$12))))))))))</f>
        <v>0</v>
      </c>
      <c r="C7" s="15"/>
      <c r="D7" s="15"/>
      <c r="E7" s="36">
        <f t="shared" ref="E7:E15" si="0">C7*D7/2080</f>
        <v>0</v>
      </c>
      <c r="F7" s="37">
        <f>B7*E7*Staff!$B$14</f>
        <v>0</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5.5" customHeight="1" x14ac:dyDescent="0.25">
      <c r="A16" s="16" t="s">
        <v>123</v>
      </c>
      <c r="B16" s="7" t="s">
        <v>4</v>
      </c>
      <c r="C16" s="7" t="s">
        <v>4</v>
      </c>
      <c r="D16" s="7" t="s">
        <v>4</v>
      </c>
      <c r="E16" s="7" t="s">
        <v>4</v>
      </c>
      <c r="F16" s="17"/>
    </row>
    <row r="17" spans="1:6" ht="15" customHeight="1" x14ac:dyDescent="0.25">
      <c r="A17" s="129" t="s">
        <v>98</v>
      </c>
      <c r="B17" s="130"/>
      <c r="C17" s="130"/>
      <c r="D17" s="130"/>
      <c r="E17" s="130"/>
      <c r="F17" s="131"/>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84">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ht="15" customHeight="1"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4" customHeight="1" x14ac:dyDescent="0.25">
      <c r="A28" s="16" t="s">
        <v>123</v>
      </c>
      <c r="B28" s="7" t="s">
        <v>4</v>
      </c>
      <c r="C28" s="7" t="s">
        <v>4</v>
      </c>
      <c r="D28" s="7" t="s">
        <v>4</v>
      </c>
      <c r="E28" s="7" t="s">
        <v>4</v>
      </c>
      <c r="F28" s="17"/>
    </row>
    <row r="29" spans="1:6" ht="15" customHeight="1" x14ac:dyDescent="0.25">
      <c r="A29" s="132" t="s">
        <v>99</v>
      </c>
      <c r="B29" s="133"/>
      <c r="C29" s="133"/>
      <c r="D29" s="133"/>
      <c r="E29" s="133"/>
      <c r="F29" s="134"/>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84">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4.75" customHeight="1" x14ac:dyDescent="0.25">
      <c r="A40" s="16" t="s">
        <v>123</v>
      </c>
      <c r="B40" s="7" t="s">
        <v>4</v>
      </c>
      <c r="C40" s="7" t="s">
        <v>4</v>
      </c>
      <c r="D40" s="7" t="s">
        <v>4</v>
      </c>
      <c r="E40" s="7" t="s">
        <v>4</v>
      </c>
      <c r="F40" s="17"/>
    </row>
    <row r="41" spans="1:6" x14ac:dyDescent="0.25">
      <c r="A41" s="135" t="s">
        <v>100</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84">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ht="15" customHeight="1"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2.5" customHeight="1" x14ac:dyDescent="0.25">
      <c r="A52" s="16" t="s">
        <v>123</v>
      </c>
      <c r="B52" s="7" t="s">
        <v>4</v>
      </c>
      <c r="C52" s="7" t="s">
        <v>4</v>
      </c>
      <c r="D52" s="7" t="s">
        <v>4</v>
      </c>
      <c r="E52" s="7" t="s">
        <v>4</v>
      </c>
      <c r="F52" s="17"/>
    </row>
    <row r="53" spans="1:6" ht="15" customHeight="1" x14ac:dyDescent="0.25">
      <c r="A53" s="129" t="s">
        <v>101</v>
      </c>
      <c r="B53" s="130"/>
      <c r="C53" s="130"/>
      <c r="D53" s="130"/>
      <c r="E53" s="130"/>
      <c r="F53" s="131"/>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84">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ht="15" customHeight="1"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4" customHeight="1" x14ac:dyDescent="0.25">
      <c r="A64" s="16" t="s">
        <v>123</v>
      </c>
      <c r="B64" s="7" t="s">
        <v>4</v>
      </c>
      <c r="C64" s="7" t="s">
        <v>4</v>
      </c>
      <c r="D64" s="7" t="s">
        <v>4</v>
      </c>
      <c r="E64" s="7" t="s">
        <v>4</v>
      </c>
      <c r="F64" s="17"/>
    </row>
    <row r="65" spans="1:6" ht="15" customHeight="1" x14ac:dyDescent="0.25">
      <c r="A65" s="132" t="s">
        <v>102</v>
      </c>
      <c r="B65" s="133"/>
      <c r="C65" s="133"/>
      <c r="D65" s="133"/>
      <c r="E65" s="133"/>
      <c r="F65" s="134"/>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84">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6.25" customHeight="1" x14ac:dyDescent="0.25">
      <c r="A76" s="16" t="s">
        <v>123</v>
      </c>
      <c r="B76" s="7" t="s">
        <v>4</v>
      </c>
      <c r="C76" s="7" t="s">
        <v>4</v>
      </c>
      <c r="D76" s="7" t="s">
        <v>4</v>
      </c>
      <c r="E76" s="7" t="s">
        <v>4</v>
      </c>
      <c r="F76" s="17"/>
    </row>
    <row r="77" spans="1:6" x14ac:dyDescent="0.25">
      <c r="A77" s="132" t="s">
        <v>2</v>
      </c>
      <c r="B77" s="133"/>
      <c r="C77" s="133"/>
      <c r="D77" s="133"/>
      <c r="E77" s="133"/>
      <c r="F77" s="134"/>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84">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6.25" customHeight="1" x14ac:dyDescent="0.25">
      <c r="A88" s="16" t="s">
        <v>123</v>
      </c>
      <c r="B88" s="7" t="s">
        <v>4</v>
      </c>
      <c r="C88" s="7" t="s">
        <v>4</v>
      </c>
      <c r="D88" s="7" t="s">
        <v>4</v>
      </c>
      <c r="E88" s="7" t="s">
        <v>4</v>
      </c>
      <c r="F88" s="17"/>
    </row>
    <row r="89" spans="1:6" x14ac:dyDescent="0.25">
      <c r="A89" s="141" t="s">
        <v>0</v>
      </c>
      <c r="B89" s="142"/>
      <c r="C89" s="142"/>
      <c r="D89" s="142"/>
      <c r="E89" s="143"/>
      <c r="F89" s="35">
        <f>SUM(F6:F15,F18:F27,F30:F39,F42:F51,F54:F63,F66:F75,F78:F87)</f>
        <v>11538.461538461539</v>
      </c>
    </row>
    <row r="90" spans="1:6" x14ac:dyDescent="0.25">
      <c r="A90" s="144" t="s">
        <v>113</v>
      </c>
      <c r="B90" s="145"/>
      <c r="C90" s="145"/>
      <c r="D90" s="145"/>
      <c r="E90" s="146"/>
      <c r="F90" s="38">
        <f>SUM(F16,F28,F40,F52,F64,F76,F88)</f>
        <v>0</v>
      </c>
    </row>
    <row r="91" spans="1:6" ht="39.75" customHeight="1" x14ac:dyDescent="0.25">
      <c r="A91" s="127" t="s">
        <v>132</v>
      </c>
      <c r="B91" s="128"/>
      <c r="C91" s="128"/>
      <c r="D91" s="128"/>
      <c r="E91" s="128"/>
      <c r="F91" s="128"/>
    </row>
    <row r="92" spans="1:6" x14ac:dyDescent="0.25">
      <c r="A92" s="19" t="s">
        <v>103</v>
      </c>
    </row>
    <row r="93" spans="1:6" x14ac:dyDescent="0.25">
      <c r="A93" s="19" t="s">
        <v>104</v>
      </c>
    </row>
    <row r="94" spans="1:6" x14ac:dyDescent="0.25">
      <c r="A94" s="19" t="s">
        <v>105</v>
      </c>
    </row>
    <row r="95" spans="1:6" x14ac:dyDescent="0.25">
      <c r="A95" s="19" t="s">
        <v>106</v>
      </c>
    </row>
    <row r="96" spans="1:6" x14ac:dyDescent="0.25">
      <c r="A96" s="19" t="s">
        <v>107</v>
      </c>
    </row>
  </sheetData>
  <protectedRanges>
    <protectedRange sqref="A6:D15 A18:D27 A30:D39 A42:D51 A54:D63 A66:D75 A78:D87" name="group_1_1"/>
  </protectedRanges>
  <mergeCells count="17">
    <mergeCell ref="A1:F1"/>
    <mergeCell ref="A2:A4"/>
    <mergeCell ref="B2:B4"/>
    <mergeCell ref="C2:C4"/>
    <mergeCell ref="D2:D4"/>
    <mergeCell ref="E2:E4"/>
    <mergeCell ref="F2:F4"/>
    <mergeCell ref="A91:F91"/>
    <mergeCell ref="A89:E89"/>
    <mergeCell ref="A90:E90"/>
    <mergeCell ref="A5:F5"/>
    <mergeCell ref="A17:F17"/>
    <mergeCell ref="A29:F29"/>
    <mergeCell ref="A41:F41"/>
    <mergeCell ref="A53:F53"/>
    <mergeCell ref="A65:F65"/>
    <mergeCell ref="A77:F77"/>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4.9989318521683403E-2"/>
  </sheetPr>
  <dimension ref="A1:A52"/>
  <sheetViews>
    <sheetView view="pageBreakPreview" zoomScaleNormal="100" zoomScaleSheetLayoutView="100" workbookViewId="0">
      <selection activeCell="D29" sqref="D29"/>
    </sheetView>
  </sheetViews>
  <sheetFormatPr defaultRowHeight="15" x14ac:dyDescent="0.25"/>
  <cols>
    <col min="1" max="1" width="143.7109375" style="9" customWidth="1"/>
    <col min="2" max="16384" width="9.140625" style="10"/>
  </cols>
  <sheetData>
    <row r="1" spans="1:1" ht="36" x14ac:dyDescent="0.55000000000000004">
      <c r="A1" s="101"/>
    </row>
    <row r="2" spans="1:1" ht="20.25" customHeight="1" x14ac:dyDescent="0.25">
      <c r="A2" s="102"/>
    </row>
    <row r="3" spans="1:1" ht="24" customHeight="1" x14ac:dyDescent="0.25">
      <c r="A3" s="103"/>
    </row>
    <row r="4" spans="1:1" ht="12" customHeight="1" x14ac:dyDescent="0.25">
      <c r="A4" s="25"/>
    </row>
    <row r="5" spans="1:1" ht="14.25" customHeight="1" x14ac:dyDescent="0.25">
      <c r="A5" s="104"/>
    </row>
    <row r="6" spans="1:1" ht="17.25" customHeight="1" x14ac:dyDescent="0.25">
      <c r="A6" s="104"/>
    </row>
    <row r="7" spans="1:1" ht="15.75" customHeight="1" x14ac:dyDescent="0.25">
      <c r="A7" s="104"/>
    </row>
    <row r="8" spans="1:1" ht="24.75" customHeight="1" x14ac:dyDescent="0.25">
      <c r="A8" s="103"/>
    </row>
    <row r="9" spans="1:1" ht="21" customHeight="1" x14ac:dyDescent="0.25">
      <c r="A9" s="105"/>
    </row>
    <row r="10" spans="1:1" ht="18" customHeight="1" x14ac:dyDescent="0.25">
      <c r="A10" s="105"/>
    </row>
    <row r="11" spans="1:1" ht="19.5" customHeight="1" x14ac:dyDescent="0.25">
      <c r="A11" s="105"/>
    </row>
    <row r="12" spans="1:1" ht="19.5" customHeight="1" x14ac:dyDescent="0.25">
      <c r="A12" s="105"/>
    </row>
    <row r="13" spans="1:1" x14ac:dyDescent="0.25">
      <c r="A13" s="105"/>
    </row>
    <row r="14" spans="1:1" x14ac:dyDescent="0.25">
      <c r="A14" s="102"/>
    </row>
    <row r="15" spans="1:1" x14ac:dyDescent="0.25">
      <c r="A15" s="104"/>
    </row>
    <row r="16" spans="1:1" ht="14.25" customHeight="1" x14ac:dyDescent="0.25">
      <c r="A16" s="102"/>
    </row>
    <row r="17" spans="1:1" x14ac:dyDescent="0.25">
      <c r="A17" s="106"/>
    </row>
    <row r="18" spans="1:1" x14ac:dyDescent="0.25">
      <c r="A18" s="107"/>
    </row>
    <row r="19" spans="1:1" x14ac:dyDescent="0.25">
      <c r="A19" s="105"/>
    </row>
    <row r="20" spans="1:1" x14ac:dyDescent="0.25">
      <c r="A20" s="105"/>
    </row>
    <row r="21" spans="1:1" x14ac:dyDescent="0.25">
      <c r="A21" s="107"/>
    </row>
    <row r="22" spans="1:1" x14ac:dyDescent="0.25">
      <c r="A22" s="107"/>
    </row>
    <row r="23" spans="1:1" x14ac:dyDescent="0.25">
      <c r="A23" s="104"/>
    </row>
    <row r="24" spans="1:1" x14ac:dyDescent="0.25">
      <c r="A24" s="104"/>
    </row>
    <row r="25" spans="1:1" x14ac:dyDescent="0.25">
      <c r="A25" s="102"/>
    </row>
    <row r="26" spans="1:1" x14ac:dyDescent="0.25">
      <c r="A26" s="104"/>
    </row>
    <row r="27" spans="1:1" x14ac:dyDescent="0.25">
      <c r="A27" s="105"/>
    </row>
    <row r="28" spans="1:1" x14ac:dyDescent="0.25">
      <c r="A28" s="105"/>
    </row>
    <row r="29" spans="1:1" x14ac:dyDescent="0.25">
      <c r="A29" s="104"/>
    </row>
    <row r="30" spans="1:1" x14ac:dyDescent="0.25">
      <c r="A30" s="104"/>
    </row>
    <row r="31" spans="1:1" ht="15.75" x14ac:dyDescent="0.25">
      <c r="A31" s="108"/>
    </row>
    <row r="32" spans="1:1" x14ac:dyDescent="0.25">
      <c r="A32" s="25"/>
    </row>
    <row r="33" spans="1:1" x14ac:dyDescent="0.25">
      <c r="A33" s="25"/>
    </row>
    <row r="34" spans="1:1" x14ac:dyDescent="0.25">
      <c r="A34" s="25"/>
    </row>
    <row r="35" spans="1:1" x14ac:dyDescent="0.25">
      <c r="A35" s="25"/>
    </row>
    <row r="36" spans="1:1" x14ac:dyDescent="0.25">
      <c r="A36" s="25"/>
    </row>
    <row r="37" spans="1:1" ht="15" customHeight="1" x14ac:dyDescent="0.25">
      <c r="A37" s="25"/>
    </row>
    <row r="38" spans="1:1" x14ac:dyDescent="0.25">
      <c r="A38" s="25"/>
    </row>
    <row r="39" spans="1:1" x14ac:dyDescent="0.25">
      <c r="A39" s="25"/>
    </row>
    <row r="40" spans="1:1" x14ac:dyDescent="0.25">
      <c r="A40" s="25"/>
    </row>
    <row r="41" spans="1:1" x14ac:dyDescent="0.25">
      <c r="A41" s="25"/>
    </row>
    <row r="42" spans="1:1" x14ac:dyDescent="0.25">
      <c r="A42" s="25"/>
    </row>
    <row r="43" spans="1:1" x14ac:dyDescent="0.25">
      <c r="A43" s="25"/>
    </row>
    <row r="44" spans="1:1" x14ac:dyDescent="0.25">
      <c r="A44" s="25"/>
    </row>
    <row r="45" spans="1:1" x14ac:dyDescent="0.25">
      <c r="A45" s="25"/>
    </row>
    <row r="46" spans="1:1" x14ac:dyDescent="0.25">
      <c r="A46" s="104"/>
    </row>
    <row r="47" spans="1:1" x14ac:dyDescent="0.25">
      <c r="A47" s="104"/>
    </row>
    <row r="48" spans="1:1" x14ac:dyDescent="0.25">
      <c r="A48" s="104"/>
    </row>
    <row r="49" spans="1:1" x14ac:dyDescent="0.25">
      <c r="A49" s="104"/>
    </row>
    <row r="51" spans="1:1" ht="9" customHeight="1" x14ac:dyDescent="0.25"/>
    <row r="52" spans="1:1" hidden="1" x14ac:dyDescent="0.25"/>
  </sheetData>
  <pageMargins left="0.25" right="0.25" top="0.75" bottom="0.75" header="0.3" footer="0.3"/>
  <pageSetup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B15"/>
  <sheetViews>
    <sheetView workbookViewId="0">
      <pane ySplit="4" topLeftCell="A5" activePane="bottomLeft" state="frozen"/>
      <selection pane="bottomLeft" activeCell="A2" sqref="A2:A4"/>
    </sheetView>
  </sheetViews>
  <sheetFormatPr defaultRowHeight="15" x14ac:dyDescent="0.25"/>
  <cols>
    <col min="1" max="1" width="36.7109375" customWidth="1"/>
    <col min="2" max="2" width="30.42578125" customWidth="1"/>
  </cols>
  <sheetData>
    <row r="1" spans="1:2" ht="15.75" thickBot="1" x14ac:dyDescent="0.3">
      <c r="A1" s="4" t="s">
        <v>76</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 t="s">
        <v>121</v>
      </c>
      <c r="B5" s="2">
        <v>600</v>
      </c>
    </row>
    <row r="6" spans="1:2" ht="15" customHeight="1"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600</v>
      </c>
    </row>
  </sheetData>
  <mergeCells count="2">
    <mergeCell ref="A2:A4"/>
    <mergeCell ref="B2:B4"/>
  </mergeCells>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39997558519241921"/>
  </sheetPr>
  <dimension ref="A1:F96"/>
  <sheetViews>
    <sheetView workbookViewId="0">
      <pane ySplit="4" topLeftCell="A5" activePane="bottomLeft" state="frozen"/>
      <selection pane="bottomLeft" activeCell="F102" sqref="F102"/>
    </sheetView>
  </sheetViews>
  <sheetFormatPr defaultRowHeight="15" x14ac:dyDescent="0.25"/>
  <cols>
    <col min="1" max="1" width="47.42578125" customWidth="1"/>
    <col min="2" max="2" width="0" hidden="1" customWidth="1"/>
    <col min="3" max="6" width="18" customWidth="1"/>
  </cols>
  <sheetData>
    <row r="1" spans="1:6" ht="15.75" thickBot="1" x14ac:dyDescent="0.3">
      <c r="A1" s="138" t="s">
        <v>125</v>
      </c>
      <c r="B1" s="138"/>
      <c r="C1" s="138"/>
      <c r="D1" s="138"/>
      <c r="E1" s="138"/>
      <c r="F1" s="138"/>
    </row>
    <row r="2" spans="1:6"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x14ac:dyDescent="0.25">
      <c r="A5" s="139" t="s">
        <v>108</v>
      </c>
      <c r="B5" s="139"/>
      <c r="C5" s="139"/>
      <c r="D5" s="139"/>
      <c r="E5" s="139"/>
      <c r="F5" s="140"/>
    </row>
    <row r="6" spans="1:6" x14ac:dyDescent="0.25">
      <c r="A6" s="13" t="s">
        <v>111</v>
      </c>
      <c r="B6" s="14">
        <f>IF(A6= Staff1,Staff!$B$2,IF(A6= Staff2,Staff!$B$3, IF(A6= Staff3, Staff!$B$4, IF(A6= Staff4, Staff!$B$5, IF(A6=Staff5, Staff!$B$6, IF(A6=Staff6, Staff!$B$7, IF(A6=Staff7, Staff!$B$8, IF(A6=Staff8, Staff!$B$9, IF(A6=Staff9, Staff!$B$10, IF(A6=Staff10, Staff!$B$12))))))))))</f>
        <v>175000</v>
      </c>
      <c r="C6" s="15">
        <v>1</v>
      </c>
      <c r="D6" s="15">
        <v>320</v>
      </c>
      <c r="E6" s="36">
        <f>C6*D6/2080</f>
        <v>0.15384615384615385</v>
      </c>
      <c r="F6" s="37">
        <f>B6*E6*Staff!$B$14</f>
        <v>26923.076923076926</v>
      </c>
    </row>
    <row r="7" spans="1:6" x14ac:dyDescent="0.25">
      <c r="A7" s="13" t="s">
        <v>112</v>
      </c>
      <c r="B7" s="14">
        <f>IF(A7= Staff1,Staff!$B$2,IF(A7= Staff2,Staff!$B$3, IF(A7= Staff3, Staff!$B$4, IF(A7= Staff4, Staff!$B$5, IF(A7=Staff5, Staff!$B$6, IF(A7=Staff6, Staff!$B$7, IF(A7=Staff7, Staff!$B$8, IF(A7=Staff8, Staff!$B$9, IF(A7=Staff9, Staff!$B$10, IF(A7=Staff10, Staff!$B$12))))))))))</f>
        <v>90000</v>
      </c>
      <c r="C7" s="15">
        <v>1</v>
      </c>
      <c r="D7" s="15">
        <v>320</v>
      </c>
      <c r="E7" s="36">
        <f t="shared" ref="E7:E15" si="0">C7*D7/2080</f>
        <v>0.15384615384615385</v>
      </c>
      <c r="F7" s="37">
        <f>B7*E7*Staff!$B$14</f>
        <v>13846.153846153848</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5.5" x14ac:dyDescent="0.25">
      <c r="A16" s="16" t="s">
        <v>123</v>
      </c>
      <c r="B16" s="7" t="s">
        <v>4</v>
      </c>
      <c r="C16" s="7" t="s">
        <v>4</v>
      </c>
      <c r="D16" s="7" t="s">
        <v>4</v>
      </c>
      <c r="E16" s="7" t="s">
        <v>4</v>
      </c>
      <c r="F16" s="17"/>
    </row>
    <row r="17" spans="1:6" x14ac:dyDescent="0.25">
      <c r="A17" s="149" t="s">
        <v>98</v>
      </c>
      <c r="B17" s="149"/>
      <c r="C17" s="149"/>
      <c r="D17" s="149"/>
      <c r="E17" s="149"/>
      <c r="F17" s="149"/>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84">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x14ac:dyDescent="0.25">
      <c r="A29" s="150" t="s">
        <v>99</v>
      </c>
      <c r="B29" s="150"/>
      <c r="C29" s="150"/>
      <c r="D29" s="150"/>
      <c r="E29" s="150"/>
      <c r="F29" s="150"/>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84">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x14ac:dyDescent="0.25">
      <c r="A41" s="135" t="s">
        <v>100</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84">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x14ac:dyDescent="0.25">
      <c r="A53" s="149" t="s">
        <v>101</v>
      </c>
      <c r="B53" s="149"/>
      <c r="C53" s="149"/>
      <c r="D53" s="149"/>
      <c r="E53" s="149"/>
      <c r="F53" s="149"/>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84">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5.5" x14ac:dyDescent="0.25">
      <c r="A64" s="16" t="s">
        <v>123</v>
      </c>
      <c r="B64" s="7" t="s">
        <v>4</v>
      </c>
      <c r="C64" s="7" t="s">
        <v>4</v>
      </c>
      <c r="D64" s="7" t="s">
        <v>4</v>
      </c>
      <c r="E64" s="7" t="s">
        <v>4</v>
      </c>
      <c r="F64" s="17"/>
    </row>
    <row r="65" spans="1:6" x14ac:dyDescent="0.25">
      <c r="A65" s="150" t="s">
        <v>102</v>
      </c>
      <c r="B65" s="150"/>
      <c r="C65" s="150"/>
      <c r="D65" s="150"/>
      <c r="E65" s="150"/>
      <c r="F65" s="150"/>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84">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4" customHeight="1" x14ac:dyDescent="0.25">
      <c r="A76" s="16" t="s">
        <v>123</v>
      </c>
      <c r="B76" s="7" t="s">
        <v>4</v>
      </c>
      <c r="C76" s="7" t="s">
        <v>4</v>
      </c>
      <c r="D76" s="7" t="s">
        <v>4</v>
      </c>
      <c r="E76" s="7" t="s">
        <v>4</v>
      </c>
      <c r="F76" s="17"/>
    </row>
    <row r="77" spans="1:6" x14ac:dyDescent="0.25">
      <c r="A77" s="150" t="s">
        <v>2</v>
      </c>
      <c r="B77" s="150"/>
      <c r="C77" s="150"/>
      <c r="D77" s="150"/>
      <c r="E77" s="150"/>
      <c r="F77" s="150"/>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84">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2.5" customHeight="1" x14ac:dyDescent="0.25">
      <c r="A88" s="16" t="s">
        <v>123</v>
      </c>
      <c r="B88" s="7" t="s">
        <v>4</v>
      </c>
      <c r="C88" s="7" t="s">
        <v>4</v>
      </c>
      <c r="D88" s="7" t="s">
        <v>4</v>
      </c>
      <c r="E88" s="7" t="s">
        <v>4</v>
      </c>
      <c r="F88" s="17"/>
    </row>
    <row r="89" spans="1:6" x14ac:dyDescent="0.25">
      <c r="A89" s="147" t="s">
        <v>0</v>
      </c>
      <c r="B89" s="147"/>
      <c r="C89" s="147"/>
      <c r="D89" s="147"/>
      <c r="E89" s="147"/>
      <c r="F89" s="35">
        <f>SUM(F6:F15,F18:F27,F30:F39,F42:F51,F54:F63,F66:F75,F78:F87)</f>
        <v>40769.230769230773</v>
      </c>
    </row>
    <row r="90" spans="1:6" x14ac:dyDescent="0.25">
      <c r="A90" s="148" t="s">
        <v>113</v>
      </c>
      <c r="B90" s="148"/>
      <c r="C90" s="148"/>
      <c r="D90" s="148"/>
      <c r="E90" s="148"/>
      <c r="F90" s="38">
        <f>SUM(F16,F28,F40,F52,F64,F76,F88)</f>
        <v>0</v>
      </c>
    </row>
    <row r="91" spans="1:6" ht="38.25" customHeight="1" x14ac:dyDescent="0.25">
      <c r="A91" s="127" t="s">
        <v>132</v>
      </c>
      <c r="B91" s="128"/>
      <c r="C91" s="128"/>
      <c r="D91" s="128"/>
      <c r="E91" s="128"/>
      <c r="F91" s="128"/>
    </row>
    <row r="92" spans="1:6" x14ac:dyDescent="0.25">
      <c r="A92" s="19" t="s">
        <v>103</v>
      </c>
    </row>
    <row r="93" spans="1:6" x14ac:dyDescent="0.25">
      <c r="A93" s="19" t="s">
        <v>104</v>
      </c>
    </row>
    <row r="94" spans="1:6" x14ac:dyDescent="0.25">
      <c r="A94" s="19" t="s">
        <v>105</v>
      </c>
    </row>
    <row r="95" spans="1:6" x14ac:dyDescent="0.25">
      <c r="A95" s="19" t="s">
        <v>106</v>
      </c>
    </row>
    <row r="96" spans="1:6" x14ac:dyDescent="0.25">
      <c r="A96" s="19" t="s">
        <v>107</v>
      </c>
    </row>
  </sheetData>
  <protectedRanges>
    <protectedRange sqref="A6:D15 A18:D27 A30:D39 A42:D51 A54:D63 A66:D75 A78:D87" name="group"/>
  </protectedRanges>
  <mergeCells count="17">
    <mergeCell ref="A65:F65"/>
    <mergeCell ref="A91:F91"/>
    <mergeCell ref="A5:F5"/>
    <mergeCell ref="A1:F1"/>
    <mergeCell ref="A2:A4"/>
    <mergeCell ref="B2:B4"/>
    <mergeCell ref="C2:C4"/>
    <mergeCell ref="D2:D4"/>
    <mergeCell ref="E2:E4"/>
    <mergeCell ref="F2:F4"/>
    <mergeCell ref="A77:F77"/>
    <mergeCell ref="A89:E89"/>
    <mergeCell ref="A90:E90"/>
    <mergeCell ref="A17:F17"/>
    <mergeCell ref="A29:F29"/>
    <mergeCell ref="A41:F41"/>
    <mergeCell ref="A53:F53"/>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39997558519241921"/>
  </sheetPr>
  <dimension ref="A1:B15"/>
  <sheetViews>
    <sheetView workbookViewId="0">
      <pane ySplit="4" topLeftCell="A5" activePane="bottomLeft" state="frozen"/>
      <selection pane="bottomLeft" activeCell="A2" sqref="A2:A4"/>
    </sheetView>
  </sheetViews>
  <sheetFormatPr defaultRowHeight="15" x14ac:dyDescent="0.25"/>
  <cols>
    <col min="1" max="1" width="36.7109375" customWidth="1"/>
    <col min="2" max="2" width="30.140625" customWidth="1"/>
  </cols>
  <sheetData>
    <row r="1" spans="1:2" ht="15.75" thickBot="1" x14ac:dyDescent="0.3">
      <c r="A1" s="4" t="s">
        <v>67</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3" t="s">
        <v>121</v>
      </c>
      <c r="B5" s="14">
        <v>3000</v>
      </c>
    </row>
    <row r="6" spans="1:2"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3000</v>
      </c>
    </row>
  </sheetData>
  <mergeCells count="2">
    <mergeCell ref="A2:A4"/>
    <mergeCell ref="B2:B4"/>
  </mergeCells>
  <pageMargins left="0.7" right="0.7" top="0.75" bottom="0.7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5" tint="0.39997558519241921"/>
  </sheetPr>
  <dimension ref="A1:F96"/>
  <sheetViews>
    <sheetView workbookViewId="0">
      <pane ySplit="4" topLeftCell="A5" activePane="bottomLeft" state="frozen"/>
      <selection pane="bottomLeft" activeCell="A64" sqref="A64"/>
    </sheetView>
  </sheetViews>
  <sheetFormatPr defaultRowHeight="15" x14ac:dyDescent="0.25"/>
  <cols>
    <col min="1" max="1" width="48.7109375" customWidth="1"/>
    <col min="2" max="2" width="0" hidden="1" customWidth="1"/>
    <col min="3" max="3" width="18" customWidth="1"/>
    <col min="4" max="6" width="17.85546875" customWidth="1"/>
  </cols>
  <sheetData>
    <row r="1" spans="1:6" ht="15.75" thickBot="1" x14ac:dyDescent="0.3">
      <c r="A1" s="138" t="s">
        <v>61</v>
      </c>
      <c r="B1" s="138"/>
      <c r="C1" s="138"/>
      <c r="D1" s="138"/>
      <c r="E1" s="138"/>
      <c r="F1" s="138"/>
    </row>
    <row r="2" spans="1:6" ht="1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9" t="s">
        <v>108</v>
      </c>
      <c r="B5" s="139"/>
      <c r="C5" s="139"/>
      <c r="D5" s="139"/>
      <c r="E5" s="139"/>
      <c r="F5" s="140"/>
    </row>
    <row r="6" spans="1:6" x14ac:dyDescent="0.25">
      <c r="A6" s="13" t="s">
        <v>114</v>
      </c>
      <c r="B6" s="14">
        <f>IF(A6= Staff1,Staff!$B$2,IF(A6= Staff2,Staff!$B$3, IF(A6= Staff3, Staff!$B$4, IF(A6= Staff4, Staff!$B$5, IF(A6=Staff5, Staff!$B$6, IF(A6=Staff6, Staff!$B$7, IF(A6=Staff7, Staff!$B$8, IF(A6=Staff8, Staff!$B$9, IF(A6=Staff9, Staff!$B$10, IF(A6=Staff10, Staff!$B$12))))))))))</f>
        <v>75000</v>
      </c>
      <c r="C6" s="15">
        <v>1</v>
      </c>
      <c r="D6" s="15">
        <v>320</v>
      </c>
      <c r="E6" s="36">
        <f>C6*D6/2080</f>
        <v>0.15384615384615385</v>
      </c>
      <c r="F6" s="37">
        <f>B6*E6*Staff!$B$14</f>
        <v>11538.461538461539</v>
      </c>
    </row>
    <row r="7" spans="1:6" x14ac:dyDescent="0.25">
      <c r="A7" s="13"/>
      <c r="B7" s="14">
        <f>IF(A7= Staff1,Staff!$B$2,IF(A7= Staff2,Staff!$B$3, IF(A7= Staff3, Staff!$B$4, IF(A7= Staff4, Staff!$B$5, IF(A7=Staff5, Staff!$B$6, IF(A7=Staff6, Staff!$B$7, IF(A7=Staff7, Staff!$B$8, IF(A7=Staff8, Staff!$B$9, IF(A7=Staff9, Staff!$B$10, IF(A7=Staff10, Staff!$B$12))))))))))</f>
        <v>0</v>
      </c>
      <c r="C7" s="15"/>
      <c r="D7" s="15"/>
      <c r="E7" s="36">
        <f t="shared" ref="E7:E15" si="0">C7*D7/2080</f>
        <v>0</v>
      </c>
      <c r="F7" s="37">
        <f>B7*E7*Staff!$B$14</f>
        <v>0</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5.5" customHeight="1" x14ac:dyDescent="0.25">
      <c r="A16" s="16" t="s">
        <v>123</v>
      </c>
      <c r="B16" s="7" t="s">
        <v>4</v>
      </c>
      <c r="C16" s="7" t="s">
        <v>4</v>
      </c>
      <c r="D16" s="7" t="s">
        <v>4</v>
      </c>
      <c r="E16" s="7" t="s">
        <v>4</v>
      </c>
      <c r="F16" s="17"/>
    </row>
    <row r="17" spans="1:6" ht="15" customHeight="1" x14ac:dyDescent="0.25">
      <c r="A17" s="129" t="s">
        <v>98</v>
      </c>
      <c r="B17" s="130"/>
      <c r="C17" s="130"/>
      <c r="D17" s="130"/>
      <c r="E17" s="130"/>
      <c r="F17" s="131"/>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84">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ht="15" customHeight="1"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ht="15" customHeight="1" x14ac:dyDescent="0.25">
      <c r="A29" s="132" t="s">
        <v>99</v>
      </c>
      <c r="B29" s="133"/>
      <c r="C29" s="133"/>
      <c r="D29" s="133"/>
      <c r="E29" s="133"/>
      <c r="F29" s="134"/>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84">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x14ac:dyDescent="0.25">
      <c r="A41" s="135" t="s">
        <v>100</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84">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ht="15" customHeight="1"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ht="15" customHeight="1" x14ac:dyDescent="0.25">
      <c r="A53" s="129" t="s">
        <v>101</v>
      </c>
      <c r="B53" s="130"/>
      <c r="C53" s="130"/>
      <c r="D53" s="130"/>
      <c r="E53" s="130"/>
      <c r="F53" s="131"/>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84">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ht="15" customHeight="1"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5.5" x14ac:dyDescent="0.25">
      <c r="A64" s="16" t="s">
        <v>123</v>
      </c>
      <c r="B64" s="7" t="s">
        <v>4</v>
      </c>
      <c r="C64" s="7" t="s">
        <v>4</v>
      </c>
      <c r="D64" s="7" t="s">
        <v>4</v>
      </c>
      <c r="E64" s="7" t="s">
        <v>4</v>
      </c>
      <c r="F64" s="17"/>
    </row>
    <row r="65" spans="1:6" ht="15" customHeight="1" x14ac:dyDescent="0.25">
      <c r="A65" s="132" t="s">
        <v>102</v>
      </c>
      <c r="B65" s="133"/>
      <c r="C65" s="133"/>
      <c r="D65" s="133"/>
      <c r="E65" s="133"/>
      <c r="F65" s="134"/>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84">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5.5" x14ac:dyDescent="0.25">
      <c r="A76" s="16" t="s">
        <v>123</v>
      </c>
      <c r="B76" s="7" t="s">
        <v>4</v>
      </c>
      <c r="C76" s="7" t="s">
        <v>4</v>
      </c>
      <c r="D76" s="7" t="s">
        <v>4</v>
      </c>
      <c r="E76" s="7" t="s">
        <v>4</v>
      </c>
      <c r="F76" s="17"/>
    </row>
    <row r="77" spans="1:6" x14ac:dyDescent="0.25">
      <c r="A77" s="132" t="s">
        <v>2</v>
      </c>
      <c r="B77" s="133"/>
      <c r="C77" s="133"/>
      <c r="D77" s="133"/>
      <c r="E77" s="133"/>
      <c r="F77" s="134"/>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84">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5.5" x14ac:dyDescent="0.25">
      <c r="A88" s="16" t="s">
        <v>123</v>
      </c>
      <c r="B88" s="7" t="s">
        <v>4</v>
      </c>
      <c r="C88" s="7" t="s">
        <v>4</v>
      </c>
      <c r="D88" s="7" t="s">
        <v>4</v>
      </c>
      <c r="E88" s="7" t="s">
        <v>4</v>
      </c>
      <c r="F88" s="17"/>
    </row>
    <row r="89" spans="1:6" x14ac:dyDescent="0.25">
      <c r="A89" s="141" t="s">
        <v>0</v>
      </c>
      <c r="B89" s="142"/>
      <c r="C89" s="142"/>
      <c r="D89" s="142"/>
      <c r="E89" s="143"/>
      <c r="F89" s="35">
        <f>SUM(F6:F15,F18:F27,F30:F39,F42:F51,F54:F63,F66:F75,F78:F87)</f>
        <v>11538.461538461539</v>
      </c>
    </row>
    <row r="90" spans="1:6" x14ac:dyDescent="0.25">
      <c r="A90" s="144" t="s">
        <v>113</v>
      </c>
      <c r="B90" s="145"/>
      <c r="C90" s="145"/>
      <c r="D90" s="145"/>
      <c r="E90" s="146"/>
      <c r="F90" s="38">
        <f>SUM(F16,F28,F40,F52,F64,F76,F88)</f>
        <v>0</v>
      </c>
    </row>
    <row r="91" spans="1:6" ht="39.75" customHeight="1" x14ac:dyDescent="0.25">
      <c r="A91" s="127" t="s">
        <v>132</v>
      </c>
      <c r="B91" s="128"/>
      <c r="C91" s="128"/>
      <c r="D91" s="128"/>
      <c r="E91" s="128"/>
      <c r="F91" s="128"/>
    </row>
    <row r="92" spans="1:6" x14ac:dyDescent="0.25">
      <c r="A92" s="19" t="s">
        <v>103</v>
      </c>
    </row>
    <row r="93" spans="1:6" x14ac:dyDescent="0.25">
      <c r="A93" s="19" t="s">
        <v>104</v>
      </c>
    </row>
    <row r="94" spans="1:6" x14ac:dyDescent="0.25">
      <c r="A94" s="19" t="s">
        <v>105</v>
      </c>
    </row>
    <row r="95" spans="1:6" x14ac:dyDescent="0.25">
      <c r="A95" s="19" t="s">
        <v>106</v>
      </c>
    </row>
    <row r="96" spans="1:6" x14ac:dyDescent="0.25">
      <c r="A96" s="19" t="s">
        <v>107</v>
      </c>
    </row>
  </sheetData>
  <protectedRanges>
    <protectedRange sqref="A6:D15 A18:D27 A30:D39 A42:D51 A54:D63 A66:D75 A78:D87" name="group_1_1_1"/>
  </protectedRanges>
  <mergeCells count="17">
    <mergeCell ref="A5:F5"/>
    <mergeCell ref="A1:F1"/>
    <mergeCell ref="A2:A4"/>
    <mergeCell ref="B2:B4"/>
    <mergeCell ref="C2:C4"/>
    <mergeCell ref="D2:D4"/>
    <mergeCell ref="E2:E4"/>
    <mergeCell ref="F2:F4"/>
    <mergeCell ref="A91:F91"/>
    <mergeCell ref="A89:E89"/>
    <mergeCell ref="A90:E90"/>
    <mergeCell ref="A17:F17"/>
    <mergeCell ref="A29:F29"/>
    <mergeCell ref="A41:F41"/>
    <mergeCell ref="A53:F53"/>
    <mergeCell ref="A65:F65"/>
    <mergeCell ref="A77:F77"/>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5" tint="0.39997558519241921"/>
  </sheetPr>
  <dimension ref="A1:B15"/>
  <sheetViews>
    <sheetView workbookViewId="0">
      <pane ySplit="4" topLeftCell="A5" activePane="bottomLeft" state="frozen"/>
      <selection pane="bottomLeft"/>
    </sheetView>
  </sheetViews>
  <sheetFormatPr defaultRowHeight="15" x14ac:dyDescent="0.25"/>
  <cols>
    <col min="1" max="1" width="36.7109375" customWidth="1"/>
    <col min="2" max="2" width="30.42578125" customWidth="1"/>
  </cols>
  <sheetData>
    <row r="1" spans="1:2" ht="15.75" thickBot="1" x14ac:dyDescent="0.3">
      <c r="A1" s="4" t="s">
        <v>62</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 t="s">
        <v>121</v>
      </c>
      <c r="B5" s="2">
        <v>600</v>
      </c>
    </row>
    <row r="6" spans="1:2" ht="15" customHeight="1"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600</v>
      </c>
    </row>
  </sheetData>
  <mergeCells count="2">
    <mergeCell ref="A2:A4"/>
    <mergeCell ref="B2:B4"/>
  </mergeCell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0" tint="-0.249977111117893"/>
  </sheetPr>
  <dimension ref="A1:F132"/>
  <sheetViews>
    <sheetView workbookViewId="0">
      <selection activeCell="A40" sqref="A40"/>
    </sheetView>
  </sheetViews>
  <sheetFormatPr defaultRowHeight="15" x14ac:dyDescent="0.25"/>
  <cols>
    <col min="1" max="1" width="45" customWidth="1"/>
    <col min="2" max="2" width="19.140625" hidden="1" customWidth="1"/>
    <col min="3" max="6" width="19.140625" customWidth="1"/>
  </cols>
  <sheetData>
    <row r="1" spans="1:6" ht="15.75" thickBot="1" x14ac:dyDescent="0.3">
      <c r="A1" s="138" t="s">
        <v>90</v>
      </c>
      <c r="B1" s="138"/>
      <c r="C1" s="138"/>
      <c r="D1" s="138"/>
      <c r="E1" s="138"/>
      <c r="F1" s="138"/>
    </row>
    <row r="2" spans="1:6" ht="1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x14ac:dyDescent="0.25">
      <c r="A5" s="139" t="s">
        <v>81</v>
      </c>
      <c r="B5" s="139"/>
      <c r="C5" s="139"/>
      <c r="D5" s="139"/>
      <c r="E5" s="139"/>
      <c r="F5" s="140"/>
    </row>
    <row r="6" spans="1:6" x14ac:dyDescent="0.25">
      <c r="A6" s="13" t="s">
        <v>111</v>
      </c>
      <c r="B6" s="14">
        <f>IF(A6= Staff1,Staff!$B$2,IF(A6= Staff2,Staff!$B$3, IF(A6= Staff3, Staff!$B$4, IF(A6= Staff4, Staff!$B$5, IF(A6=Staff5, Staff!$B$6, IF(A6=Staff6, Staff!$B$7, IF(A6=Staff7, Staff!$B$8, IF(A6=Staff8, Staff!$B$9, IF(A6=Staff9, Staff!$B$10, IF(A6=Staff10, Staff!$B$12))))))))))</f>
        <v>175000</v>
      </c>
      <c r="C6" s="15">
        <v>1</v>
      </c>
      <c r="D6" s="15">
        <v>320</v>
      </c>
      <c r="E6" s="36">
        <f>C6*D6/2080</f>
        <v>0.15384615384615385</v>
      </c>
      <c r="F6" s="37">
        <f>B6*E6*Staff!$B$14</f>
        <v>26923.076923076926</v>
      </c>
    </row>
    <row r="7" spans="1:6" x14ac:dyDescent="0.25">
      <c r="A7" s="13" t="s">
        <v>112</v>
      </c>
      <c r="B7" s="14">
        <f>IF(A7= Staff1,Staff!$B$2,IF(A7= Staff2,Staff!$B$3, IF(A7= Staff3, Staff!$B$4, IF(A7= Staff4, Staff!$B$5, IF(A7=Staff5, Staff!$B$6, IF(A7=Staff6, Staff!$B$7, IF(A7=Staff7, Staff!$B$8, IF(A7=Staff8, Staff!$B$9, IF(A7=Staff9, Staff!$B$10, IF(A7=Staff10, Staff!$B$12))))))))))</f>
        <v>90000</v>
      </c>
      <c r="C7" s="15">
        <v>1</v>
      </c>
      <c r="D7" s="15">
        <v>320</v>
      </c>
      <c r="E7" s="36">
        <f t="shared" ref="E7:E15" si="0">C7*D7/2080</f>
        <v>0.15384615384615385</v>
      </c>
      <c r="F7" s="37">
        <f>B7*E7*Staff!$B$14</f>
        <v>13846.153846153848</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5.5" x14ac:dyDescent="0.25">
      <c r="A16" s="16" t="s">
        <v>123</v>
      </c>
      <c r="B16" s="7" t="s">
        <v>4</v>
      </c>
      <c r="C16" s="7" t="s">
        <v>4</v>
      </c>
      <c r="D16" s="7" t="s">
        <v>4</v>
      </c>
      <c r="E16" s="7" t="s">
        <v>4</v>
      </c>
      <c r="F16" s="17"/>
    </row>
    <row r="17" spans="1:6" x14ac:dyDescent="0.25">
      <c r="A17" s="129" t="s">
        <v>82</v>
      </c>
      <c r="B17" s="130"/>
      <c r="C17" s="130"/>
      <c r="D17" s="130"/>
      <c r="E17" s="130"/>
      <c r="F17" s="131"/>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36">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x14ac:dyDescent="0.25">
      <c r="A29" s="132" t="s">
        <v>83</v>
      </c>
      <c r="B29" s="133"/>
      <c r="C29" s="133"/>
      <c r="D29" s="133"/>
      <c r="E29" s="133"/>
      <c r="F29" s="134"/>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36">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x14ac:dyDescent="0.25">
      <c r="A41" s="135" t="s">
        <v>84</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36">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x14ac:dyDescent="0.25">
      <c r="A53" s="129" t="s">
        <v>85</v>
      </c>
      <c r="B53" s="130"/>
      <c r="C53" s="130"/>
      <c r="D53" s="130"/>
      <c r="E53" s="130"/>
      <c r="F53" s="131"/>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36">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5.5" x14ac:dyDescent="0.25">
      <c r="A64" s="16" t="s">
        <v>123</v>
      </c>
      <c r="B64" s="7" t="s">
        <v>4</v>
      </c>
      <c r="C64" s="7" t="s">
        <v>4</v>
      </c>
      <c r="D64" s="7" t="s">
        <v>4</v>
      </c>
      <c r="E64" s="7" t="s">
        <v>4</v>
      </c>
      <c r="F64" s="17"/>
    </row>
    <row r="65" spans="1:6" x14ac:dyDescent="0.25">
      <c r="A65" s="132" t="s">
        <v>86</v>
      </c>
      <c r="B65" s="133"/>
      <c r="C65" s="133"/>
      <c r="D65" s="133"/>
      <c r="E65" s="133"/>
      <c r="F65" s="134"/>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36">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5.5" x14ac:dyDescent="0.25">
      <c r="A76" s="16" t="s">
        <v>123</v>
      </c>
      <c r="B76" s="7" t="s">
        <v>4</v>
      </c>
      <c r="C76" s="7" t="s">
        <v>4</v>
      </c>
      <c r="D76" s="7" t="s">
        <v>4</v>
      </c>
      <c r="E76" s="7" t="s">
        <v>4</v>
      </c>
      <c r="F76" s="17"/>
    </row>
    <row r="77" spans="1:6" x14ac:dyDescent="0.25">
      <c r="A77" s="132" t="s">
        <v>87</v>
      </c>
      <c r="B77" s="133"/>
      <c r="C77" s="133"/>
      <c r="D77" s="133"/>
      <c r="E77" s="133"/>
      <c r="F77" s="134"/>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36">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5.5" x14ac:dyDescent="0.25">
      <c r="A88" s="16" t="s">
        <v>123</v>
      </c>
      <c r="B88" s="7" t="s">
        <v>4</v>
      </c>
      <c r="C88" s="7" t="s">
        <v>4</v>
      </c>
      <c r="D88" s="7" t="s">
        <v>4</v>
      </c>
      <c r="E88" s="7" t="s">
        <v>4</v>
      </c>
      <c r="F88" s="17"/>
    </row>
    <row r="89" spans="1:6" x14ac:dyDescent="0.25">
      <c r="A89" s="132" t="s">
        <v>88</v>
      </c>
      <c r="B89" s="133"/>
      <c r="C89" s="133"/>
      <c r="D89" s="133"/>
      <c r="E89" s="133"/>
      <c r="F89" s="134"/>
    </row>
    <row r="90" spans="1:6" x14ac:dyDescent="0.25">
      <c r="A90" s="13"/>
      <c r="B90" s="14">
        <f>IF(A90= Staff1,Staff!$B$2,IF(A90= Staff2,Staff!$B$3, IF(A90= Staff3, Staff!$B$4, IF(A90= Staff4, Staff!$B$5, IF(A90=Staff5, Staff!$B$6, IF(A90=Staff6, Staff!$B$7, IF(A90=Staff7, Staff!$B$8, IF(A90=Staff8, Staff!$B$9, IF(A90=Staff9, Staff!$B$10, IF(A90=Staff10, Staff!$B$12))))))))))</f>
        <v>0</v>
      </c>
      <c r="C90" s="15"/>
      <c r="D90" s="15"/>
      <c r="E90" s="36">
        <f>C90*D90/2080</f>
        <v>0</v>
      </c>
      <c r="F90" s="37">
        <f>B90*E90*Staff!$B$14</f>
        <v>0</v>
      </c>
    </row>
    <row r="91" spans="1:6" x14ac:dyDescent="0.25">
      <c r="A91" s="13"/>
      <c r="B91" s="14">
        <f>IF(A91= Staff1,Staff!$B$2,IF(A91= Staff2,Staff!$B$3, IF(A91= Staff3, Staff!$B$4, IF(A91= Staff4, Staff!$B$5, IF(A91=Staff5, Staff!$B$6, IF(A91=Staff6, Staff!$B$7, IF(A91=Staff7, Staff!$B$8, IF(A91=Staff8, Staff!$B$9, IF(A91=Staff9, Staff!$B$10, IF(A91=Staff10, Staff!$B$12))))))))))</f>
        <v>0</v>
      </c>
      <c r="C91" s="15"/>
      <c r="D91" s="15"/>
      <c r="E91" s="36">
        <f t="shared" ref="E91:E99" si="7">C91*D91/2080</f>
        <v>0</v>
      </c>
      <c r="F91" s="37">
        <f>B91*E91*Staff!$B$14</f>
        <v>0</v>
      </c>
    </row>
    <row r="92" spans="1:6" x14ac:dyDescent="0.25">
      <c r="A92" s="13"/>
      <c r="B92" s="14">
        <f>IF(A92= Staff1,Staff!$B$2,IF(A92= Staff2,Staff!$B$3, IF(A92= Staff3, Staff!$B$4, IF(A92= Staff4, Staff!$B$5, IF(A92=Staff5, Staff!$B$6, IF(A92=Staff6, Staff!$B$7, IF(A92=Staff7, Staff!$B$8, IF(A92=Staff8, Staff!$B$9, IF(A92=Staff9, Staff!$B$10, IF(A92=Staff10, Staff!$B$12))))))))))</f>
        <v>0</v>
      </c>
      <c r="C92" s="15"/>
      <c r="D92" s="15"/>
      <c r="E92" s="36">
        <f t="shared" si="7"/>
        <v>0</v>
      </c>
      <c r="F92" s="37">
        <f>B92*E92*Staff!$B$14</f>
        <v>0</v>
      </c>
    </row>
    <row r="93" spans="1:6" x14ac:dyDescent="0.25">
      <c r="A93" s="13"/>
      <c r="B93" s="14">
        <f>IF(A93= Staff1,Staff!$B$2,IF(A93= Staff2,Staff!$B$3, IF(A93= Staff3, Staff!$B$4, IF(A93= Staff4, Staff!$B$5, IF(A93=Staff5, Staff!$B$6, IF(A93=Staff6, Staff!$B$7, IF(A93=Staff7, Staff!$B$8, IF(A93=Staff8, Staff!$B$9, IF(A93=Staff9, Staff!$B$10, IF(A93=Staff10, Staff!$B$12))))))))))</f>
        <v>0</v>
      </c>
      <c r="C93" s="3"/>
      <c r="D93" s="3"/>
      <c r="E93" s="36">
        <f t="shared" si="7"/>
        <v>0</v>
      </c>
      <c r="F93" s="37">
        <f>B93*E93*Staff!$B$14</f>
        <v>0</v>
      </c>
    </row>
    <row r="94" spans="1:6" x14ac:dyDescent="0.25">
      <c r="A94" s="13"/>
      <c r="B94" s="14">
        <f>IF(A94= Staff1,Staff!$B$2,IF(A94= Staff2,Staff!$B$3, IF(A94= Staff3, Staff!$B$4, IF(A94= Staff4, Staff!$B$5, IF(A94=Staff5, Staff!$B$6, IF(A94=Staff6, Staff!$B$7, IF(A94=Staff7, Staff!$B$8, IF(A94=Staff8, Staff!$B$9, IF(A94=Staff9, Staff!$B$10, IF(A94=Staff10, Staff!$B$12))))))))))</f>
        <v>0</v>
      </c>
      <c r="C94" s="3"/>
      <c r="D94" s="3"/>
      <c r="E94" s="36">
        <f t="shared" si="7"/>
        <v>0</v>
      </c>
      <c r="F94" s="37">
        <f>B94*E94*Staff!$B$14</f>
        <v>0</v>
      </c>
    </row>
    <row r="95" spans="1:6" x14ac:dyDescent="0.25">
      <c r="A95" s="13"/>
      <c r="B95" s="14">
        <f>IF(A95= Staff1,Staff!$B$2,IF(A95= Staff2,Staff!$B$3, IF(A95= Staff3, Staff!$B$4, IF(A95= Staff4, Staff!$B$5, IF(A95=Staff5, Staff!$B$6, IF(A95=Staff6, Staff!$B$7, IF(A95=Staff7, Staff!$B$8, IF(A95=Staff8, Staff!$B$9, IF(A95=Staff9, Staff!$B$10, IF(A95=Staff10, Staff!$B$12))))))))))</f>
        <v>0</v>
      </c>
      <c r="C95" s="3"/>
      <c r="D95" s="3"/>
      <c r="E95" s="36">
        <f t="shared" si="7"/>
        <v>0</v>
      </c>
      <c r="F95" s="37">
        <f>B95*E95*Staff!$B$14</f>
        <v>0</v>
      </c>
    </row>
    <row r="96" spans="1:6" x14ac:dyDescent="0.25">
      <c r="A96" s="31"/>
      <c r="B96" s="14">
        <f>IF(A96= Staff1,Staff!$B$2,IF(A96= Staff2,Staff!$B$3, IF(A96= Staff3, Staff!$B$4, IF(A96= Staff4, Staff!$B$5, IF(A96=Staff5, Staff!$B$6, IF(A96=Staff6, Staff!$B$7, IF(A96=Staff7, Staff!$B$8, IF(A96=Staff8, Staff!$B$9, IF(A96=Staff9, Staff!$B$10, IF(A96=Staff10, Staff!$B$12))))))))))</f>
        <v>0</v>
      </c>
      <c r="C96" s="32"/>
      <c r="D96" s="32"/>
      <c r="E96" s="36">
        <f t="shared" si="7"/>
        <v>0</v>
      </c>
      <c r="F96" s="37">
        <f>B96*E96*Staff!$B$14</f>
        <v>0</v>
      </c>
    </row>
    <row r="97" spans="1:6" x14ac:dyDescent="0.25">
      <c r="A97" s="31"/>
      <c r="B97" s="14">
        <f>IF(A97= Staff1,Staff!$B$2,IF(A97= Staff2,Staff!$B$3, IF(A97= Staff3, Staff!$B$4, IF(A97= Staff4, Staff!$B$5, IF(A97=Staff5, Staff!$B$6, IF(A97=Staff6, Staff!$B$7, IF(A97=Staff7, Staff!$B$8, IF(A97=Staff8, Staff!$B$9, IF(A97=Staff9, Staff!$B$10, IF(A97=Staff10, Staff!$B$12))))))))))</f>
        <v>0</v>
      </c>
      <c r="C97" s="32"/>
      <c r="D97" s="32"/>
      <c r="E97" s="36">
        <f t="shared" si="7"/>
        <v>0</v>
      </c>
      <c r="F97" s="37">
        <f>B97*E97*Staff!$B$14</f>
        <v>0</v>
      </c>
    </row>
    <row r="98" spans="1:6" x14ac:dyDescent="0.25">
      <c r="A98" s="31"/>
      <c r="B98" s="14">
        <f>IF(A98= Staff1,Staff!$B$2,IF(A98= Staff2,Staff!$B$3, IF(A98= Staff3, Staff!$B$4, IF(A98= Staff4, Staff!$B$5, IF(A98=Staff5, Staff!$B$6, IF(A98=Staff6, Staff!$B$7, IF(A98=Staff7, Staff!$B$8, IF(A98=Staff8, Staff!$B$9, IF(A98=Staff9, Staff!$B$10, IF(A98=Staff10, Staff!$B$12))))))))))</f>
        <v>0</v>
      </c>
      <c r="C98" s="32"/>
      <c r="D98" s="32"/>
      <c r="E98" s="36">
        <f t="shared" si="7"/>
        <v>0</v>
      </c>
      <c r="F98" s="37">
        <f>B98*E98*Staff!$B$14</f>
        <v>0</v>
      </c>
    </row>
    <row r="99" spans="1:6" x14ac:dyDescent="0.25">
      <c r="A99" s="31"/>
      <c r="B99" s="14">
        <f>IF(A99= Staff1,Staff!$B$2,IF(A99= Staff2,Staff!$B$3, IF(A99= Staff3, Staff!$B$4, IF(A99= Staff4, Staff!$B$5, IF(A99=Staff5, Staff!$B$6, IF(A99=Staff6, Staff!$B$7, IF(A99=Staff7, Staff!$B$8, IF(A99=Staff8, Staff!$B$9, IF(A99=Staff9, Staff!$B$10, IF(A99=Staff10, Staff!$B$12))))))))))</f>
        <v>0</v>
      </c>
      <c r="C99" s="32"/>
      <c r="D99" s="32"/>
      <c r="E99" s="36">
        <f t="shared" si="7"/>
        <v>0</v>
      </c>
      <c r="F99" s="37">
        <f>B99*E99*Staff!$B$14</f>
        <v>0</v>
      </c>
    </row>
    <row r="100" spans="1:6" ht="25.5" x14ac:dyDescent="0.25">
      <c r="A100" s="16" t="s">
        <v>123</v>
      </c>
      <c r="B100" s="7" t="s">
        <v>4</v>
      </c>
      <c r="C100" s="7" t="s">
        <v>4</v>
      </c>
      <c r="D100" s="7" t="s">
        <v>4</v>
      </c>
      <c r="E100" s="7" t="s">
        <v>4</v>
      </c>
      <c r="F100" s="17"/>
    </row>
    <row r="101" spans="1:6" x14ac:dyDescent="0.25">
      <c r="A101" s="150" t="s">
        <v>89</v>
      </c>
      <c r="B101" s="150"/>
      <c r="C101" s="150"/>
      <c r="D101" s="150"/>
      <c r="E101" s="150"/>
      <c r="F101" s="150"/>
    </row>
    <row r="102" spans="1:6" x14ac:dyDescent="0.25">
      <c r="A102" s="13"/>
      <c r="B102" s="14">
        <f>IF(A102= Staff1,Staff!$B$2,IF(A102= Staff2,Staff!$B$3, IF(A102= Staff3, Staff!$B$4, IF(A102= Staff4, Staff!$B$5, IF(A102=Staff5, Staff!$B$6, IF(A102=Staff6, Staff!$B$7, IF(A102=Staff7, Staff!$B$8, IF(A102=Staff8, Staff!$B$9, IF(A102=Staff9, Staff!$B$10, IF(A102=Staff10, Staff!$B$12))))))))))</f>
        <v>0</v>
      </c>
      <c r="C102" s="15"/>
      <c r="D102" s="15"/>
      <c r="E102" s="36">
        <f>C102*D102/2080</f>
        <v>0</v>
      </c>
      <c r="F102" s="37">
        <f>B102*E102*Staff!$B$14</f>
        <v>0</v>
      </c>
    </row>
    <row r="103" spans="1:6" x14ac:dyDescent="0.25">
      <c r="A103" s="13"/>
      <c r="B103" s="14">
        <f>IF(A103= Staff1,Staff!$B$2,IF(A103= Staff2,Staff!$B$3, IF(A103= Staff3, Staff!$B$4, IF(A103= Staff4, Staff!$B$5, IF(A103=Staff5, Staff!$B$6, IF(A103=Staff6, Staff!$B$7, IF(A103=Staff7, Staff!$B$8, IF(A103=Staff8, Staff!$B$9, IF(A103=Staff9, Staff!$B$10, IF(A103=Staff10, Staff!$B$12))))))))))</f>
        <v>0</v>
      </c>
      <c r="C103" s="15"/>
      <c r="D103" s="15"/>
      <c r="E103" s="36">
        <f t="shared" ref="E103:E111" si="8">C103*D103/2080</f>
        <v>0</v>
      </c>
      <c r="F103" s="37">
        <f>B103*E103*Staff!$B$14</f>
        <v>0</v>
      </c>
    </row>
    <row r="104" spans="1:6" x14ac:dyDescent="0.25">
      <c r="A104" s="13"/>
      <c r="B104" s="14">
        <f>IF(A104= Staff1,Staff!$B$2,IF(A104= Staff2,Staff!$B$3, IF(A104= Staff3, Staff!$B$4, IF(A104= Staff4, Staff!$B$5, IF(A104=Staff5, Staff!$B$6, IF(A104=Staff6, Staff!$B$7, IF(A104=Staff7, Staff!$B$8, IF(A104=Staff8, Staff!$B$9, IF(A104=Staff9, Staff!$B$10, IF(A104=Staff10, Staff!$B$12))))))))))</f>
        <v>0</v>
      </c>
      <c r="C104" s="15"/>
      <c r="D104" s="15"/>
      <c r="E104" s="36">
        <f t="shared" si="8"/>
        <v>0</v>
      </c>
      <c r="F104" s="37">
        <f>B104*E104*Staff!$B$14</f>
        <v>0</v>
      </c>
    </row>
    <row r="105" spans="1:6" x14ac:dyDescent="0.25">
      <c r="A105" s="13"/>
      <c r="B105" s="14">
        <f>IF(A105= Staff1,Staff!$B$2,IF(A105= Staff2,Staff!$B$3, IF(A105= Staff3, Staff!$B$4, IF(A105= Staff4, Staff!$B$5, IF(A105=Staff5, Staff!$B$6, IF(A105=Staff6, Staff!$B$7, IF(A105=Staff7, Staff!$B$8, IF(A105=Staff8, Staff!$B$9, IF(A105=Staff9, Staff!$B$10, IF(A105=Staff10, Staff!$B$12))))))))))</f>
        <v>0</v>
      </c>
      <c r="C105" s="3"/>
      <c r="D105" s="3"/>
      <c r="E105" s="36">
        <f t="shared" si="8"/>
        <v>0</v>
      </c>
      <c r="F105" s="37">
        <f>B105*E105*Staff!$B$14</f>
        <v>0</v>
      </c>
    </row>
    <row r="106" spans="1:6" x14ac:dyDescent="0.25">
      <c r="A106" s="13"/>
      <c r="B106" s="14">
        <f>IF(A106= Staff1,Staff!$B$2,IF(A106= Staff2,Staff!$B$3, IF(A106= Staff3, Staff!$B$4, IF(A106= Staff4, Staff!$B$5, IF(A106=Staff5, Staff!$B$6, IF(A106=Staff6, Staff!$B$7, IF(A106=Staff7, Staff!$B$8, IF(A106=Staff8, Staff!$B$9, IF(A106=Staff9, Staff!$B$10, IF(A106=Staff10, Staff!$B$12))))))))))</f>
        <v>0</v>
      </c>
      <c r="C106" s="3"/>
      <c r="D106" s="3"/>
      <c r="E106" s="36">
        <f t="shared" si="8"/>
        <v>0</v>
      </c>
      <c r="F106" s="37">
        <f>B106*E106*Staff!$B$14</f>
        <v>0</v>
      </c>
    </row>
    <row r="107" spans="1:6" x14ac:dyDescent="0.25">
      <c r="A107" s="13"/>
      <c r="B107" s="14">
        <f>IF(A107= Staff1,Staff!$B$2,IF(A107= Staff2,Staff!$B$3, IF(A107= Staff3, Staff!$B$4, IF(A107= Staff4, Staff!$B$5, IF(A107=Staff5, Staff!$B$6, IF(A107=Staff6, Staff!$B$7, IF(A107=Staff7, Staff!$B$8, IF(A107=Staff8, Staff!$B$9, IF(A107=Staff9, Staff!$B$10, IF(A107=Staff10, Staff!$B$12))))))))))</f>
        <v>0</v>
      </c>
      <c r="C107" s="3"/>
      <c r="D107" s="3"/>
      <c r="E107" s="36">
        <f t="shared" si="8"/>
        <v>0</v>
      </c>
      <c r="F107" s="37">
        <f>B107*E107*Staff!$B$14</f>
        <v>0</v>
      </c>
    </row>
    <row r="108" spans="1:6" x14ac:dyDescent="0.25">
      <c r="A108" s="31"/>
      <c r="B108" s="14">
        <f>IF(A108= Staff1,Staff!$B$2,IF(A108= Staff2,Staff!$B$3, IF(A108= Staff3, Staff!$B$4, IF(A108= Staff4, Staff!$B$5, IF(A108=Staff5, Staff!$B$6, IF(A108=Staff6, Staff!$B$7, IF(A108=Staff7, Staff!$B$8, IF(A108=Staff8, Staff!$B$9, IF(A108=Staff9, Staff!$B$10, IF(A108=Staff10, Staff!$B$12))))))))))</f>
        <v>0</v>
      </c>
      <c r="C108" s="32"/>
      <c r="D108" s="32"/>
      <c r="E108" s="36">
        <f t="shared" si="8"/>
        <v>0</v>
      </c>
      <c r="F108" s="37">
        <f>B108*E108*Staff!$B$14</f>
        <v>0</v>
      </c>
    </row>
    <row r="109" spans="1:6" x14ac:dyDescent="0.25">
      <c r="A109" s="31"/>
      <c r="B109" s="14">
        <f>IF(A109= Staff1,Staff!$B$2,IF(A109= Staff2,Staff!$B$3, IF(A109= Staff3, Staff!$B$4, IF(A109= Staff4, Staff!$B$5, IF(A109=Staff5, Staff!$B$6, IF(A109=Staff6, Staff!$B$7, IF(A109=Staff7, Staff!$B$8, IF(A109=Staff8, Staff!$B$9, IF(A109=Staff9, Staff!$B$10, IF(A109=Staff10, Staff!$B$12))))))))))</f>
        <v>0</v>
      </c>
      <c r="C109" s="32"/>
      <c r="D109" s="32"/>
      <c r="E109" s="36">
        <f t="shared" si="8"/>
        <v>0</v>
      </c>
      <c r="F109" s="37">
        <f>B109*E109*Staff!$B$14</f>
        <v>0</v>
      </c>
    </row>
    <row r="110" spans="1:6" x14ac:dyDescent="0.25">
      <c r="A110" s="31"/>
      <c r="B110" s="14">
        <f>IF(A110= Staff1,Staff!$B$2,IF(A110= Staff2,Staff!$B$3, IF(A110= Staff3, Staff!$B$4, IF(A110= Staff4, Staff!$B$5, IF(A110=Staff5, Staff!$B$6, IF(A110=Staff6, Staff!$B$7, IF(A110=Staff7, Staff!$B$8, IF(A110=Staff8, Staff!$B$9, IF(A110=Staff9, Staff!$B$10, IF(A110=Staff10, Staff!$B$12))))))))))</f>
        <v>0</v>
      </c>
      <c r="C110" s="32"/>
      <c r="D110" s="32"/>
      <c r="E110" s="36">
        <f t="shared" si="8"/>
        <v>0</v>
      </c>
      <c r="F110" s="37">
        <f>B110*E110*Staff!$B$14</f>
        <v>0</v>
      </c>
    </row>
    <row r="111" spans="1:6" x14ac:dyDescent="0.25">
      <c r="A111" s="31"/>
      <c r="B111" s="14">
        <f>IF(A111= Staff1,Staff!$B$2,IF(A111= Staff2,Staff!$B$3, IF(A111= Staff3, Staff!$B$4, IF(A111= Staff4, Staff!$B$5, IF(A111=Staff5, Staff!$B$6, IF(A111=Staff6, Staff!$B$7, IF(A111=Staff7, Staff!$B$8, IF(A111=Staff8, Staff!$B$9, IF(A111=Staff9, Staff!$B$10, IF(A111=Staff10, Staff!$B$12))))))))))</f>
        <v>0</v>
      </c>
      <c r="C111" s="32"/>
      <c r="D111" s="32"/>
      <c r="E111" s="36">
        <f t="shared" si="8"/>
        <v>0</v>
      </c>
      <c r="F111" s="37">
        <f>B111*E111*Staff!$B$14</f>
        <v>0</v>
      </c>
    </row>
    <row r="112" spans="1:6" ht="25.5" x14ac:dyDescent="0.25">
      <c r="A112" s="16" t="s">
        <v>123</v>
      </c>
      <c r="B112" s="7" t="s">
        <v>4</v>
      </c>
      <c r="C112" s="7" t="s">
        <v>4</v>
      </c>
      <c r="D112" s="7" t="s">
        <v>4</v>
      </c>
      <c r="E112" s="7" t="s">
        <v>4</v>
      </c>
      <c r="F112" s="17"/>
    </row>
    <row r="113" spans="1:6" x14ac:dyDescent="0.25">
      <c r="A113" s="150" t="s">
        <v>2</v>
      </c>
      <c r="B113" s="150"/>
      <c r="C113" s="150"/>
      <c r="D113" s="150"/>
      <c r="E113" s="150"/>
      <c r="F113" s="150"/>
    </row>
    <row r="114" spans="1:6" x14ac:dyDescent="0.25">
      <c r="A114" s="13"/>
      <c r="B114" s="14">
        <f>IF(A114= Staff1,Staff!$B$2,IF(A114= Staff2,Staff!$B$3, IF(A114= Staff3, Staff!$B$4, IF(A114= Staff4, Staff!$B$5, IF(A114=Staff5, Staff!$B$6, IF(A114=Staff6, Staff!$B$7, IF(A114=Staff7, Staff!$B$8, IF(A114=Staff8, Staff!$B$9, IF(A114=Staff9, Staff!$B$10, IF(A114=Staff10, Staff!$B$12))))))))))</f>
        <v>0</v>
      </c>
      <c r="C114" s="15"/>
      <c r="D114" s="15"/>
      <c r="E114" s="36">
        <f>C114*D114/2080</f>
        <v>0</v>
      </c>
      <c r="F114" s="37">
        <f>B114*E114*Staff!$B$14</f>
        <v>0</v>
      </c>
    </row>
    <row r="115" spans="1:6" x14ac:dyDescent="0.25">
      <c r="A115" s="13"/>
      <c r="B115" s="14">
        <f>IF(A115= Staff1,Staff!$B$2,IF(A115= Staff2,Staff!$B$3, IF(A115= Staff3, Staff!$B$4, IF(A115= Staff4, Staff!$B$5, IF(A115=Staff5, Staff!$B$6, IF(A115=Staff6, Staff!$B$7, IF(A115=Staff7, Staff!$B$8, IF(A115=Staff8, Staff!$B$9, IF(A115=Staff9, Staff!$B$10, IF(A115=Staff10, Staff!$B$12))))))))))</f>
        <v>0</v>
      </c>
      <c r="C115" s="15"/>
      <c r="D115" s="15"/>
      <c r="E115" s="36">
        <f t="shared" ref="E115:E123" si="9">C115*D115/2080</f>
        <v>0</v>
      </c>
      <c r="F115" s="37">
        <f>B115*E115*Staff!$B$14</f>
        <v>0</v>
      </c>
    </row>
    <row r="116" spans="1:6" x14ac:dyDescent="0.25">
      <c r="A116" s="13"/>
      <c r="B116" s="14">
        <f>IF(A116= Staff1,Staff!$B$2,IF(A116= Staff2,Staff!$B$3, IF(A116= Staff3, Staff!$B$4, IF(A116= Staff4, Staff!$B$5, IF(A116=Staff5, Staff!$B$6, IF(A116=Staff6, Staff!$B$7, IF(A116=Staff7, Staff!$B$8, IF(A116=Staff8, Staff!$B$9, IF(A116=Staff9, Staff!$B$10, IF(A116=Staff10, Staff!$B$12))))))))))</f>
        <v>0</v>
      </c>
      <c r="C116" s="15"/>
      <c r="D116" s="15"/>
      <c r="E116" s="36">
        <f t="shared" si="9"/>
        <v>0</v>
      </c>
      <c r="F116" s="37">
        <f>B116*E116*Staff!$B$14</f>
        <v>0</v>
      </c>
    </row>
    <row r="117" spans="1:6" x14ac:dyDescent="0.25">
      <c r="A117" s="13"/>
      <c r="B117" s="14">
        <f>IF(A117= Staff1,Staff!$B$2,IF(A117= Staff2,Staff!$B$3, IF(A117= Staff3, Staff!$B$4, IF(A117= Staff4, Staff!$B$5, IF(A117=Staff5, Staff!$B$6, IF(A117=Staff6, Staff!$B$7, IF(A117=Staff7, Staff!$B$8, IF(A117=Staff8, Staff!$B$9, IF(A117=Staff9, Staff!$B$10, IF(A117=Staff10, Staff!$B$12))))))))))</f>
        <v>0</v>
      </c>
      <c r="C117" s="3"/>
      <c r="D117" s="3"/>
      <c r="E117" s="36">
        <f t="shared" si="9"/>
        <v>0</v>
      </c>
      <c r="F117" s="37">
        <f>B117*E117*Staff!$B$14</f>
        <v>0</v>
      </c>
    </row>
    <row r="118" spans="1:6" x14ac:dyDescent="0.25">
      <c r="A118" s="13"/>
      <c r="B118" s="14">
        <f>IF(A118= Staff1,Staff!$B$2,IF(A118= Staff2,Staff!$B$3, IF(A118= Staff3, Staff!$B$4, IF(A118= Staff4, Staff!$B$5, IF(A118=Staff5, Staff!$B$6, IF(A118=Staff6, Staff!$B$7, IF(A118=Staff7, Staff!$B$8, IF(A118=Staff8, Staff!$B$9, IF(A118=Staff9, Staff!$B$10, IF(A118=Staff10, Staff!$B$12))))))))))</f>
        <v>0</v>
      </c>
      <c r="C118" s="3"/>
      <c r="D118" s="3"/>
      <c r="E118" s="36">
        <f t="shared" si="9"/>
        <v>0</v>
      </c>
      <c r="F118" s="37">
        <f>B118*E118*Staff!$B$14</f>
        <v>0</v>
      </c>
    </row>
    <row r="119" spans="1:6" x14ac:dyDescent="0.25">
      <c r="A119" s="13"/>
      <c r="B119" s="14">
        <f>IF(A119= Staff1,Staff!$B$2,IF(A119= Staff2,Staff!$B$3, IF(A119= Staff3, Staff!$B$4, IF(A119= Staff4, Staff!$B$5, IF(A119=Staff5, Staff!$B$6, IF(A119=Staff6, Staff!$B$7, IF(A119=Staff7, Staff!$B$8, IF(A119=Staff8, Staff!$B$9, IF(A119=Staff9, Staff!$B$10, IF(A119=Staff10, Staff!$B$12))))))))))</f>
        <v>0</v>
      </c>
      <c r="C119" s="3"/>
      <c r="D119" s="3"/>
      <c r="E119" s="36">
        <f t="shared" si="9"/>
        <v>0</v>
      </c>
      <c r="F119" s="37">
        <f>B119*E119*Staff!$B$14</f>
        <v>0</v>
      </c>
    </row>
    <row r="120" spans="1:6" x14ac:dyDescent="0.25">
      <c r="A120" s="31"/>
      <c r="B120" s="14">
        <f>IF(A120= Staff1,Staff!$B$2,IF(A120= Staff2,Staff!$B$3, IF(A120= Staff3, Staff!$B$4, IF(A120= Staff4, Staff!$B$5, IF(A120=Staff5, Staff!$B$6, IF(A120=Staff6, Staff!$B$7, IF(A120=Staff7, Staff!$B$8, IF(A120=Staff8, Staff!$B$9, IF(A120=Staff9, Staff!$B$10, IF(A120=Staff10, Staff!$B$12))))))))))</f>
        <v>0</v>
      </c>
      <c r="C120" s="32"/>
      <c r="D120" s="32"/>
      <c r="E120" s="36">
        <f t="shared" si="9"/>
        <v>0</v>
      </c>
      <c r="F120" s="37">
        <f>B120*E120*Staff!$B$14</f>
        <v>0</v>
      </c>
    </row>
    <row r="121" spans="1:6" x14ac:dyDescent="0.25">
      <c r="A121" s="31"/>
      <c r="B121" s="14">
        <f>IF(A121= Staff1,Staff!$B$2,IF(A121= Staff2,Staff!$B$3, IF(A121= Staff3, Staff!$B$4, IF(A121= Staff4, Staff!$B$5, IF(A121=Staff5, Staff!$B$6, IF(A121=Staff6, Staff!$B$7, IF(A121=Staff7, Staff!$B$8, IF(A121=Staff8, Staff!$B$9, IF(A121=Staff9, Staff!$B$10, IF(A121=Staff10, Staff!$B$12))))))))))</f>
        <v>0</v>
      </c>
      <c r="C121" s="32"/>
      <c r="D121" s="32"/>
      <c r="E121" s="36">
        <f t="shared" si="9"/>
        <v>0</v>
      </c>
      <c r="F121" s="37">
        <f>B121*E121*Staff!$B$14</f>
        <v>0</v>
      </c>
    </row>
    <row r="122" spans="1:6" x14ac:dyDescent="0.25">
      <c r="A122" s="31"/>
      <c r="B122" s="14">
        <f>IF(A122= Staff1,Staff!$B$2,IF(A122= Staff2,Staff!$B$3, IF(A122= Staff3, Staff!$B$4, IF(A122= Staff4, Staff!$B$5, IF(A122=Staff5, Staff!$B$6, IF(A122=Staff6, Staff!$B$7, IF(A122=Staff7, Staff!$B$8, IF(A122=Staff8, Staff!$B$9, IF(A122=Staff9, Staff!$B$10, IF(A122=Staff10, Staff!$B$12))))))))))</f>
        <v>0</v>
      </c>
      <c r="C122" s="32"/>
      <c r="D122" s="32"/>
      <c r="E122" s="36">
        <f t="shared" si="9"/>
        <v>0</v>
      </c>
      <c r="F122" s="37">
        <f>B122*E122*Staff!$B$14</f>
        <v>0</v>
      </c>
    </row>
    <row r="123" spans="1:6" x14ac:dyDescent="0.25">
      <c r="A123" s="31"/>
      <c r="B123" s="14">
        <f>IF(A123= Staff1,Staff!$B$2,IF(A123= Staff2,Staff!$B$3, IF(A123= Staff3, Staff!$B$4, IF(A123= Staff4, Staff!$B$5, IF(A123=Staff5, Staff!$B$6, IF(A123=Staff6, Staff!$B$7, IF(A123=Staff7, Staff!$B$8, IF(A123=Staff8, Staff!$B$9, IF(A123=Staff9, Staff!$B$10, IF(A123=Staff10, Staff!$B$12))))))))))</f>
        <v>0</v>
      </c>
      <c r="C123" s="32"/>
      <c r="D123" s="32"/>
      <c r="E123" s="36">
        <f t="shared" si="9"/>
        <v>0</v>
      </c>
      <c r="F123" s="37">
        <f>B123*E123*Staff!$B$14</f>
        <v>0</v>
      </c>
    </row>
    <row r="124" spans="1:6" ht="25.5" x14ac:dyDescent="0.25">
      <c r="A124" s="16" t="s">
        <v>123</v>
      </c>
      <c r="B124" s="7" t="s">
        <v>4</v>
      </c>
      <c r="C124" s="7" t="s">
        <v>4</v>
      </c>
      <c r="D124" s="7" t="s">
        <v>4</v>
      </c>
      <c r="E124" s="7" t="s">
        <v>4</v>
      </c>
      <c r="F124" s="17"/>
    </row>
    <row r="125" spans="1:6" x14ac:dyDescent="0.25">
      <c r="A125" s="147" t="s">
        <v>0</v>
      </c>
      <c r="B125" s="147"/>
      <c r="C125" s="147"/>
      <c r="D125" s="147"/>
      <c r="E125" s="147"/>
      <c r="F125" s="35">
        <f>SUM(F6:F15, F18:F27, F30:F39, F42:F51,F54:F63,F66:F75,F78:F87,F90:F99,F102:F111,F114:F123)</f>
        <v>40769.230769230773</v>
      </c>
    </row>
    <row r="126" spans="1:6" x14ac:dyDescent="0.25">
      <c r="A126" s="148" t="s">
        <v>113</v>
      </c>
      <c r="B126" s="148"/>
      <c r="C126" s="148"/>
      <c r="D126" s="148"/>
      <c r="E126" s="148"/>
      <c r="F126" s="38">
        <f>SUM(F16,F28,F40,F52,F64,F76,F88,F100,F112,F124)</f>
        <v>0</v>
      </c>
    </row>
    <row r="127" spans="1:6" x14ac:dyDescent="0.25">
      <c r="A127" s="6"/>
    </row>
    <row r="128" spans="1:6" x14ac:dyDescent="0.25">
      <c r="A128" s="5"/>
    </row>
    <row r="129" spans="1:1" x14ac:dyDescent="0.25">
      <c r="A129" s="5"/>
    </row>
    <row r="130" spans="1:1" x14ac:dyDescent="0.25">
      <c r="A130" s="5"/>
    </row>
    <row r="131" spans="1:1" x14ac:dyDescent="0.25">
      <c r="A131" s="5"/>
    </row>
    <row r="132" spans="1:1" x14ac:dyDescent="0.25">
      <c r="A132" s="5"/>
    </row>
  </sheetData>
  <protectedRanges>
    <protectedRange sqref="A18:D27 A42:D51 A30:D39 A54:D63 A66:D75 A78:D87 A90:D99 A102:D111 A114:D123" name="group_2_1"/>
    <protectedRange sqref="A6:D15 A18:D27 A30:D39 A42:D51 A54:D63 A66:D75 A78:D87 A90:D99 A102:D111 A114:D123" name="group_2"/>
  </protectedRanges>
  <mergeCells count="19">
    <mergeCell ref="A65:F65"/>
    <mergeCell ref="A1:F1"/>
    <mergeCell ref="A2:A4"/>
    <mergeCell ref="B2:B4"/>
    <mergeCell ref="C2:C4"/>
    <mergeCell ref="D2:D4"/>
    <mergeCell ref="E2:E4"/>
    <mergeCell ref="F2:F4"/>
    <mergeCell ref="A5:F5"/>
    <mergeCell ref="A17:F17"/>
    <mergeCell ref="A29:F29"/>
    <mergeCell ref="A41:F41"/>
    <mergeCell ref="A53:F53"/>
    <mergeCell ref="A126:E126"/>
    <mergeCell ref="A113:F113"/>
    <mergeCell ref="A125:E125"/>
    <mergeCell ref="A77:F77"/>
    <mergeCell ref="A89:F89"/>
    <mergeCell ref="A101:F101"/>
  </mergeCells>
  <dataValidations count="1">
    <dataValidation type="list" allowBlank="1" showInputMessage="1" showErrorMessage="1" sqref="A42:A51 A6:A15 A18:A27 A30:A39 A54:A63 A66:A75 A78:A87 A90:A99 A102:A111 A114:A123">
      <formula1>StaffCat</formula1>
    </dataValidation>
  </dataValidation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0" tint="-0.249977111117893"/>
  </sheetPr>
  <dimension ref="A1:B15"/>
  <sheetViews>
    <sheetView workbookViewId="0">
      <pane ySplit="4" topLeftCell="A5" activePane="bottomLeft" state="frozen"/>
      <selection pane="bottomLeft"/>
    </sheetView>
  </sheetViews>
  <sheetFormatPr defaultRowHeight="15" x14ac:dyDescent="0.25"/>
  <cols>
    <col min="1" max="1" width="36.7109375" customWidth="1"/>
    <col min="2" max="2" width="30.140625" customWidth="1"/>
  </cols>
  <sheetData>
    <row r="1" spans="1:2" ht="15.75" thickBot="1" x14ac:dyDescent="0.3">
      <c r="A1" s="4" t="s">
        <v>126</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3" t="s">
        <v>121</v>
      </c>
      <c r="B5" s="14">
        <v>3000</v>
      </c>
    </row>
    <row r="6" spans="1:2"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3000</v>
      </c>
    </row>
  </sheetData>
  <mergeCells count="2">
    <mergeCell ref="A2:A4"/>
    <mergeCell ref="B2:B4"/>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tint="-0.249977111117893"/>
  </sheetPr>
  <dimension ref="A1:F126"/>
  <sheetViews>
    <sheetView zoomScaleNormal="100" workbookViewId="0">
      <pane ySplit="4" topLeftCell="A83" activePane="bottomLeft" state="frozen"/>
      <selection pane="bottomLeft" activeCell="C133" sqref="C133"/>
    </sheetView>
  </sheetViews>
  <sheetFormatPr defaultRowHeight="15" x14ac:dyDescent="0.25"/>
  <cols>
    <col min="1" max="1" width="44.7109375" customWidth="1"/>
    <col min="2" max="2" width="19.140625" hidden="1" customWidth="1"/>
    <col min="3" max="6" width="19.140625" customWidth="1"/>
  </cols>
  <sheetData>
    <row r="1" spans="1:6" ht="15.75" thickBot="1" x14ac:dyDescent="0.3">
      <c r="A1" s="138" t="s">
        <v>128</v>
      </c>
      <c r="B1" s="138"/>
      <c r="C1" s="138"/>
      <c r="D1" s="138"/>
      <c r="E1" s="138"/>
      <c r="F1" s="138"/>
    </row>
    <row r="2" spans="1:6" ht="33.7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9" t="s">
        <v>81</v>
      </c>
      <c r="B5" s="139"/>
      <c r="C5" s="139"/>
      <c r="D5" s="139"/>
      <c r="E5" s="139"/>
      <c r="F5" s="140"/>
    </row>
    <row r="6" spans="1:6" x14ac:dyDescent="0.25">
      <c r="A6" s="13" t="s">
        <v>114</v>
      </c>
      <c r="B6" s="14">
        <f>IF(A6= Staff1,Staff!$B$2,IF(A6= Staff2,Staff!$B$3, IF(A6= Staff3, Staff!$B$4, IF(A6= Staff4, Staff!$B$5, IF(A6=Staff5, Staff!$B$6, IF(A6=Staff6, Staff!$B$7, IF(A6=Staff7, Staff!$B$8, IF(A6=Staff8, Staff!$B$9, IF(A6=Staff9, Staff!$B$10, IF(A6=Staff10, Staff!$B$12))))))))))</f>
        <v>75000</v>
      </c>
      <c r="C6" s="15">
        <v>1</v>
      </c>
      <c r="D6" s="15">
        <v>320</v>
      </c>
      <c r="E6" s="36">
        <f>C6*D6/2080</f>
        <v>0.15384615384615385</v>
      </c>
      <c r="F6" s="37">
        <f>B6*E6*Staff!$B$14</f>
        <v>11538.461538461539</v>
      </c>
    </row>
    <row r="7" spans="1:6" x14ac:dyDescent="0.25">
      <c r="A7" s="13"/>
      <c r="B7" s="14">
        <f>IF(A7= Staff1,Staff!$B$2,IF(A7= Staff2,Staff!$B$3, IF(A7= Staff3, Staff!$B$4, IF(A7= Staff4, Staff!$B$5, IF(A7=Staff5, Staff!$B$6, IF(A7=Staff6, Staff!$B$7, IF(A7=Staff7, Staff!$B$8, IF(A7=Staff8, Staff!$B$9, IF(A7=Staff9, Staff!$B$10, IF(A7=Staff10, Staff!$B$12))))))))))</f>
        <v>0</v>
      </c>
      <c r="C7" s="15"/>
      <c r="D7" s="15"/>
      <c r="E7" s="36">
        <f t="shared" ref="E7:E15" si="0">C7*D7/2080</f>
        <v>0</v>
      </c>
      <c r="F7" s="37">
        <f>B7*E7*Staff!$B$14</f>
        <v>0</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5.5" customHeight="1" x14ac:dyDescent="0.25">
      <c r="A16" s="16" t="s">
        <v>123</v>
      </c>
      <c r="B16" s="7" t="s">
        <v>4</v>
      </c>
      <c r="C16" s="7" t="s">
        <v>4</v>
      </c>
      <c r="D16" s="7" t="s">
        <v>4</v>
      </c>
      <c r="E16" s="7" t="s">
        <v>4</v>
      </c>
      <c r="F16" s="17"/>
    </row>
    <row r="17" spans="1:6" ht="15" customHeight="1" x14ac:dyDescent="0.25">
      <c r="A17" s="129" t="s">
        <v>82</v>
      </c>
      <c r="B17" s="130"/>
      <c r="C17" s="130"/>
      <c r="D17" s="130"/>
      <c r="E17" s="130"/>
      <c r="F17" s="131"/>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36">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ht="15" customHeight="1"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ht="15" customHeight="1" x14ac:dyDescent="0.25">
      <c r="A29" s="132" t="s">
        <v>83</v>
      </c>
      <c r="B29" s="133"/>
      <c r="C29" s="133"/>
      <c r="D29" s="133"/>
      <c r="E29" s="133"/>
      <c r="F29" s="134"/>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36">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ht="15" customHeight="1"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ht="15" customHeight="1" x14ac:dyDescent="0.25">
      <c r="A41" s="135" t="s">
        <v>84</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36">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ht="15" customHeight="1"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ht="15" customHeight="1" x14ac:dyDescent="0.25">
      <c r="A53" s="129" t="s">
        <v>85</v>
      </c>
      <c r="B53" s="130"/>
      <c r="C53" s="130"/>
      <c r="D53" s="130"/>
      <c r="E53" s="130"/>
      <c r="F53" s="131"/>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36">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ht="15" customHeight="1"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5.5" x14ac:dyDescent="0.25">
      <c r="A64" s="16" t="s">
        <v>123</v>
      </c>
      <c r="B64" s="7" t="s">
        <v>4</v>
      </c>
      <c r="C64" s="7" t="s">
        <v>4</v>
      </c>
      <c r="D64" s="7" t="s">
        <v>4</v>
      </c>
      <c r="E64" s="7" t="s">
        <v>4</v>
      </c>
      <c r="F64" s="17"/>
    </row>
    <row r="65" spans="1:6" ht="15" customHeight="1" x14ac:dyDescent="0.25">
      <c r="A65" s="132" t="s">
        <v>86</v>
      </c>
      <c r="B65" s="133"/>
      <c r="C65" s="133"/>
      <c r="D65" s="133"/>
      <c r="E65" s="133"/>
      <c r="F65" s="134"/>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36">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ht="15" customHeight="1"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5.5" x14ac:dyDescent="0.25">
      <c r="A76" s="16" t="s">
        <v>123</v>
      </c>
      <c r="B76" s="7" t="s">
        <v>4</v>
      </c>
      <c r="C76" s="7" t="s">
        <v>4</v>
      </c>
      <c r="D76" s="7" t="s">
        <v>4</v>
      </c>
      <c r="E76" s="7" t="s">
        <v>4</v>
      </c>
      <c r="F76" s="17"/>
    </row>
    <row r="77" spans="1:6" x14ac:dyDescent="0.25">
      <c r="A77" s="132" t="s">
        <v>87</v>
      </c>
      <c r="B77" s="133"/>
      <c r="C77" s="133"/>
      <c r="D77" s="133"/>
      <c r="E77" s="133"/>
      <c r="F77" s="134"/>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36">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ht="15" customHeight="1"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5.5" x14ac:dyDescent="0.25">
      <c r="A88" s="16" t="s">
        <v>123</v>
      </c>
      <c r="B88" s="7" t="s">
        <v>4</v>
      </c>
      <c r="C88" s="7" t="s">
        <v>4</v>
      </c>
      <c r="D88" s="7" t="s">
        <v>4</v>
      </c>
      <c r="E88" s="7" t="s">
        <v>4</v>
      </c>
      <c r="F88" s="17"/>
    </row>
    <row r="89" spans="1:6" ht="15" customHeight="1" x14ac:dyDescent="0.25">
      <c r="A89" s="132" t="s">
        <v>88</v>
      </c>
      <c r="B89" s="133"/>
      <c r="C89" s="133"/>
      <c r="D89" s="133"/>
      <c r="E89" s="133"/>
      <c r="F89" s="134"/>
    </row>
    <row r="90" spans="1:6" x14ac:dyDescent="0.25">
      <c r="A90" s="13"/>
      <c r="B90" s="14">
        <f>IF(A90= Staff1,Staff!$B$2,IF(A90= Staff2,Staff!$B$3, IF(A90= Staff3, Staff!$B$4, IF(A90= Staff4, Staff!$B$5, IF(A90=Staff5, Staff!$B$6, IF(A90=Staff6, Staff!$B$7, IF(A90=Staff7, Staff!$B$8, IF(A90=Staff8, Staff!$B$9, IF(A90=Staff9, Staff!$B$10, IF(A90=Staff10, Staff!$B$12))))))))))</f>
        <v>0</v>
      </c>
      <c r="C90" s="15"/>
      <c r="D90" s="15"/>
      <c r="E90" s="36">
        <f>C90*D90/2080</f>
        <v>0</v>
      </c>
      <c r="F90" s="37">
        <f>B90*E90*Staff!$B$14</f>
        <v>0</v>
      </c>
    </row>
    <row r="91" spans="1:6" x14ac:dyDescent="0.25">
      <c r="A91" s="13"/>
      <c r="B91" s="14">
        <f>IF(A91= Staff1,Staff!$B$2,IF(A91= Staff2,Staff!$B$3, IF(A91= Staff3, Staff!$B$4, IF(A91= Staff4, Staff!$B$5, IF(A91=Staff5, Staff!$B$6, IF(A91=Staff6, Staff!$B$7, IF(A91=Staff7, Staff!$B$8, IF(A91=Staff8, Staff!$B$9, IF(A91=Staff9, Staff!$B$10, IF(A91=Staff10, Staff!$B$12))))))))))</f>
        <v>0</v>
      </c>
      <c r="C91" s="15"/>
      <c r="D91" s="15"/>
      <c r="E91" s="36">
        <f t="shared" ref="E91:E99" si="7">C91*D91/2080</f>
        <v>0</v>
      </c>
      <c r="F91" s="37">
        <f>B91*E91*Staff!$B$14</f>
        <v>0</v>
      </c>
    </row>
    <row r="92" spans="1:6" x14ac:dyDescent="0.25">
      <c r="A92" s="13"/>
      <c r="B92" s="14">
        <f>IF(A92= Staff1,Staff!$B$2,IF(A92= Staff2,Staff!$B$3, IF(A92= Staff3, Staff!$B$4, IF(A92= Staff4, Staff!$B$5, IF(A92=Staff5, Staff!$B$6, IF(A92=Staff6, Staff!$B$7, IF(A92=Staff7, Staff!$B$8, IF(A92=Staff8, Staff!$B$9, IF(A92=Staff9, Staff!$B$10, IF(A92=Staff10, Staff!$B$12))))))))))</f>
        <v>0</v>
      </c>
      <c r="C92" s="15"/>
      <c r="D92" s="15"/>
      <c r="E92" s="36">
        <f t="shared" si="7"/>
        <v>0</v>
      </c>
      <c r="F92" s="37">
        <f>B92*E92*Staff!$B$14</f>
        <v>0</v>
      </c>
    </row>
    <row r="93" spans="1:6" ht="15" customHeight="1" x14ac:dyDescent="0.25">
      <c r="A93" s="13"/>
      <c r="B93" s="14">
        <f>IF(A93= Staff1,Staff!$B$2,IF(A93= Staff2,Staff!$B$3, IF(A93= Staff3, Staff!$B$4, IF(A93= Staff4, Staff!$B$5, IF(A93=Staff5, Staff!$B$6, IF(A93=Staff6, Staff!$B$7, IF(A93=Staff7, Staff!$B$8, IF(A93=Staff8, Staff!$B$9, IF(A93=Staff9, Staff!$B$10, IF(A93=Staff10, Staff!$B$12))))))))))</f>
        <v>0</v>
      </c>
      <c r="C93" s="3"/>
      <c r="D93" s="3"/>
      <c r="E93" s="36">
        <f t="shared" si="7"/>
        <v>0</v>
      </c>
      <c r="F93" s="37">
        <f>B93*E93*Staff!$B$14</f>
        <v>0</v>
      </c>
    </row>
    <row r="94" spans="1:6" x14ac:dyDescent="0.25">
      <c r="A94" s="13"/>
      <c r="B94" s="14">
        <f>IF(A94= Staff1,Staff!$B$2,IF(A94= Staff2,Staff!$B$3, IF(A94= Staff3, Staff!$B$4, IF(A94= Staff4, Staff!$B$5, IF(A94=Staff5, Staff!$B$6, IF(A94=Staff6, Staff!$B$7, IF(A94=Staff7, Staff!$B$8, IF(A94=Staff8, Staff!$B$9, IF(A94=Staff9, Staff!$B$10, IF(A94=Staff10, Staff!$B$12))))))))))</f>
        <v>0</v>
      </c>
      <c r="C94" s="3"/>
      <c r="D94" s="3"/>
      <c r="E94" s="36">
        <f t="shared" si="7"/>
        <v>0</v>
      </c>
      <c r="F94" s="37">
        <f>B94*E94*Staff!$B$14</f>
        <v>0</v>
      </c>
    </row>
    <row r="95" spans="1:6" x14ac:dyDescent="0.25">
      <c r="A95" s="13"/>
      <c r="B95" s="14">
        <f>IF(A95= Staff1,Staff!$B$2,IF(A95= Staff2,Staff!$B$3, IF(A95= Staff3, Staff!$B$4, IF(A95= Staff4, Staff!$B$5, IF(A95=Staff5, Staff!$B$6, IF(A95=Staff6, Staff!$B$7, IF(A95=Staff7, Staff!$B$8, IF(A95=Staff8, Staff!$B$9, IF(A95=Staff9, Staff!$B$10, IF(A95=Staff10, Staff!$B$12))))))))))</f>
        <v>0</v>
      </c>
      <c r="C95" s="3"/>
      <c r="D95" s="3"/>
      <c r="E95" s="36">
        <f t="shared" si="7"/>
        <v>0</v>
      </c>
      <c r="F95" s="37">
        <f>B95*E95*Staff!$B$14</f>
        <v>0</v>
      </c>
    </row>
    <row r="96" spans="1:6" x14ac:dyDescent="0.25">
      <c r="A96" s="31"/>
      <c r="B96" s="14">
        <f>IF(A96= Staff1,Staff!$B$2,IF(A96= Staff2,Staff!$B$3, IF(A96= Staff3, Staff!$B$4, IF(A96= Staff4, Staff!$B$5, IF(A96=Staff5, Staff!$B$6, IF(A96=Staff6, Staff!$B$7, IF(A96=Staff7, Staff!$B$8, IF(A96=Staff8, Staff!$B$9, IF(A96=Staff9, Staff!$B$10, IF(A96=Staff10, Staff!$B$12))))))))))</f>
        <v>0</v>
      </c>
      <c r="C96" s="32"/>
      <c r="D96" s="32"/>
      <c r="E96" s="36">
        <f t="shared" si="7"/>
        <v>0</v>
      </c>
      <c r="F96" s="37">
        <f>B96*E96*Staff!$B$14</f>
        <v>0</v>
      </c>
    </row>
    <row r="97" spans="1:6" x14ac:dyDescent="0.25">
      <c r="A97" s="31"/>
      <c r="B97" s="14">
        <f>IF(A97= Staff1,Staff!$B$2,IF(A97= Staff2,Staff!$B$3, IF(A97= Staff3, Staff!$B$4, IF(A97= Staff4, Staff!$B$5, IF(A97=Staff5, Staff!$B$6, IF(A97=Staff6, Staff!$B$7, IF(A97=Staff7, Staff!$B$8, IF(A97=Staff8, Staff!$B$9, IF(A97=Staff9, Staff!$B$10, IF(A97=Staff10, Staff!$B$12))))))))))</f>
        <v>0</v>
      </c>
      <c r="C97" s="32"/>
      <c r="D97" s="32"/>
      <c r="E97" s="36">
        <f t="shared" si="7"/>
        <v>0</v>
      </c>
      <c r="F97" s="37">
        <f>B97*E97*Staff!$B$14</f>
        <v>0</v>
      </c>
    </row>
    <row r="98" spans="1:6" x14ac:dyDescent="0.25">
      <c r="A98" s="31"/>
      <c r="B98" s="14">
        <f>IF(A98= Staff1,Staff!$B$2,IF(A98= Staff2,Staff!$B$3, IF(A98= Staff3, Staff!$B$4, IF(A98= Staff4, Staff!$B$5, IF(A98=Staff5, Staff!$B$6, IF(A98=Staff6, Staff!$B$7, IF(A98=Staff7, Staff!$B$8, IF(A98=Staff8, Staff!$B$9, IF(A98=Staff9, Staff!$B$10, IF(A98=Staff10, Staff!$B$12))))))))))</f>
        <v>0</v>
      </c>
      <c r="C98" s="32"/>
      <c r="D98" s="32"/>
      <c r="E98" s="36">
        <f t="shared" si="7"/>
        <v>0</v>
      </c>
      <c r="F98" s="37">
        <f>B98*E98*Staff!$B$14</f>
        <v>0</v>
      </c>
    </row>
    <row r="99" spans="1:6" x14ac:dyDescent="0.25">
      <c r="A99" s="31"/>
      <c r="B99" s="14">
        <f>IF(A99= Staff1,Staff!$B$2,IF(A99= Staff2,Staff!$B$3, IF(A99= Staff3, Staff!$B$4, IF(A99= Staff4, Staff!$B$5, IF(A99=Staff5, Staff!$B$6, IF(A99=Staff6, Staff!$B$7, IF(A99=Staff7, Staff!$B$8, IF(A99=Staff8, Staff!$B$9, IF(A99=Staff9, Staff!$B$10, IF(A99=Staff10, Staff!$B$12))))))))))</f>
        <v>0</v>
      </c>
      <c r="C99" s="32"/>
      <c r="D99" s="32"/>
      <c r="E99" s="36">
        <f t="shared" si="7"/>
        <v>0</v>
      </c>
      <c r="F99" s="37">
        <f>B99*E99*Staff!$B$14</f>
        <v>0</v>
      </c>
    </row>
    <row r="100" spans="1:6" ht="25.5" x14ac:dyDescent="0.25">
      <c r="A100" s="16" t="s">
        <v>123</v>
      </c>
      <c r="B100" s="7" t="s">
        <v>4</v>
      </c>
      <c r="C100" s="7" t="s">
        <v>4</v>
      </c>
      <c r="D100" s="7" t="s">
        <v>4</v>
      </c>
      <c r="E100" s="7" t="s">
        <v>4</v>
      </c>
      <c r="F100" s="17"/>
    </row>
    <row r="101" spans="1:6" ht="15" customHeight="1" x14ac:dyDescent="0.25">
      <c r="A101" s="150" t="s">
        <v>89</v>
      </c>
      <c r="B101" s="150"/>
      <c r="C101" s="150"/>
      <c r="D101" s="150"/>
      <c r="E101" s="150"/>
      <c r="F101" s="150"/>
    </row>
    <row r="102" spans="1:6" x14ac:dyDescent="0.25">
      <c r="A102" s="13"/>
      <c r="B102" s="14">
        <f>IF(A102= Staff1,Staff!$B$2,IF(A102= Staff2,Staff!$B$3, IF(A102= Staff3, Staff!$B$4, IF(A102= Staff4, Staff!$B$5, IF(A102=Staff5, Staff!$B$6, IF(A102=Staff6, Staff!$B$7, IF(A102=Staff7, Staff!$B$8, IF(A102=Staff8, Staff!$B$9, IF(A102=Staff9, Staff!$B$10, IF(A102=Staff10, Staff!$B$12))))))))))</f>
        <v>0</v>
      </c>
      <c r="C102" s="15"/>
      <c r="D102" s="15"/>
      <c r="E102" s="36">
        <f>C102*D102/2080</f>
        <v>0</v>
      </c>
      <c r="F102" s="37">
        <f>B102*E102*Staff!$B$14</f>
        <v>0</v>
      </c>
    </row>
    <row r="103" spans="1:6" x14ac:dyDescent="0.25">
      <c r="A103" s="13"/>
      <c r="B103" s="14">
        <f>IF(A103= Staff1,Staff!$B$2,IF(A103= Staff2,Staff!$B$3, IF(A103= Staff3, Staff!$B$4, IF(A103= Staff4, Staff!$B$5, IF(A103=Staff5, Staff!$B$6, IF(A103=Staff6, Staff!$B$7, IF(A103=Staff7, Staff!$B$8, IF(A103=Staff8, Staff!$B$9, IF(A103=Staff9, Staff!$B$10, IF(A103=Staff10, Staff!$B$12))))))))))</f>
        <v>0</v>
      </c>
      <c r="C103" s="15"/>
      <c r="D103" s="15"/>
      <c r="E103" s="36">
        <f t="shared" ref="E103:E111" si="8">C103*D103/2080</f>
        <v>0</v>
      </c>
      <c r="F103" s="37">
        <f>B103*E103*Staff!$B$14</f>
        <v>0</v>
      </c>
    </row>
    <row r="104" spans="1:6" x14ac:dyDescent="0.25">
      <c r="A104" s="13"/>
      <c r="B104" s="14">
        <f>IF(A104= Staff1,Staff!$B$2,IF(A104= Staff2,Staff!$B$3, IF(A104= Staff3, Staff!$B$4, IF(A104= Staff4, Staff!$B$5, IF(A104=Staff5, Staff!$B$6, IF(A104=Staff6, Staff!$B$7, IF(A104=Staff7, Staff!$B$8, IF(A104=Staff8, Staff!$B$9, IF(A104=Staff9, Staff!$B$10, IF(A104=Staff10, Staff!$B$12))))))))))</f>
        <v>0</v>
      </c>
      <c r="C104" s="15"/>
      <c r="D104" s="15"/>
      <c r="E104" s="36">
        <f t="shared" si="8"/>
        <v>0</v>
      </c>
      <c r="F104" s="37">
        <f>B104*E104*Staff!$B$14</f>
        <v>0</v>
      </c>
    </row>
    <row r="105" spans="1:6" x14ac:dyDescent="0.25">
      <c r="A105" s="13"/>
      <c r="B105" s="14">
        <f>IF(A105= Staff1,Staff!$B$2,IF(A105= Staff2,Staff!$B$3, IF(A105= Staff3, Staff!$B$4, IF(A105= Staff4, Staff!$B$5, IF(A105=Staff5, Staff!$B$6, IF(A105=Staff6, Staff!$B$7, IF(A105=Staff7, Staff!$B$8, IF(A105=Staff8, Staff!$B$9, IF(A105=Staff9, Staff!$B$10, IF(A105=Staff10, Staff!$B$12))))))))))</f>
        <v>0</v>
      </c>
      <c r="C105" s="3"/>
      <c r="D105" s="3"/>
      <c r="E105" s="36">
        <f t="shared" si="8"/>
        <v>0</v>
      </c>
      <c r="F105" s="37">
        <f>B105*E105*Staff!$B$14</f>
        <v>0</v>
      </c>
    </row>
    <row r="106" spans="1:6" x14ac:dyDescent="0.25">
      <c r="A106" s="13"/>
      <c r="B106" s="14">
        <f>IF(A106= Staff1,Staff!$B$2,IF(A106= Staff2,Staff!$B$3, IF(A106= Staff3, Staff!$B$4, IF(A106= Staff4, Staff!$B$5, IF(A106=Staff5, Staff!$B$6, IF(A106=Staff6, Staff!$B$7, IF(A106=Staff7, Staff!$B$8, IF(A106=Staff8, Staff!$B$9, IF(A106=Staff9, Staff!$B$10, IF(A106=Staff10, Staff!$B$12))))))))))</f>
        <v>0</v>
      </c>
      <c r="C106" s="3"/>
      <c r="D106" s="3"/>
      <c r="E106" s="36">
        <f t="shared" si="8"/>
        <v>0</v>
      </c>
      <c r="F106" s="37">
        <f>B106*E106*Staff!$B$14</f>
        <v>0</v>
      </c>
    </row>
    <row r="107" spans="1:6" x14ac:dyDescent="0.25">
      <c r="A107" s="13"/>
      <c r="B107" s="14">
        <f>IF(A107= Staff1,Staff!$B$2,IF(A107= Staff2,Staff!$B$3, IF(A107= Staff3, Staff!$B$4, IF(A107= Staff4, Staff!$B$5, IF(A107=Staff5, Staff!$B$6, IF(A107=Staff6, Staff!$B$7, IF(A107=Staff7, Staff!$B$8, IF(A107=Staff8, Staff!$B$9, IF(A107=Staff9, Staff!$B$10, IF(A107=Staff10, Staff!$B$12))))))))))</f>
        <v>0</v>
      </c>
      <c r="C107" s="3"/>
      <c r="D107" s="3"/>
      <c r="E107" s="36">
        <f t="shared" si="8"/>
        <v>0</v>
      </c>
      <c r="F107" s="37">
        <f>B107*E107*Staff!$B$14</f>
        <v>0</v>
      </c>
    </row>
    <row r="108" spans="1:6" x14ac:dyDescent="0.25">
      <c r="A108" s="31"/>
      <c r="B108" s="14">
        <f>IF(A108= Staff1,Staff!$B$2,IF(A108= Staff2,Staff!$B$3, IF(A108= Staff3, Staff!$B$4, IF(A108= Staff4, Staff!$B$5, IF(A108=Staff5, Staff!$B$6, IF(A108=Staff6, Staff!$B$7, IF(A108=Staff7, Staff!$B$8, IF(A108=Staff8, Staff!$B$9, IF(A108=Staff9, Staff!$B$10, IF(A108=Staff10, Staff!$B$12))))))))))</f>
        <v>0</v>
      </c>
      <c r="C108" s="32"/>
      <c r="D108" s="32"/>
      <c r="E108" s="36">
        <f t="shared" si="8"/>
        <v>0</v>
      </c>
      <c r="F108" s="37">
        <f>B108*E108*Staff!$B$14</f>
        <v>0</v>
      </c>
    </row>
    <row r="109" spans="1:6" x14ac:dyDescent="0.25">
      <c r="A109" s="31"/>
      <c r="B109" s="14">
        <f>IF(A109= Staff1,Staff!$B$2,IF(A109= Staff2,Staff!$B$3, IF(A109= Staff3, Staff!$B$4, IF(A109= Staff4, Staff!$B$5, IF(A109=Staff5, Staff!$B$6, IF(A109=Staff6, Staff!$B$7, IF(A109=Staff7, Staff!$B$8, IF(A109=Staff8, Staff!$B$9, IF(A109=Staff9, Staff!$B$10, IF(A109=Staff10, Staff!$B$12))))))))))</f>
        <v>0</v>
      </c>
      <c r="C109" s="32"/>
      <c r="D109" s="32"/>
      <c r="E109" s="36">
        <f t="shared" si="8"/>
        <v>0</v>
      </c>
      <c r="F109" s="37">
        <f>B109*E109*Staff!$B$14</f>
        <v>0</v>
      </c>
    </row>
    <row r="110" spans="1:6" x14ac:dyDescent="0.25">
      <c r="A110" s="31"/>
      <c r="B110" s="14">
        <f>IF(A110= Staff1,Staff!$B$2,IF(A110= Staff2,Staff!$B$3, IF(A110= Staff3, Staff!$B$4, IF(A110= Staff4, Staff!$B$5, IF(A110=Staff5, Staff!$B$6, IF(A110=Staff6, Staff!$B$7, IF(A110=Staff7, Staff!$B$8, IF(A110=Staff8, Staff!$B$9, IF(A110=Staff9, Staff!$B$10, IF(A110=Staff10, Staff!$B$12))))))))))</f>
        <v>0</v>
      </c>
      <c r="C110" s="32"/>
      <c r="D110" s="32"/>
      <c r="E110" s="36">
        <f t="shared" si="8"/>
        <v>0</v>
      </c>
      <c r="F110" s="37">
        <f>B110*E110*Staff!$B$14</f>
        <v>0</v>
      </c>
    </row>
    <row r="111" spans="1:6" x14ac:dyDescent="0.25">
      <c r="A111" s="31"/>
      <c r="B111" s="14">
        <f>IF(A111= Staff1,Staff!$B$2,IF(A111= Staff2,Staff!$B$3, IF(A111= Staff3, Staff!$B$4, IF(A111= Staff4, Staff!$B$5, IF(A111=Staff5, Staff!$B$6, IF(A111=Staff6, Staff!$B$7, IF(A111=Staff7, Staff!$B$8, IF(A111=Staff8, Staff!$B$9, IF(A111=Staff9, Staff!$B$10, IF(A111=Staff10, Staff!$B$12))))))))))</f>
        <v>0</v>
      </c>
      <c r="C111" s="32"/>
      <c r="D111" s="32"/>
      <c r="E111" s="36">
        <f t="shared" si="8"/>
        <v>0</v>
      </c>
      <c r="F111" s="37">
        <f>B111*E111*Staff!$B$14</f>
        <v>0</v>
      </c>
    </row>
    <row r="112" spans="1:6" ht="25.5" x14ac:dyDescent="0.25">
      <c r="A112" s="16" t="s">
        <v>123</v>
      </c>
      <c r="B112" s="7" t="s">
        <v>4</v>
      </c>
      <c r="C112" s="7" t="s">
        <v>4</v>
      </c>
      <c r="D112" s="7" t="s">
        <v>4</v>
      </c>
      <c r="E112" s="7" t="s">
        <v>4</v>
      </c>
      <c r="F112" s="17"/>
    </row>
    <row r="113" spans="1:6" x14ac:dyDescent="0.25">
      <c r="A113" s="150" t="s">
        <v>2</v>
      </c>
      <c r="B113" s="150"/>
      <c r="C113" s="150"/>
      <c r="D113" s="150"/>
      <c r="E113" s="150"/>
      <c r="F113" s="150"/>
    </row>
    <row r="114" spans="1:6" x14ac:dyDescent="0.25">
      <c r="A114" s="13"/>
      <c r="B114" s="14">
        <f>IF(A114= Staff1,Staff!$B$2,IF(A114= Staff2,Staff!$B$3, IF(A114= Staff3, Staff!$B$4, IF(A114= Staff4, Staff!$B$5, IF(A114=Staff5, Staff!$B$6, IF(A114=Staff6, Staff!$B$7, IF(A114=Staff7, Staff!$B$8, IF(A114=Staff8, Staff!$B$9, IF(A114=Staff9, Staff!$B$10, IF(A114=Staff10, Staff!$B$12))))))))))</f>
        <v>0</v>
      </c>
      <c r="C114" s="15"/>
      <c r="D114" s="15"/>
      <c r="E114" s="36">
        <f>C114*D114/2080</f>
        <v>0</v>
      </c>
      <c r="F114" s="37">
        <f>B114*E114*Staff!$B$14</f>
        <v>0</v>
      </c>
    </row>
    <row r="115" spans="1:6" x14ac:dyDescent="0.25">
      <c r="A115" s="13"/>
      <c r="B115" s="14">
        <f>IF(A115= Staff1,Staff!$B$2,IF(A115= Staff2,Staff!$B$3, IF(A115= Staff3, Staff!$B$4, IF(A115= Staff4, Staff!$B$5, IF(A115=Staff5, Staff!$B$6, IF(A115=Staff6, Staff!$B$7, IF(A115=Staff7, Staff!$B$8, IF(A115=Staff8, Staff!$B$9, IF(A115=Staff9, Staff!$B$10, IF(A115=Staff10, Staff!$B$12))))))))))</f>
        <v>0</v>
      </c>
      <c r="C115" s="15"/>
      <c r="D115" s="15"/>
      <c r="E115" s="36">
        <f t="shared" ref="E115:E123" si="9">C115*D115/2080</f>
        <v>0</v>
      </c>
      <c r="F115" s="37">
        <f>B115*E115*Staff!$B$14</f>
        <v>0</v>
      </c>
    </row>
    <row r="116" spans="1:6" x14ac:dyDescent="0.25">
      <c r="A116" s="13"/>
      <c r="B116" s="14">
        <f>IF(A116= Staff1,Staff!$B$2,IF(A116= Staff2,Staff!$B$3, IF(A116= Staff3, Staff!$B$4, IF(A116= Staff4, Staff!$B$5, IF(A116=Staff5, Staff!$B$6, IF(A116=Staff6, Staff!$B$7, IF(A116=Staff7, Staff!$B$8, IF(A116=Staff8, Staff!$B$9, IF(A116=Staff9, Staff!$B$10, IF(A116=Staff10, Staff!$B$12))))))))))</f>
        <v>0</v>
      </c>
      <c r="C116" s="15"/>
      <c r="D116" s="15"/>
      <c r="E116" s="36">
        <f t="shared" si="9"/>
        <v>0</v>
      </c>
      <c r="F116" s="37">
        <f>B116*E116*Staff!$B$14</f>
        <v>0</v>
      </c>
    </row>
    <row r="117" spans="1:6" x14ac:dyDescent="0.25">
      <c r="A117" s="13"/>
      <c r="B117" s="14">
        <f>IF(A117= Staff1,Staff!$B$2,IF(A117= Staff2,Staff!$B$3, IF(A117= Staff3, Staff!$B$4, IF(A117= Staff4, Staff!$B$5, IF(A117=Staff5, Staff!$B$6, IF(A117=Staff6, Staff!$B$7, IF(A117=Staff7, Staff!$B$8, IF(A117=Staff8, Staff!$B$9, IF(A117=Staff9, Staff!$B$10, IF(A117=Staff10, Staff!$B$12))))))))))</f>
        <v>0</v>
      </c>
      <c r="C117" s="3"/>
      <c r="D117" s="3"/>
      <c r="E117" s="36">
        <f t="shared" si="9"/>
        <v>0</v>
      </c>
      <c r="F117" s="37">
        <f>B117*E117*Staff!$B$14</f>
        <v>0</v>
      </c>
    </row>
    <row r="118" spans="1:6" x14ac:dyDescent="0.25">
      <c r="A118" s="13"/>
      <c r="B118" s="14">
        <f>IF(A118= Staff1,Staff!$B$2,IF(A118= Staff2,Staff!$B$3, IF(A118= Staff3, Staff!$B$4, IF(A118= Staff4, Staff!$B$5, IF(A118=Staff5, Staff!$B$6, IF(A118=Staff6, Staff!$B$7, IF(A118=Staff7, Staff!$B$8, IF(A118=Staff8, Staff!$B$9, IF(A118=Staff9, Staff!$B$10, IF(A118=Staff10, Staff!$B$12))))))))))</f>
        <v>0</v>
      </c>
      <c r="C118" s="3"/>
      <c r="D118" s="3"/>
      <c r="E118" s="36">
        <f t="shared" si="9"/>
        <v>0</v>
      </c>
      <c r="F118" s="37">
        <f>B118*E118*Staff!$B$14</f>
        <v>0</v>
      </c>
    </row>
    <row r="119" spans="1:6" x14ac:dyDescent="0.25">
      <c r="A119" s="13"/>
      <c r="B119" s="14">
        <f>IF(A119= Staff1,Staff!$B$2,IF(A119= Staff2,Staff!$B$3, IF(A119= Staff3, Staff!$B$4, IF(A119= Staff4, Staff!$B$5, IF(A119=Staff5, Staff!$B$6, IF(A119=Staff6, Staff!$B$7, IF(A119=Staff7, Staff!$B$8, IF(A119=Staff8, Staff!$B$9, IF(A119=Staff9, Staff!$B$10, IF(A119=Staff10, Staff!$B$12))))))))))</f>
        <v>0</v>
      </c>
      <c r="C119" s="3"/>
      <c r="D119" s="3"/>
      <c r="E119" s="36">
        <f t="shared" si="9"/>
        <v>0</v>
      </c>
      <c r="F119" s="37">
        <f>B119*E119*Staff!$B$14</f>
        <v>0</v>
      </c>
    </row>
    <row r="120" spans="1:6" x14ac:dyDescent="0.25">
      <c r="A120" s="31"/>
      <c r="B120" s="14">
        <f>IF(A120= Staff1,Staff!$B$2,IF(A120= Staff2,Staff!$B$3, IF(A120= Staff3, Staff!$B$4, IF(A120= Staff4, Staff!$B$5, IF(A120=Staff5, Staff!$B$6, IF(A120=Staff6, Staff!$B$7, IF(A120=Staff7, Staff!$B$8, IF(A120=Staff8, Staff!$B$9, IF(A120=Staff9, Staff!$B$10, IF(A120=Staff10, Staff!$B$12))))))))))</f>
        <v>0</v>
      </c>
      <c r="C120" s="32"/>
      <c r="D120" s="32"/>
      <c r="E120" s="36">
        <f t="shared" si="9"/>
        <v>0</v>
      </c>
      <c r="F120" s="37">
        <f>B120*E120*Staff!$B$14</f>
        <v>0</v>
      </c>
    </row>
    <row r="121" spans="1:6" x14ac:dyDescent="0.25">
      <c r="A121" s="31"/>
      <c r="B121" s="14">
        <f>IF(A121= Staff1,Staff!$B$2,IF(A121= Staff2,Staff!$B$3, IF(A121= Staff3, Staff!$B$4, IF(A121= Staff4, Staff!$B$5, IF(A121=Staff5, Staff!$B$6, IF(A121=Staff6, Staff!$B$7, IF(A121=Staff7, Staff!$B$8, IF(A121=Staff8, Staff!$B$9, IF(A121=Staff9, Staff!$B$10, IF(A121=Staff10, Staff!$B$12))))))))))</f>
        <v>0</v>
      </c>
      <c r="C121" s="32"/>
      <c r="D121" s="32"/>
      <c r="E121" s="36">
        <f t="shared" si="9"/>
        <v>0</v>
      </c>
      <c r="F121" s="37">
        <f>B121*E121*Staff!$B$14</f>
        <v>0</v>
      </c>
    </row>
    <row r="122" spans="1:6" x14ac:dyDescent="0.25">
      <c r="A122" s="31"/>
      <c r="B122" s="14">
        <f>IF(A122= Staff1,Staff!$B$2,IF(A122= Staff2,Staff!$B$3, IF(A122= Staff3, Staff!$B$4, IF(A122= Staff4, Staff!$B$5, IF(A122=Staff5, Staff!$B$6, IF(A122=Staff6, Staff!$B$7, IF(A122=Staff7, Staff!$B$8, IF(A122=Staff8, Staff!$B$9, IF(A122=Staff9, Staff!$B$10, IF(A122=Staff10, Staff!$B$12))))))))))</f>
        <v>0</v>
      </c>
      <c r="C122" s="32"/>
      <c r="D122" s="32"/>
      <c r="E122" s="36">
        <f t="shared" si="9"/>
        <v>0</v>
      </c>
      <c r="F122" s="37">
        <f>B122*E122*Staff!$B$14</f>
        <v>0</v>
      </c>
    </row>
    <row r="123" spans="1:6" x14ac:dyDescent="0.25">
      <c r="A123" s="31"/>
      <c r="B123" s="14">
        <f>IF(A123= Staff1,Staff!$B$2,IF(A123= Staff2,Staff!$B$3, IF(A123= Staff3, Staff!$B$4, IF(A123= Staff4, Staff!$B$5, IF(A123=Staff5, Staff!$B$6, IF(A123=Staff6, Staff!$B$7, IF(A123=Staff7, Staff!$B$8, IF(A123=Staff8, Staff!$B$9, IF(A123=Staff9, Staff!$B$10, IF(A123=Staff10, Staff!$B$12))))))))))</f>
        <v>0</v>
      </c>
      <c r="C123" s="32"/>
      <c r="D123" s="32"/>
      <c r="E123" s="36">
        <f t="shared" si="9"/>
        <v>0</v>
      </c>
      <c r="F123" s="37">
        <f>B123*E123*Staff!$B$14</f>
        <v>0</v>
      </c>
    </row>
    <row r="124" spans="1:6" ht="25.5" x14ac:dyDescent="0.25">
      <c r="A124" s="16" t="s">
        <v>123</v>
      </c>
      <c r="B124" s="7" t="s">
        <v>4</v>
      </c>
      <c r="C124" s="7" t="s">
        <v>4</v>
      </c>
      <c r="D124" s="7" t="s">
        <v>4</v>
      </c>
      <c r="E124" s="7" t="s">
        <v>4</v>
      </c>
      <c r="F124" s="17"/>
    </row>
    <row r="125" spans="1:6" x14ac:dyDescent="0.25">
      <c r="A125" s="147" t="s">
        <v>0</v>
      </c>
      <c r="B125" s="147"/>
      <c r="C125" s="147"/>
      <c r="D125" s="147"/>
      <c r="E125" s="147"/>
      <c r="F125" s="35">
        <f>SUM(F6:F15, F18:F27, F30:F39, F42:F51,F54:F63,F66:F75,F78:F87,F90:F99,F102:F111,F114:F123)</f>
        <v>11538.461538461539</v>
      </c>
    </row>
    <row r="126" spans="1:6" x14ac:dyDescent="0.25">
      <c r="A126" s="148" t="s">
        <v>113</v>
      </c>
      <c r="B126" s="148"/>
      <c r="C126" s="148"/>
      <c r="D126" s="148"/>
      <c r="E126" s="148"/>
      <c r="F126" s="38">
        <f>SUM(F16,F28,F40,F52,F64,F76,F88,F100,F112,F124)</f>
        <v>0</v>
      </c>
    </row>
  </sheetData>
  <protectedRanges>
    <protectedRange sqref="A18:D27 A42:D51 A30:D39 A54:D63 A66:D75 A78:D87 A90:D99 A102:D111 A114:D123" name="group_2_1_1"/>
    <protectedRange sqref="A6:D15" name="group_2_2"/>
  </protectedRanges>
  <mergeCells count="19">
    <mergeCell ref="A5:F5"/>
    <mergeCell ref="A17:F17"/>
    <mergeCell ref="A29:F29"/>
    <mergeCell ref="A41:F41"/>
    <mergeCell ref="A1:F1"/>
    <mergeCell ref="A2:A4"/>
    <mergeCell ref="B2:B4"/>
    <mergeCell ref="C2:C4"/>
    <mergeCell ref="D2:D4"/>
    <mergeCell ref="E2:E4"/>
    <mergeCell ref="F2:F4"/>
    <mergeCell ref="A125:E125"/>
    <mergeCell ref="A126:E126"/>
    <mergeCell ref="A53:F53"/>
    <mergeCell ref="A65:F65"/>
    <mergeCell ref="A77:F77"/>
    <mergeCell ref="A89:F89"/>
    <mergeCell ref="A101:F101"/>
    <mergeCell ref="A113:F113"/>
  </mergeCells>
  <dataValidations count="1">
    <dataValidation type="list" allowBlank="1" showInputMessage="1" showErrorMessage="1" sqref="A42:A51 A6:A15 A18:A27 A30:A39 A54:A63 A66:A75 A78:A87 A90:A99 A102:A111 A114:A123">
      <formula1>StaffCat</formula1>
    </dataValidation>
  </dataValidations>
  <pageMargins left="0.7" right="0.7" top="0.75" bottom="0.75" header="0.3" footer="0.3"/>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tint="-0.249977111117893"/>
  </sheetPr>
  <dimension ref="A1:B15"/>
  <sheetViews>
    <sheetView workbookViewId="0">
      <pane ySplit="4" topLeftCell="A5" activePane="bottomLeft" state="frozen"/>
      <selection pane="bottomLeft" activeCell="E34" sqref="E34"/>
    </sheetView>
  </sheetViews>
  <sheetFormatPr defaultRowHeight="15" x14ac:dyDescent="0.25"/>
  <cols>
    <col min="1" max="1" width="36.7109375" customWidth="1"/>
    <col min="2" max="2" width="30.42578125" customWidth="1"/>
  </cols>
  <sheetData>
    <row r="1" spans="1:2" ht="15.75" thickBot="1" x14ac:dyDescent="0.3">
      <c r="A1" s="4" t="s">
        <v>127</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 t="s">
        <v>121</v>
      </c>
      <c r="B5" s="2">
        <v>600</v>
      </c>
    </row>
    <row r="6" spans="1:2" ht="15" customHeight="1"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600</v>
      </c>
    </row>
  </sheetData>
  <mergeCells count="2">
    <mergeCell ref="A2:A4"/>
    <mergeCell ref="B2:B4"/>
  </mergeCells>
  <pageMargins left="0.7" right="0.7" top="0.75" bottom="0.75" header="0.3" footer="0.3"/>
  <pageSetup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99"/>
  </sheetPr>
  <dimension ref="A1:F60"/>
  <sheetViews>
    <sheetView workbookViewId="0">
      <pane ySplit="4" topLeftCell="A5" activePane="bottomLeft" state="frozen"/>
      <selection pane="bottomLeft" activeCell="A64" sqref="A64"/>
    </sheetView>
  </sheetViews>
  <sheetFormatPr defaultRowHeight="15" x14ac:dyDescent="0.25"/>
  <cols>
    <col min="1" max="1" width="44.42578125" customWidth="1"/>
    <col min="2" max="2" width="19.140625" hidden="1" customWidth="1"/>
    <col min="3" max="6" width="19.140625" customWidth="1"/>
  </cols>
  <sheetData>
    <row r="1" spans="1:6" ht="15.75" thickBot="1" x14ac:dyDescent="0.3">
      <c r="A1" s="138" t="s">
        <v>96</v>
      </c>
      <c r="B1" s="138"/>
      <c r="C1" s="138"/>
      <c r="D1" s="138"/>
      <c r="E1" s="138"/>
      <c r="F1" s="138"/>
    </row>
    <row r="2" spans="1:6" ht="33.7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9" t="s">
        <v>91</v>
      </c>
      <c r="B5" s="139"/>
      <c r="C5" s="139"/>
      <c r="D5" s="139"/>
      <c r="E5" s="139"/>
      <c r="F5" s="140"/>
    </row>
    <row r="6" spans="1:6" x14ac:dyDescent="0.25">
      <c r="A6" s="13" t="s">
        <v>111</v>
      </c>
      <c r="B6" s="14">
        <f>IF(A6= Staff1,Staff!$B$2,IF(A6= Staff2,Staff!$B$3, IF(A6= Staff3, Staff!$B$4, IF(A6= Staff4, Staff!$B$5, IF(A6=Staff5, Staff!$B$6, IF(A6=Staff6, Staff!$B$7, IF(A6=Staff7, Staff!$B$8, IF(A6=Staff8, Staff!$B$9, IF(A6=Staff9, Staff!$B$10, IF(A6=Staff10, Staff!$B$12))))))))))</f>
        <v>175000</v>
      </c>
      <c r="C6" s="15">
        <v>1</v>
      </c>
      <c r="D6" s="15">
        <v>320</v>
      </c>
      <c r="E6" s="36">
        <f>C6*D6/2080</f>
        <v>0.15384615384615385</v>
      </c>
      <c r="F6" s="37">
        <f>B6*E6*Staff!$B$14</f>
        <v>26923.076923076926</v>
      </c>
    </row>
    <row r="7" spans="1:6" x14ac:dyDescent="0.25">
      <c r="A7" s="13" t="s">
        <v>112</v>
      </c>
      <c r="B7" s="14">
        <f>IF(A7= Staff1,Staff!$B$2,IF(A7= Staff2,Staff!$B$3, IF(A7= Staff3, Staff!$B$4, IF(A7= Staff4, Staff!$B$5, IF(A7=Staff5, Staff!$B$6, IF(A7=Staff6, Staff!$B$7, IF(A7=Staff7, Staff!$B$8, IF(A7=Staff8, Staff!$B$9, IF(A7=Staff9, Staff!$B$10, IF(A7=Staff10, Staff!$B$12))))))))))</f>
        <v>90000</v>
      </c>
      <c r="C7" s="15">
        <v>1</v>
      </c>
      <c r="D7" s="15">
        <v>320</v>
      </c>
      <c r="E7" s="36">
        <f t="shared" ref="E7:E15" si="0">C7*D7/2080</f>
        <v>0.15384615384615385</v>
      </c>
      <c r="F7" s="37">
        <f>B7*E7*Staff!$B$14</f>
        <v>13846.153846153848</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5.5" x14ac:dyDescent="0.25">
      <c r="A16" s="16" t="s">
        <v>123</v>
      </c>
      <c r="B16" s="7" t="s">
        <v>4</v>
      </c>
      <c r="C16" s="7" t="s">
        <v>4</v>
      </c>
      <c r="D16" s="7" t="s">
        <v>4</v>
      </c>
      <c r="E16" s="7" t="s">
        <v>4</v>
      </c>
      <c r="F16" s="17"/>
    </row>
    <row r="17" spans="1:6" ht="15" customHeight="1" x14ac:dyDescent="0.25">
      <c r="A17" s="129" t="s">
        <v>92</v>
      </c>
      <c r="B17" s="130"/>
      <c r="C17" s="130"/>
      <c r="D17" s="130"/>
      <c r="E17" s="130"/>
      <c r="F17" s="131"/>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36">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ht="15" customHeight="1" x14ac:dyDescent="0.25">
      <c r="A29" s="132" t="s">
        <v>93</v>
      </c>
      <c r="B29" s="133"/>
      <c r="C29" s="133"/>
      <c r="D29" s="133"/>
      <c r="E29" s="133"/>
      <c r="F29" s="134"/>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36">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x14ac:dyDescent="0.25">
      <c r="A41" s="150" t="s">
        <v>2</v>
      </c>
      <c r="B41" s="150"/>
      <c r="C41" s="150"/>
      <c r="D41" s="150"/>
      <c r="E41" s="150"/>
      <c r="F41" s="150"/>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36">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x14ac:dyDescent="0.25">
      <c r="A53" s="151" t="s">
        <v>0</v>
      </c>
      <c r="B53" s="151"/>
      <c r="C53" s="151"/>
      <c r="D53" s="151"/>
      <c r="E53" s="151"/>
      <c r="F53" s="18">
        <f>SUM(F6:F15,F18:F27,F30:F39,F42:F51)</f>
        <v>40769.230769230773</v>
      </c>
    </row>
    <row r="54" spans="1:6" x14ac:dyDescent="0.25">
      <c r="A54" s="148" t="s">
        <v>113</v>
      </c>
      <c r="B54" s="148"/>
      <c r="C54" s="148"/>
      <c r="D54" s="148"/>
      <c r="E54" s="148"/>
      <c r="F54" s="38">
        <f>SUM(F16,F28,F40,F52)</f>
        <v>0</v>
      </c>
    </row>
    <row r="55" spans="1:6" x14ac:dyDescent="0.25">
      <c r="A55" s="6"/>
    </row>
    <row r="56" spans="1:6" x14ac:dyDescent="0.25">
      <c r="A56" s="5"/>
    </row>
    <row r="57" spans="1:6" x14ac:dyDescent="0.25">
      <c r="A57" s="5"/>
    </row>
    <row r="58" spans="1:6" x14ac:dyDescent="0.25">
      <c r="A58" s="5"/>
    </row>
    <row r="59" spans="1:6" x14ac:dyDescent="0.25">
      <c r="A59" s="5"/>
    </row>
    <row r="60" spans="1:6" x14ac:dyDescent="0.25">
      <c r="A60" s="5"/>
    </row>
  </sheetData>
  <protectedRanges>
    <protectedRange sqref="A6:D15 A18:D27 A30:D39 A42:D51" name="group_3"/>
    <protectedRange sqref="A6:D15 A18:D27 A30:D39 A42:D51" name="group_2_1_1_1"/>
  </protectedRanges>
  <mergeCells count="13">
    <mergeCell ref="A1:F1"/>
    <mergeCell ref="A2:A4"/>
    <mergeCell ref="B2:B4"/>
    <mergeCell ref="C2:C4"/>
    <mergeCell ref="D2:D4"/>
    <mergeCell ref="E2:E4"/>
    <mergeCell ref="F2:F4"/>
    <mergeCell ref="A54:E54"/>
    <mergeCell ref="A41:F41"/>
    <mergeCell ref="A53:E53"/>
    <mergeCell ref="A5:F5"/>
    <mergeCell ref="A17:F17"/>
    <mergeCell ref="A29:F29"/>
  </mergeCells>
  <dataValidations count="1">
    <dataValidation type="list" allowBlank="1" showInputMessage="1" showErrorMessage="1" sqref="A6:A15 A18:A27 A30:A39 A42:A51">
      <formula1>StaffCat</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4.9989318521683403E-2"/>
  </sheetPr>
  <dimension ref="A1:BO218"/>
  <sheetViews>
    <sheetView workbookViewId="0">
      <selection activeCell="A50" sqref="A50"/>
    </sheetView>
  </sheetViews>
  <sheetFormatPr defaultRowHeight="15" x14ac:dyDescent="0.25"/>
  <cols>
    <col min="1" max="1" width="88.7109375" bestFit="1" customWidth="1"/>
    <col min="2" max="2" width="16" style="8" customWidth="1"/>
  </cols>
  <sheetData>
    <row r="1" spans="1:67" s="10" customFormat="1" ht="21" x14ac:dyDescent="0.35">
      <c r="A1" s="28" t="s">
        <v>109</v>
      </c>
      <c r="B1" s="29"/>
    </row>
    <row r="2" spans="1:67" x14ac:dyDescent="0.25">
      <c r="A2" s="23" t="s">
        <v>7</v>
      </c>
      <c r="B2" s="24" t="s">
        <v>6</v>
      </c>
      <c r="C2" s="25"/>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row>
    <row r="3" spans="1:67" x14ac:dyDescent="0.25">
      <c r="A3" s="69"/>
      <c r="B3" s="70"/>
      <c r="C3" s="25"/>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row>
    <row r="4" spans="1:67" x14ac:dyDescent="0.25">
      <c r="A4" s="55" t="s">
        <v>39</v>
      </c>
      <c r="B4" s="56"/>
      <c r="C4" s="25"/>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row>
    <row r="5" spans="1:67" x14ac:dyDescent="0.25">
      <c r="A5" s="33" t="s">
        <v>50</v>
      </c>
      <c r="B5" s="34" t="s">
        <v>5</v>
      </c>
      <c r="C5" s="25"/>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row>
    <row r="6" spans="1:67" x14ac:dyDescent="0.25">
      <c r="A6" s="33" t="s">
        <v>53</v>
      </c>
      <c r="B6" s="34" t="s">
        <v>8</v>
      </c>
      <c r="C6" s="25"/>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row>
    <row r="7" spans="1:67" x14ac:dyDescent="0.25">
      <c r="A7" s="33" t="s">
        <v>55</v>
      </c>
      <c r="B7" s="34" t="s">
        <v>9</v>
      </c>
      <c r="C7" s="25"/>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row>
    <row r="8" spans="1:67" x14ac:dyDescent="0.25">
      <c r="A8" s="33" t="s">
        <v>57</v>
      </c>
      <c r="B8" s="34" t="s">
        <v>10</v>
      </c>
      <c r="C8" s="25"/>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row>
    <row r="9" spans="1:67" x14ac:dyDescent="0.25">
      <c r="A9" s="11"/>
      <c r="B9" s="12"/>
      <c r="C9" s="25"/>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row>
    <row r="10" spans="1:67" x14ac:dyDescent="0.25">
      <c r="A10" s="51" t="s">
        <v>40</v>
      </c>
      <c r="B10" s="52"/>
      <c r="C10" s="25"/>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row>
    <row r="11" spans="1:67" x14ac:dyDescent="0.25">
      <c r="A11" s="53" t="s">
        <v>51</v>
      </c>
      <c r="B11" s="54" t="s">
        <v>11</v>
      </c>
      <c r="C11" s="25"/>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row>
    <row r="12" spans="1:67" x14ac:dyDescent="0.25">
      <c r="A12" s="53" t="s">
        <v>54</v>
      </c>
      <c r="B12" s="54" t="s">
        <v>12</v>
      </c>
      <c r="C12" s="25"/>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row>
    <row r="13" spans="1:67" x14ac:dyDescent="0.25">
      <c r="A13" s="53" t="s">
        <v>56</v>
      </c>
      <c r="B13" s="54" t="s">
        <v>13</v>
      </c>
      <c r="C13" s="25"/>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row>
    <row r="14" spans="1:67" x14ac:dyDescent="0.25">
      <c r="A14" s="53" t="s">
        <v>58</v>
      </c>
      <c r="B14" s="54" t="s">
        <v>14</v>
      </c>
      <c r="C14" s="25"/>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row>
    <row r="15" spans="1:67" x14ac:dyDescent="0.25">
      <c r="A15" s="11"/>
      <c r="B15" s="12"/>
      <c r="C15" s="25"/>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row>
    <row r="16" spans="1:67" x14ac:dyDescent="0.25">
      <c r="A16" s="61" t="s">
        <v>69</v>
      </c>
      <c r="B16" s="62"/>
      <c r="C16" s="25"/>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row>
    <row r="17" spans="1:67" x14ac:dyDescent="0.25">
      <c r="A17" s="63" t="s">
        <v>68</v>
      </c>
      <c r="B17" s="64" t="s">
        <v>15</v>
      </c>
      <c r="C17" s="25"/>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row>
    <row r="18" spans="1:67" x14ac:dyDescent="0.25">
      <c r="A18" s="63" t="s">
        <v>70</v>
      </c>
      <c r="B18" s="64" t="s">
        <v>16</v>
      </c>
      <c r="C18" s="25"/>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row>
    <row r="19" spans="1:67" x14ac:dyDescent="0.25">
      <c r="A19" s="63" t="s">
        <v>71</v>
      </c>
      <c r="B19" s="64" t="s">
        <v>17</v>
      </c>
      <c r="C19" s="25"/>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row>
    <row r="20" spans="1:67" x14ac:dyDescent="0.25">
      <c r="A20" s="63" t="s">
        <v>72</v>
      </c>
      <c r="B20" s="64" t="s">
        <v>18</v>
      </c>
      <c r="C20" s="25"/>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row>
    <row r="21" spans="1:67" x14ac:dyDescent="0.25">
      <c r="A21" s="11"/>
      <c r="B21" s="12"/>
      <c r="C21" s="25"/>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row>
    <row r="22" spans="1:67" x14ac:dyDescent="0.25">
      <c r="A22" s="57" t="s">
        <v>44</v>
      </c>
      <c r="B22" s="58"/>
      <c r="C22" s="25"/>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row>
    <row r="23" spans="1:67" x14ac:dyDescent="0.25">
      <c r="A23" s="59" t="s">
        <v>52</v>
      </c>
      <c r="B23" s="60" t="s">
        <v>19</v>
      </c>
      <c r="C23" s="25"/>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row>
    <row r="24" spans="1:67" x14ac:dyDescent="0.25">
      <c r="A24" s="59" t="s">
        <v>74</v>
      </c>
      <c r="B24" s="60" t="s">
        <v>20</v>
      </c>
      <c r="C24" s="25"/>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row>
    <row r="25" spans="1:67" x14ac:dyDescent="0.25">
      <c r="A25" s="59" t="s">
        <v>75</v>
      </c>
      <c r="B25" s="60" t="s">
        <v>21</v>
      </c>
      <c r="C25" s="25"/>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row>
    <row r="26" spans="1:67" x14ac:dyDescent="0.25">
      <c r="A26" s="59" t="s">
        <v>76</v>
      </c>
      <c r="B26" s="60" t="s">
        <v>22</v>
      </c>
      <c r="C26" s="25"/>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row>
    <row r="27" spans="1:67" x14ac:dyDescent="0.25">
      <c r="A27" s="11"/>
      <c r="B27" s="12"/>
      <c r="C27" s="25"/>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row>
    <row r="28" spans="1:67" x14ac:dyDescent="0.25">
      <c r="A28" s="47" t="s">
        <v>43</v>
      </c>
      <c r="B28" s="48"/>
      <c r="C28" s="25"/>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row>
    <row r="29" spans="1:67" x14ac:dyDescent="0.25">
      <c r="A29" s="49" t="s">
        <v>59</v>
      </c>
      <c r="B29" s="50" t="s">
        <v>23</v>
      </c>
      <c r="C29" s="25"/>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row>
    <row r="30" spans="1:67" x14ac:dyDescent="0.25">
      <c r="A30" s="49" t="s">
        <v>60</v>
      </c>
      <c r="B30" s="50" t="s">
        <v>24</v>
      </c>
      <c r="C30" s="25"/>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row>
    <row r="31" spans="1:67" x14ac:dyDescent="0.25">
      <c r="A31" s="49" t="s">
        <v>61</v>
      </c>
      <c r="B31" s="50" t="s">
        <v>25</v>
      </c>
      <c r="C31" s="25"/>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row>
    <row r="32" spans="1:67" x14ac:dyDescent="0.25">
      <c r="A32" s="49" t="s">
        <v>62</v>
      </c>
      <c r="B32" s="50" t="s">
        <v>26</v>
      </c>
      <c r="C32" s="25"/>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row>
    <row r="33" spans="1:67" x14ac:dyDescent="0.25">
      <c r="A33" s="11"/>
      <c r="B33" s="12"/>
      <c r="C33" s="25"/>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row>
    <row r="34" spans="1:67" x14ac:dyDescent="0.25">
      <c r="A34" s="65" t="s">
        <v>41</v>
      </c>
      <c r="B34" s="66"/>
      <c r="C34" s="25"/>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row>
    <row r="35" spans="1:67" x14ac:dyDescent="0.25">
      <c r="A35" s="67" t="s">
        <v>63</v>
      </c>
      <c r="B35" s="68" t="s">
        <v>27</v>
      </c>
      <c r="C35" s="25"/>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row>
    <row r="36" spans="1:67" x14ac:dyDescent="0.25">
      <c r="A36" s="67" t="s">
        <v>64</v>
      </c>
      <c r="B36" s="68" t="s">
        <v>28</v>
      </c>
      <c r="C36" s="25"/>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row>
    <row r="37" spans="1:67" x14ac:dyDescent="0.25">
      <c r="A37" s="67" t="s">
        <v>65</v>
      </c>
      <c r="B37" s="68" t="s">
        <v>29</v>
      </c>
      <c r="C37" s="25"/>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row>
    <row r="38" spans="1:67" x14ac:dyDescent="0.25">
      <c r="A38" s="67" t="s">
        <v>66</v>
      </c>
      <c r="B38" s="68" t="s">
        <v>30</v>
      </c>
      <c r="C38" s="25"/>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row>
    <row r="39" spans="1:67" x14ac:dyDescent="0.25">
      <c r="A39" s="11"/>
      <c r="B39" s="12"/>
      <c r="C39" s="25"/>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row>
    <row r="40" spans="1:67" x14ac:dyDescent="0.25">
      <c r="A40" s="77" t="s">
        <v>42</v>
      </c>
      <c r="B40" s="78"/>
      <c r="C40" s="25"/>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row>
    <row r="41" spans="1:67" x14ac:dyDescent="0.25">
      <c r="A41" s="79" t="s">
        <v>77</v>
      </c>
      <c r="B41" s="80" t="s">
        <v>31</v>
      </c>
      <c r="C41" s="25"/>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row>
    <row r="42" spans="1:67" x14ac:dyDescent="0.25">
      <c r="A42" s="79" t="s">
        <v>78</v>
      </c>
      <c r="B42" s="80" t="s">
        <v>32</v>
      </c>
      <c r="C42" s="25"/>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row>
    <row r="43" spans="1:67" x14ac:dyDescent="0.25">
      <c r="A43" s="79" t="s">
        <v>79</v>
      </c>
      <c r="B43" s="80" t="s">
        <v>33</v>
      </c>
      <c r="C43" s="25"/>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row>
    <row r="44" spans="1:67" x14ac:dyDescent="0.25">
      <c r="A44" s="79" t="s">
        <v>80</v>
      </c>
      <c r="B44" s="80" t="s">
        <v>34</v>
      </c>
      <c r="C44" s="25"/>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row>
    <row r="45" spans="1:67" x14ac:dyDescent="0.25">
      <c r="A45" s="11"/>
      <c r="B45" s="12"/>
      <c r="C45" s="25"/>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row>
    <row r="46" spans="1:67" x14ac:dyDescent="0.25">
      <c r="A46" s="71" t="s">
        <v>45</v>
      </c>
      <c r="B46" s="72"/>
      <c r="C46" s="25"/>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row>
    <row r="47" spans="1:67" x14ac:dyDescent="0.25">
      <c r="A47" s="73" t="s">
        <v>49</v>
      </c>
      <c r="B47" s="74" t="s">
        <v>35</v>
      </c>
      <c r="C47" s="25"/>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row>
    <row r="48" spans="1:67" x14ac:dyDescent="0.25">
      <c r="A48" s="73" t="s">
        <v>47</v>
      </c>
      <c r="B48" s="74" t="s">
        <v>36</v>
      </c>
      <c r="C48" s="25"/>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row>
    <row r="49" spans="1:67" x14ac:dyDescent="0.25">
      <c r="A49" s="73" t="s">
        <v>48</v>
      </c>
      <c r="B49" s="74" t="s">
        <v>37</v>
      </c>
      <c r="C49" s="25"/>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row>
    <row r="50" spans="1:67" x14ac:dyDescent="0.25">
      <c r="A50" s="75" t="s">
        <v>46</v>
      </c>
      <c r="B50" s="76" t="s">
        <v>38</v>
      </c>
      <c r="C50" s="25"/>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row>
    <row r="51" spans="1:67" x14ac:dyDescent="0.25">
      <c r="A51" s="25"/>
      <c r="B51" s="26"/>
      <c r="C51" s="25"/>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row>
    <row r="52" spans="1:67" x14ac:dyDescent="0.25">
      <c r="A52" s="10"/>
      <c r="B52" s="22"/>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row>
    <row r="53" spans="1:67" x14ac:dyDescent="0.25">
      <c r="A53" s="10"/>
      <c r="B53" s="22"/>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row>
    <row r="54" spans="1:67" x14ac:dyDescent="0.25">
      <c r="A54" s="10"/>
      <c r="B54" s="22"/>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row>
    <row r="55" spans="1:67" x14ac:dyDescent="0.25">
      <c r="A55" s="10"/>
      <c r="B55" s="22"/>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row>
    <row r="56" spans="1:67" x14ac:dyDescent="0.25">
      <c r="A56" s="10"/>
      <c r="B56" s="22"/>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row>
    <row r="57" spans="1:67" x14ac:dyDescent="0.25">
      <c r="A57" s="10"/>
      <c r="B57" s="22"/>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row>
    <row r="58" spans="1:67" x14ac:dyDescent="0.25">
      <c r="A58" s="10"/>
      <c r="B58" s="22"/>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row>
    <row r="59" spans="1:67" x14ac:dyDescent="0.25">
      <c r="A59" s="10"/>
      <c r="B59" s="22"/>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row>
    <row r="60" spans="1:67" x14ac:dyDescent="0.25">
      <c r="A60" s="10"/>
      <c r="B60" s="22"/>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row>
    <row r="61" spans="1:67" x14ac:dyDescent="0.25">
      <c r="A61" s="10"/>
      <c r="B61" s="22"/>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row>
    <row r="62" spans="1:67" x14ac:dyDescent="0.25">
      <c r="A62" s="10"/>
      <c r="B62" s="22"/>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row>
    <row r="63" spans="1:67" x14ac:dyDescent="0.25">
      <c r="A63" s="10"/>
      <c r="B63" s="22"/>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row>
    <row r="64" spans="1:67" x14ac:dyDescent="0.25">
      <c r="A64" s="10"/>
      <c r="B64" s="22"/>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row>
    <row r="65" spans="1:67" x14ac:dyDescent="0.25">
      <c r="A65" s="10"/>
      <c r="B65" s="22"/>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row>
    <row r="66" spans="1:67" x14ac:dyDescent="0.25">
      <c r="A66" s="10"/>
      <c r="B66" s="22"/>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row>
    <row r="67" spans="1:67" x14ac:dyDescent="0.25">
      <c r="A67" s="10"/>
      <c r="B67" s="22"/>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row>
    <row r="68" spans="1:67" x14ac:dyDescent="0.25">
      <c r="A68" s="10"/>
      <c r="B68" s="22"/>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row>
    <row r="69" spans="1:67" x14ac:dyDescent="0.25">
      <c r="A69" s="10"/>
      <c r="B69" s="22"/>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row>
    <row r="70" spans="1:67" x14ac:dyDescent="0.25">
      <c r="A70" s="10"/>
      <c r="B70" s="22"/>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row>
    <row r="71" spans="1:67" x14ac:dyDescent="0.25">
      <c r="A71" s="10"/>
      <c r="B71" s="22"/>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row>
    <row r="72" spans="1:67" x14ac:dyDescent="0.25">
      <c r="A72" s="10"/>
      <c r="B72" s="22"/>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row>
    <row r="73" spans="1:67" x14ac:dyDescent="0.25">
      <c r="A73" s="10"/>
      <c r="B73" s="22"/>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row>
    <row r="74" spans="1:67" x14ac:dyDescent="0.25">
      <c r="A74" s="10"/>
      <c r="B74" s="22"/>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row>
    <row r="75" spans="1:67" x14ac:dyDescent="0.25">
      <c r="A75" s="10"/>
      <c r="B75" s="22"/>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row>
    <row r="76" spans="1:67" x14ac:dyDescent="0.25">
      <c r="A76" s="10"/>
      <c r="B76" s="22"/>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row>
    <row r="77" spans="1:67" x14ac:dyDescent="0.25">
      <c r="A77" s="10"/>
      <c r="B77" s="22"/>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row>
    <row r="78" spans="1:67" x14ac:dyDescent="0.25">
      <c r="A78" s="10"/>
      <c r="B78" s="22"/>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row>
    <row r="79" spans="1:67" x14ac:dyDescent="0.25">
      <c r="A79" s="10"/>
      <c r="B79" s="22"/>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row>
    <row r="80" spans="1:67" x14ac:dyDescent="0.25">
      <c r="A80" s="10"/>
      <c r="B80" s="22"/>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row>
    <row r="81" spans="1:67" x14ac:dyDescent="0.25">
      <c r="A81" s="10"/>
      <c r="B81" s="22"/>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row>
    <row r="82" spans="1:67" x14ac:dyDescent="0.25">
      <c r="A82" s="10"/>
      <c r="B82" s="22"/>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row>
    <row r="83" spans="1:67" x14ac:dyDescent="0.25">
      <c r="A83" s="10"/>
      <c r="B83" s="22"/>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row>
    <row r="84" spans="1:67" x14ac:dyDescent="0.25">
      <c r="A84" s="10"/>
      <c r="B84" s="22"/>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row>
    <row r="85" spans="1:67" x14ac:dyDescent="0.25">
      <c r="A85" s="10"/>
      <c r="B85" s="22"/>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row>
    <row r="86" spans="1:67" x14ac:dyDescent="0.25">
      <c r="A86" s="10"/>
      <c r="B86" s="22"/>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row>
    <row r="87" spans="1:67" x14ac:dyDescent="0.25">
      <c r="A87" s="10"/>
      <c r="B87" s="22"/>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row>
    <row r="88" spans="1:67" x14ac:dyDescent="0.25">
      <c r="A88" s="10"/>
      <c r="B88" s="22"/>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row>
    <row r="89" spans="1:67" x14ac:dyDescent="0.25">
      <c r="A89" s="10"/>
      <c r="B89" s="22"/>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row>
    <row r="90" spans="1:67" x14ac:dyDescent="0.25">
      <c r="A90" s="10"/>
      <c r="B90" s="22"/>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row>
    <row r="91" spans="1:67" x14ac:dyDescent="0.25">
      <c r="A91" s="10"/>
      <c r="B91" s="22"/>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row>
    <row r="92" spans="1:67" x14ac:dyDescent="0.25">
      <c r="A92" s="10"/>
      <c r="B92" s="22"/>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row>
    <row r="93" spans="1:67" x14ac:dyDescent="0.25">
      <c r="A93" s="10"/>
      <c r="B93" s="22"/>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row>
    <row r="94" spans="1:67" x14ac:dyDescent="0.25">
      <c r="A94" s="10"/>
      <c r="B94" s="22"/>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row>
    <row r="95" spans="1:67" x14ac:dyDescent="0.25">
      <c r="A95" s="10"/>
      <c r="B95" s="22"/>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row>
    <row r="96" spans="1:67" x14ac:dyDescent="0.25">
      <c r="A96" s="10"/>
      <c r="B96" s="22"/>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row>
    <row r="97" spans="1:67" x14ac:dyDescent="0.25">
      <c r="A97" s="10"/>
      <c r="B97" s="22"/>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row>
    <row r="98" spans="1:67" x14ac:dyDescent="0.25">
      <c r="A98" s="10"/>
      <c r="B98" s="22"/>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row>
    <row r="99" spans="1:67" x14ac:dyDescent="0.25">
      <c r="A99" s="10"/>
      <c r="B99" s="22"/>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row>
    <row r="100" spans="1:67" x14ac:dyDescent="0.25">
      <c r="A100" s="10"/>
      <c r="B100" s="22"/>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row>
    <row r="101" spans="1:67" x14ac:dyDescent="0.25">
      <c r="A101" s="10"/>
      <c r="B101" s="22"/>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row>
    <row r="102" spans="1:67" x14ac:dyDescent="0.25">
      <c r="A102" s="10"/>
      <c r="B102" s="22"/>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row>
    <row r="103" spans="1:67" x14ac:dyDescent="0.25">
      <c r="A103" s="10"/>
      <c r="B103" s="22"/>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row>
    <row r="104" spans="1:67" x14ac:dyDescent="0.25">
      <c r="A104" s="10"/>
      <c r="B104" s="22"/>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row>
    <row r="105" spans="1:67" x14ac:dyDescent="0.25">
      <c r="A105" s="10"/>
      <c r="B105" s="22"/>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row>
    <row r="106" spans="1:67" x14ac:dyDescent="0.25">
      <c r="A106" s="10"/>
      <c r="B106" s="22"/>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row>
    <row r="107" spans="1:67" x14ac:dyDescent="0.25">
      <c r="A107" s="10"/>
      <c r="B107" s="22"/>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row>
    <row r="108" spans="1:67" x14ac:dyDescent="0.25">
      <c r="A108" s="10"/>
      <c r="B108" s="22"/>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row>
    <row r="109" spans="1:67" x14ac:dyDescent="0.25">
      <c r="A109" s="10"/>
      <c r="B109" s="22"/>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row>
    <row r="110" spans="1:67" x14ac:dyDescent="0.25">
      <c r="A110" s="10"/>
      <c r="B110" s="22"/>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row>
    <row r="111" spans="1:67" x14ac:dyDescent="0.25">
      <c r="A111" s="10"/>
      <c r="B111" s="22"/>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row>
    <row r="112" spans="1:67" x14ac:dyDescent="0.25">
      <c r="A112" s="10"/>
      <c r="B112" s="22"/>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row>
    <row r="113" spans="1:67" x14ac:dyDescent="0.25">
      <c r="A113" s="10"/>
      <c r="B113" s="22"/>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row>
    <row r="114" spans="1:67" x14ac:dyDescent="0.25">
      <c r="A114" s="10"/>
      <c r="B114" s="22"/>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row>
    <row r="115" spans="1:67" x14ac:dyDescent="0.25">
      <c r="A115" s="10"/>
      <c r="B115" s="22"/>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row>
    <row r="116" spans="1:67" x14ac:dyDescent="0.25">
      <c r="A116" s="10"/>
      <c r="B116" s="22"/>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row>
    <row r="117" spans="1:67" x14ac:dyDescent="0.25">
      <c r="A117" s="10"/>
      <c r="B117" s="22"/>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row>
    <row r="118" spans="1:67" x14ac:dyDescent="0.25">
      <c r="A118" s="10"/>
      <c r="B118" s="22"/>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row>
    <row r="119" spans="1:67" x14ac:dyDescent="0.25">
      <c r="A119" s="10"/>
      <c r="B119" s="22"/>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row>
    <row r="120" spans="1:67" x14ac:dyDescent="0.25">
      <c r="A120" s="10"/>
      <c r="B120" s="22"/>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row>
    <row r="121" spans="1:67" x14ac:dyDescent="0.25">
      <c r="A121" s="10"/>
      <c r="B121" s="22"/>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row>
    <row r="122" spans="1:67" x14ac:dyDescent="0.25">
      <c r="A122" s="10"/>
      <c r="B122" s="22"/>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row>
    <row r="123" spans="1:67" x14ac:dyDescent="0.25">
      <c r="A123" s="10"/>
      <c r="B123" s="22"/>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row>
    <row r="124" spans="1:67" x14ac:dyDescent="0.25">
      <c r="A124" s="10"/>
      <c r="B124" s="22"/>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row>
    <row r="125" spans="1:67" x14ac:dyDescent="0.25">
      <c r="A125" s="10"/>
      <c r="B125" s="22"/>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row>
    <row r="126" spans="1:67" x14ac:dyDescent="0.25">
      <c r="A126" s="10"/>
      <c r="B126" s="22"/>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row>
    <row r="127" spans="1:67" x14ac:dyDescent="0.25">
      <c r="A127" s="10"/>
      <c r="B127" s="22"/>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row>
    <row r="128" spans="1:67" x14ac:dyDescent="0.25">
      <c r="A128" s="10"/>
      <c r="B128" s="22"/>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row>
    <row r="129" spans="1:67" x14ac:dyDescent="0.25">
      <c r="A129" s="10"/>
      <c r="B129" s="22"/>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row>
    <row r="130" spans="1:67" x14ac:dyDescent="0.25">
      <c r="A130" s="10"/>
      <c r="B130" s="22"/>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row>
    <row r="131" spans="1:67" x14ac:dyDescent="0.25">
      <c r="A131" s="10"/>
      <c r="B131" s="22"/>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row>
    <row r="132" spans="1:67" x14ac:dyDescent="0.25">
      <c r="A132" s="10"/>
      <c r="B132" s="22"/>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row>
    <row r="133" spans="1:67" x14ac:dyDescent="0.25">
      <c r="A133" s="10"/>
      <c r="B133" s="22"/>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row>
    <row r="134" spans="1:67" x14ac:dyDescent="0.25">
      <c r="A134" s="10"/>
      <c r="B134" s="22"/>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row>
    <row r="135" spans="1:67" x14ac:dyDescent="0.25">
      <c r="A135" s="10"/>
      <c r="B135" s="22"/>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row>
    <row r="136" spans="1:67" x14ac:dyDescent="0.25">
      <c r="A136" s="10"/>
      <c r="B136" s="22"/>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row>
    <row r="137" spans="1:67" x14ac:dyDescent="0.25">
      <c r="A137" s="10"/>
      <c r="B137" s="22"/>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row>
    <row r="138" spans="1:67" x14ac:dyDescent="0.25">
      <c r="A138" s="10"/>
      <c r="B138" s="22"/>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row>
    <row r="139" spans="1:67" x14ac:dyDescent="0.25">
      <c r="A139" s="10"/>
      <c r="B139" s="22"/>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row>
    <row r="140" spans="1:67" x14ac:dyDescent="0.25">
      <c r="A140" s="10"/>
      <c r="B140" s="22"/>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row>
    <row r="141" spans="1:67" x14ac:dyDescent="0.25">
      <c r="A141" s="10"/>
      <c r="B141" s="22"/>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row>
    <row r="142" spans="1:67" x14ac:dyDescent="0.25">
      <c r="A142" s="10"/>
      <c r="B142" s="22"/>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row>
    <row r="143" spans="1:67" x14ac:dyDescent="0.25">
      <c r="A143" s="10"/>
      <c r="B143" s="22"/>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row>
    <row r="144" spans="1:67" x14ac:dyDescent="0.25">
      <c r="A144" s="10"/>
      <c r="B144" s="22"/>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row>
    <row r="145" spans="1:67" x14ac:dyDescent="0.25">
      <c r="A145" s="10"/>
      <c r="B145" s="22"/>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row>
    <row r="146" spans="1:67" x14ac:dyDescent="0.25">
      <c r="A146" s="10"/>
      <c r="B146" s="22"/>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row>
    <row r="147" spans="1:67" x14ac:dyDescent="0.25">
      <c r="A147" s="10"/>
      <c r="B147" s="22"/>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row>
    <row r="148" spans="1:67" x14ac:dyDescent="0.25">
      <c r="A148" s="10"/>
      <c r="B148" s="22"/>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row>
    <row r="149" spans="1:67" x14ac:dyDescent="0.25">
      <c r="A149" s="10"/>
      <c r="B149" s="22"/>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row>
    <row r="150" spans="1:67" x14ac:dyDescent="0.25">
      <c r="A150" s="10"/>
      <c r="B150" s="22"/>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row>
    <row r="151" spans="1:67" x14ac:dyDescent="0.25">
      <c r="A151" s="10"/>
      <c r="B151" s="22"/>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row>
    <row r="152" spans="1:67" x14ac:dyDescent="0.25">
      <c r="A152" s="10"/>
      <c r="B152" s="22"/>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row>
    <row r="153" spans="1:67" x14ac:dyDescent="0.25">
      <c r="A153" s="10"/>
      <c r="B153" s="22"/>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row>
    <row r="154" spans="1:67" x14ac:dyDescent="0.25">
      <c r="A154" s="10"/>
      <c r="B154" s="22"/>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row>
    <row r="155" spans="1:67" x14ac:dyDescent="0.25">
      <c r="A155" s="10"/>
      <c r="B155" s="22"/>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row>
    <row r="156" spans="1:67" x14ac:dyDescent="0.25">
      <c r="A156" s="10"/>
      <c r="B156" s="22"/>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row>
    <row r="157" spans="1:67" x14ac:dyDescent="0.25">
      <c r="A157" s="10"/>
      <c r="B157" s="22"/>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row>
    <row r="158" spans="1:67" x14ac:dyDescent="0.25">
      <c r="A158" s="10"/>
      <c r="B158" s="22"/>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row>
    <row r="159" spans="1:67" x14ac:dyDescent="0.25">
      <c r="A159" s="10"/>
      <c r="B159" s="22"/>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row>
    <row r="160" spans="1:67" x14ac:dyDescent="0.25">
      <c r="A160" s="10"/>
      <c r="B160" s="22"/>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row>
    <row r="161" spans="1:67" x14ac:dyDescent="0.25">
      <c r="A161" s="10"/>
      <c r="B161" s="22"/>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row>
    <row r="162" spans="1:67" x14ac:dyDescent="0.25">
      <c r="A162" s="10"/>
      <c r="B162" s="22"/>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row>
    <row r="163" spans="1:67" x14ac:dyDescent="0.25">
      <c r="A163" s="10"/>
      <c r="B163" s="22"/>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row>
    <row r="164" spans="1:67" x14ac:dyDescent="0.25">
      <c r="A164" s="10"/>
      <c r="B164" s="22"/>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row>
    <row r="165" spans="1:67" x14ac:dyDescent="0.25">
      <c r="A165" s="10"/>
      <c r="B165" s="22"/>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row>
    <row r="166" spans="1:67" x14ac:dyDescent="0.25">
      <c r="A166" s="10"/>
      <c r="B166" s="22"/>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row>
    <row r="167" spans="1:67" x14ac:dyDescent="0.25">
      <c r="A167" s="10"/>
      <c r="B167" s="22"/>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row>
    <row r="168" spans="1:67" x14ac:dyDescent="0.25">
      <c r="A168" s="10"/>
      <c r="B168" s="22"/>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row>
    <row r="169" spans="1:67" x14ac:dyDescent="0.25">
      <c r="A169" s="10"/>
      <c r="B169" s="22"/>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row>
    <row r="170" spans="1:67" x14ac:dyDescent="0.25">
      <c r="A170" s="10"/>
      <c r="B170" s="22"/>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row>
    <row r="171" spans="1:67" x14ac:dyDescent="0.25">
      <c r="A171" s="10"/>
      <c r="B171" s="22"/>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row>
    <row r="172" spans="1:67" x14ac:dyDescent="0.25">
      <c r="A172" s="10"/>
      <c r="B172" s="22"/>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row>
    <row r="173" spans="1:67" x14ac:dyDescent="0.25">
      <c r="A173" s="10"/>
      <c r="B173" s="22"/>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row>
    <row r="174" spans="1:67" x14ac:dyDescent="0.25">
      <c r="A174" s="10"/>
      <c r="B174" s="22"/>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row>
    <row r="175" spans="1:67" x14ac:dyDescent="0.25">
      <c r="A175" s="10"/>
      <c r="B175" s="22"/>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row>
    <row r="176" spans="1:67" x14ac:dyDescent="0.25">
      <c r="A176" s="10"/>
      <c r="B176" s="22"/>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row>
    <row r="177" spans="1:67" x14ac:dyDescent="0.25">
      <c r="A177" s="10"/>
      <c r="B177" s="22"/>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row>
    <row r="178" spans="1:67" x14ac:dyDescent="0.25">
      <c r="A178" s="10"/>
      <c r="B178" s="22"/>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row>
    <row r="179" spans="1:67" x14ac:dyDescent="0.25">
      <c r="A179" s="10"/>
      <c r="B179" s="22"/>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row>
    <row r="180" spans="1:67" x14ac:dyDescent="0.25">
      <c r="A180" s="10"/>
      <c r="B180" s="22"/>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row>
    <row r="181" spans="1:67" x14ac:dyDescent="0.25">
      <c r="A181" s="10"/>
      <c r="B181" s="22"/>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row>
    <row r="182" spans="1:67" x14ac:dyDescent="0.25">
      <c r="A182" s="10"/>
      <c r="B182" s="22"/>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row>
    <row r="183" spans="1:67" x14ac:dyDescent="0.25">
      <c r="A183" s="10"/>
      <c r="B183" s="22"/>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row>
    <row r="184" spans="1:67" x14ac:dyDescent="0.25">
      <c r="A184" s="10"/>
      <c r="B184" s="22"/>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row>
    <row r="185" spans="1:67" x14ac:dyDescent="0.25">
      <c r="A185" s="10"/>
      <c r="B185" s="22"/>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row>
    <row r="186" spans="1:67" x14ac:dyDescent="0.25">
      <c r="A186" s="10"/>
      <c r="B186" s="22"/>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row>
    <row r="187" spans="1:67" x14ac:dyDescent="0.25">
      <c r="A187" s="10"/>
      <c r="B187" s="22"/>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row>
    <row r="188" spans="1:67" x14ac:dyDescent="0.25">
      <c r="A188" s="10"/>
      <c r="B188" s="22"/>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row>
    <row r="189" spans="1:67" x14ac:dyDescent="0.25">
      <c r="A189" s="10"/>
      <c r="B189" s="22"/>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row>
    <row r="190" spans="1:67" x14ac:dyDescent="0.25">
      <c r="A190" s="10"/>
      <c r="B190" s="22"/>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row>
    <row r="191" spans="1:67" x14ac:dyDescent="0.25">
      <c r="A191" s="10"/>
      <c r="B191" s="22"/>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row>
    <row r="192" spans="1:67" x14ac:dyDescent="0.25">
      <c r="A192" s="10"/>
      <c r="B192" s="22"/>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row>
    <row r="193" spans="1:67" x14ac:dyDescent="0.25">
      <c r="A193" s="10"/>
      <c r="B193" s="22"/>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row>
    <row r="194" spans="1:67" x14ac:dyDescent="0.25">
      <c r="A194" s="10"/>
      <c r="B194" s="22"/>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row>
    <row r="195" spans="1:67" x14ac:dyDescent="0.25">
      <c r="A195" s="10"/>
      <c r="B195" s="22"/>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row>
    <row r="196" spans="1:67" x14ac:dyDescent="0.25">
      <c r="A196" s="10"/>
      <c r="B196" s="22"/>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row>
    <row r="197" spans="1:67" x14ac:dyDescent="0.25">
      <c r="A197" s="10"/>
      <c r="B197" s="22"/>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row>
    <row r="198" spans="1:67" x14ac:dyDescent="0.25">
      <c r="A198" s="10"/>
      <c r="B198" s="22"/>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row>
    <row r="199" spans="1:67" x14ac:dyDescent="0.25">
      <c r="A199" s="10"/>
      <c r="B199" s="22"/>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row>
    <row r="200" spans="1:67" x14ac:dyDescent="0.25">
      <c r="A200" s="10"/>
      <c r="B200" s="22"/>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row>
    <row r="201" spans="1:67" x14ac:dyDescent="0.25">
      <c r="A201" s="10"/>
      <c r="B201" s="22"/>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row>
    <row r="202" spans="1:67" x14ac:dyDescent="0.25">
      <c r="A202" s="10"/>
      <c r="B202" s="22"/>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row>
    <row r="203" spans="1:67" x14ac:dyDescent="0.25">
      <c r="A203" s="10"/>
      <c r="B203" s="22"/>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row>
    <row r="204" spans="1:67" x14ac:dyDescent="0.25">
      <c r="A204" s="10"/>
      <c r="B204" s="22"/>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row>
    <row r="205" spans="1:67" x14ac:dyDescent="0.25">
      <c r="A205" s="10"/>
      <c r="B205" s="22"/>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row>
    <row r="206" spans="1:67" x14ac:dyDescent="0.25">
      <c r="A206" s="10"/>
      <c r="B206" s="22"/>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row>
    <row r="207" spans="1:67" x14ac:dyDescent="0.25">
      <c r="A207" s="10"/>
      <c r="B207" s="22"/>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row>
    <row r="208" spans="1:67" x14ac:dyDescent="0.25">
      <c r="A208" s="10"/>
      <c r="B208" s="22"/>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row>
    <row r="209" spans="1:67" x14ac:dyDescent="0.25">
      <c r="A209" s="10"/>
      <c r="B209" s="22"/>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row>
    <row r="210" spans="1:67" x14ac:dyDescent="0.25">
      <c r="A210" s="10"/>
      <c r="B210" s="22"/>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row>
    <row r="211" spans="1:67" x14ac:dyDescent="0.25">
      <c r="A211" s="10"/>
      <c r="B211" s="22"/>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row>
    <row r="212" spans="1:67" x14ac:dyDescent="0.25">
      <c r="A212" s="10"/>
      <c r="B212" s="22"/>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row>
    <row r="213" spans="1:67" x14ac:dyDescent="0.25">
      <c r="A213" s="10"/>
      <c r="B213" s="22"/>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row>
    <row r="214" spans="1:67" x14ac:dyDescent="0.25">
      <c r="A214" s="10"/>
      <c r="B214" s="22"/>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row>
    <row r="215" spans="1:67" x14ac:dyDescent="0.25">
      <c r="A215" s="10"/>
      <c r="B215" s="22"/>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row>
    <row r="216" spans="1:67" x14ac:dyDescent="0.25">
      <c r="A216" s="10"/>
      <c r="B216" s="22"/>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row>
    <row r="217" spans="1:67" x14ac:dyDescent="0.25">
      <c r="A217" s="10"/>
      <c r="B217" s="22"/>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row>
    <row r="218" spans="1:67" x14ac:dyDescent="0.25">
      <c r="A218" s="10"/>
      <c r="B218" s="22"/>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row>
  </sheetData>
  <hyperlinks>
    <hyperlink ref="B5" location="'1A'!A1" display="1A"/>
    <hyperlink ref="B6" location="'1B'!A1" display="1B"/>
    <hyperlink ref="B7" location="'1C'!A1" display="1C"/>
    <hyperlink ref="B8" location="'1D'!A1" display="1D"/>
    <hyperlink ref="B11" location="'2A'!A1" display="2A"/>
    <hyperlink ref="B12" location="'2B'!A1" display="2B"/>
    <hyperlink ref="B13" location="'2C'!A1" display="2C"/>
    <hyperlink ref="B14" location="'2D'!A1" display="2D"/>
    <hyperlink ref="B17" location="'3A'!A1" display="3A"/>
    <hyperlink ref="B23" location="'4A'!A1" display="4A"/>
    <hyperlink ref="B18" location="'3B'!A1" display="3B"/>
    <hyperlink ref="B19" location="'3C'!A1" display="3C"/>
    <hyperlink ref="B20" location="'3D'!A1" display="3D"/>
    <hyperlink ref="B24" location="'4B'!A1" display="4B"/>
    <hyperlink ref="B25" location="'4C'!A1" display="4C"/>
    <hyperlink ref="B26" location="'4D'!A1" display="4D"/>
    <hyperlink ref="B29" location="'5A'!A1" display="5A"/>
    <hyperlink ref="B30" location="'5B'!A1" display="5B"/>
    <hyperlink ref="B31" location="'5C'!A1" display="5C"/>
    <hyperlink ref="B32" location="'5D'!A1" display="5D"/>
    <hyperlink ref="B35" location="'6A'!A1" display="6A"/>
    <hyperlink ref="B36" location="'6B'!A1" display="6B"/>
    <hyperlink ref="B37" location="'6C'!A1" display="6C"/>
    <hyperlink ref="B38" location="'6D'!A1" display="6D"/>
    <hyperlink ref="B41" location="'7A'!A1" display="7A"/>
    <hyperlink ref="B42" location="'7B'!A1" display="7B"/>
    <hyperlink ref="B43" location="'7C'!A1" display="7C"/>
    <hyperlink ref="B44" location="'7D'!A1" display="7D"/>
    <hyperlink ref="B47" location="OthA!A1" display="OthA"/>
    <hyperlink ref="B48" location="OthB!A1" display="OthB"/>
    <hyperlink ref="B49" location="OthC!A1" display="OthC"/>
    <hyperlink ref="B50" location="OthD!A1" display="OthD"/>
  </hyperlinks>
  <pageMargins left="0.7" right="0.7"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99"/>
  </sheetPr>
  <dimension ref="A1:B15"/>
  <sheetViews>
    <sheetView workbookViewId="0">
      <pane ySplit="4" topLeftCell="A5" activePane="bottomLeft" state="frozen"/>
      <selection pane="bottomLeft" activeCell="A2" sqref="A2:A4"/>
    </sheetView>
  </sheetViews>
  <sheetFormatPr defaultRowHeight="15" x14ac:dyDescent="0.25"/>
  <cols>
    <col min="1" max="1" width="36.7109375" customWidth="1"/>
    <col min="2" max="2" width="30.140625" customWidth="1"/>
  </cols>
  <sheetData>
    <row r="1" spans="1:2" ht="15.75" thickBot="1" x14ac:dyDescent="0.3">
      <c r="A1" s="4" t="s">
        <v>95</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3" t="s">
        <v>121</v>
      </c>
      <c r="B5" s="14">
        <v>3000</v>
      </c>
    </row>
    <row r="6" spans="1:2"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3000</v>
      </c>
    </row>
  </sheetData>
  <mergeCells count="2">
    <mergeCell ref="A2:A4"/>
    <mergeCell ref="B2:B4"/>
  </mergeCells>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99"/>
  </sheetPr>
  <dimension ref="A1:F55"/>
  <sheetViews>
    <sheetView zoomScaleNormal="100" workbookViewId="0">
      <pane ySplit="4" topLeftCell="A5" activePane="bottomLeft" state="frozen"/>
      <selection pane="bottomLeft" activeCell="A50" sqref="A50"/>
    </sheetView>
  </sheetViews>
  <sheetFormatPr defaultRowHeight="15" x14ac:dyDescent="0.25"/>
  <cols>
    <col min="1" max="1" width="43" customWidth="1"/>
    <col min="2" max="2" width="0" hidden="1" customWidth="1"/>
    <col min="3" max="6" width="19.140625" customWidth="1"/>
  </cols>
  <sheetData>
    <row r="1" spans="1:6" ht="15.75" thickBot="1" x14ac:dyDescent="0.3">
      <c r="A1" s="138" t="s">
        <v>129</v>
      </c>
      <c r="B1" s="138"/>
      <c r="C1" s="138"/>
      <c r="D1" s="138"/>
      <c r="E1" s="138"/>
      <c r="F1" s="138"/>
    </row>
    <row r="2" spans="1:6" ht="33.7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9" t="s">
        <v>91</v>
      </c>
      <c r="B5" s="139"/>
      <c r="C5" s="139"/>
      <c r="D5" s="139"/>
      <c r="E5" s="139"/>
      <c r="F5" s="140"/>
    </row>
    <row r="6" spans="1:6" x14ac:dyDescent="0.25">
      <c r="A6" s="13" t="s">
        <v>111</v>
      </c>
      <c r="B6" s="14">
        <f>IF(A6= Staff1,Staff!$B$2,IF(A6= Staff2,Staff!$B$3, IF(A6= Staff3, Staff!$B$4, IF(A6= Staff4, Staff!$B$5, IF(A6=Staff5, Staff!$B$6, IF(A6=Staff6, Staff!$B$7, IF(A6=Staff7, Staff!$B$8, IF(A6=Staff8, Staff!$B$9, IF(A6=Staff9, Staff!$B$10, IF(A6=Staff10, Staff!$B$12))))))))))</f>
        <v>175000</v>
      </c>
      <c r="C6" s="15">
        <v>1</v>
      </c>
      <c r="D6" s="15">
        <v>320</v>
      </c>
      <c r="E6" s="36">
        <f>C6*D6/2080</f>
        <v>0.15384615384615385</v>
      </c>
      <c r="F6" s="37">
        <f>B6*E6*Staff!$B$14</f>
        <v>26923.076923076926</v>
      </c>
    </row>
    <row r="7" spans="1:6" x14ac:dyDescent="0.25">
      <c r="A7" s="13" t="s">
        <v>112</v>
      </c>
      <c r="B7" s="14">
        <f>IF(A7= Staff1,Staff!$B$2,IF(A7= Staff2,Staff!$B$3, IF(A7= Staff3, Staff!$B$4, IF(A7= Staff4, Staff!$B$5, IF(A7=Staff5, Staff!$B$6, IF(A7=Staff6, Staff!$B$7, IF(A7=Staff7, Staff!$B$8, IF(A7=Staff8, Staff!$B$9, IF(A7=Staff9, Staff!$B$10, IF(A7=Staff10, Staff!$B$12))))))))))</f>
        <v>90000</v>
      </c>
      <c r="C7" s="15">
        <v>1</v>
      </c>
      <c r="D7" s="15">
        <v>320</v>
      </c>
      <c r="E7" s="36">
        <f t="shared" ref="E7:E15" si="0">C7*D7/2080</f>
        <v>0.15384615384615385</v>
      </c>
      <c r="F7" s="37">
        <f>B7*E7*Staff!$B$14</f>
        <v>13846.153846153848</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7" customHeight="1" x14ac:dyDescent="0.25">
      <c r="A16" s="16" t="s">
        <v>123</v>
      </c>
      <c r="B16" s="7" t="s">
        <v>4</v>
      </c>
      <c r="C16" s="7" t="s">
        <v>4</v>
      </c>
      <c r="D16" s="7" t="s">
        <v>4</v>
      </c>
      <c r="E16" s="7" t="s">
        <v>4</v>
      </c>
      <c r="F16" s="17"/>
    </row>
    <row r="17" spans="1:6" ht="15" customHeight="1" x14ac:dyDescent="0.25">
      <c r="A17" s="129" t="s">
        <v>92</v>
      </c>
      <c r="B17" s="130"/>
      <c r="C17" s="130"/>
      <c r="D17" s="130"/>
      <c r="E17" s="130"/>
      <c r="F17" s="131"/>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v>1</v>
      </c>
      <c r="D18" s="15">
        <v>320</v>
      </c>
      <c r="E18" s="36">
        <f>C18*D18/2080</f>
        <v>0.15384615384615385</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v>1</v>
      </c>
      <c r="D19" s="15">
        <v>320</v>
      </c>
      <c r="E19" s="36">
        <f t="shared" ref="E19:E27" si="1">C19*D19/2080</f>
        <v>0.15384615384615385</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ht="15" customHeight="1"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ht="15" customHeight="1" x14ac:dyDescent="0.25">
      <c r="A29" s="132" t="s">
        <v>93</v>
      </c>
      <c r="B29" s="133"/>
      <c r="C29" s="133"/>
      <c r="D29" s="133"/>
      <c r="E29" s="133"/>
      <c r="F29" s="134"/>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v>1</v>
      </c>
      <c r="D30" s="15">
        <v>320</v>
      </c>
      <c r="E30" s="36">
        <f>C30*D30/2080</f>
        <v>0.15384615384615385</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v>1</v>
      </c>
      <c r="D31" s="15">
        <v>320</v>
      </c>
      <c r="E31" s="36">
        <f t="shared" ref="E31:E39" si="2">C31*D31/2080</f>
        <v>0.15384615384615385</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ht="15" customHeight="1"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x14ac:dyDescent="0.25">
      <c r="A41" s="150" t="s">
        <v>2</v>
      </c>
      <c r="B41" s="150"/>
      <c r="C41" s="150"/>
      <c r="D41" s="150"/>
      <c r="E41" s="150"/>
      <c r="F41" s="150"/>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v>1</v>
      </c>
      <c r="D42" s="15">
        <v>320</v>
      </c>
      <c r="E42" s="36">
        <f>C42*D42/2080</f>
        <v>0.15384615384615385</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v>1</v>
      </c>
      <c r="D43" s="15">
        <v>320</v>
      </c>
      <c r="E43" s="36">
        <f t="shared" ref="E43:E51" si="3">C43*D43/2080</f>
        <v>0.15384615384615385</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ht="15" customHeight="1"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x14ac:dyDescent="0.25">
      <c r="A53" s="151" t="s">
        <v>0</v>
      </c>
      <c r="B53" s="151"/>
      <c r="C53" s="151"/>
      <c r="D53" s="151"/>
      <c r="E53" s="151"/>
      <c r="F53" s="18">
        <f>SUM(F6:F15,F18:F27,F30:F39,F42:F51)</f>
        <v>40769.230769230773</v>
      </c>
    </row>
    <row r="54" spans="1:6" x14ac:dyDescent="0.25">
      <c r="A54" s="148" t="s">
        <v>113</v>
      </c>
      <c r="B54" s="148"/>
      <c r="C54" s="148"/>
      <c r="D54" s="148"/>
      <c r="E54" s="148"/>
      <c r="F54" s="38">
        <f>SUM(F16,F28,F40,F52)</f>
        <v>0</v>
      </c>
    </row>
    <row r="55" spans="1:6" x14ac:dyDescent="0.25">
      <c r="A55" s="6"/>
    </row>
  </sheetData>
  <protectedRanges>
    <protectedRange sqref="A6:D15 A18:D27 A30:D39 A42:D51" name="group_2_1_1_1_1"/>
    <protectedRange sqref="A6:D15 A18:D27 A30:D39 A42:D51" name="group_3"/>
  </protectedRanges>
  <mergeCells count="13">
    <mergeCell ref="A1:F1"/>
    <mergeCell ref="A2:A4"/>
    <mergeCell ref="B2:B4"/>
    <mergeCell ref="C2:C4"/>
    <mergeCell ref="D2:D4"/>
    <mergeCell ref="E2:E4"/>
    <mergeCell ref="F2:F4"/>
    <mergeCell ref="A53:E53"/>
    <mergeCell ref="A54:E54"/>
    <mergeCell ref="A5:F5"/>
    <mergeCell ref="A17:F17"/>
    <mergeCell ref="A29:F29"/>
    <mergeCell ref="A41:F41"/>
  </mergeCells>
  <dataValidations count="1">
    <dataValidation type="list" allowBlank="1" showInputMessage="1" showErrorMessage="1" sqref="A6:A15 A18:A27 A30:A39 A42:A51">
      <formula1>StaffCat</formula1>
    </dataValidation>
  </dataValidations>
  <pageMargins left="0.7" right="0.7" top="0.75" bottom="0.75" header="0.3" footer="0.3"/>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99"/>
  </sheetPr>
  <dimension ref="A1:B15"/>
  <sheetViews>
    <sheetView zoomScaleNormal="100" workbookViewId="0">
      <pane ySplit="4" topLeftCell="A5" activePane="bottomLeft" state="frozen"/>
      <selection pane="bottomLeft" activeCell="A2" sqref="A2:A4"/>
    </sheetView>
  </sheetViews>
  <sheetFormatPr defaultRowHeight="15" x14ac:dyDescent="0.25"/>
  <cols>
    <col min="1" max="1" width="36.7109375" customWidth="1"/>
    <col min="2" max="2" width="30.42578125" customWidth="1"/>
  </cols>
  <sheetData>
    <row r="1" spans="1:2" ht="15.75" thickBot="1" x14ac:dyDescent="0.3">
      <c r="A1" s="4" t="s">
        <v>94</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 t="s">
        <v>121</v>
      </c>
      <c r="B5" s="2">
        <v>600</v>
      </c>
    </row>
    <row r="6" spans="1:2" ht="15" customHeight="1"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600</v>
      </c>
    </row>
  </sheetData>
  <mergeCells count="2">
    <mergeCell ref="A2:A4"/>
    <mergeCell ref="B2:B4"/>
  </mergeCells>
  <pageMargins left="0.7" right="0.7" top="0.75" bottom="0.75" header="0.3" footer="0.3"/>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0"/>
  </sheetPr>
  <dimension ref="A1:F22"/>
  <sheetViews>
    <sheetView workbookViewId="0">
      <pane ySplit="4" topLeftCell="A5" activePane="bottomLeft" state="frozen"/>
      <selection pane="bottomLeft" activeCell="A24" sqref="A24"/>
    </sheetView>
  </sheetViews>
  <sheetFormatPr defaultRowHeight="15" x14ac:dyDescent="0.25"/>
  <cols>
    <col min="1" max="1" width="44.85546875" customWidth="1"/>
    <col min="2" max="2" width="0" hidden="1" customWidth="1"/>
    <col min="3" max="6" width="19.140625" customWidth="1"/>
  </cols>
  <sheetData>
    <row r="1" spans="1:6" ht="15.75" thickBot="1" x14ac:dyDescent="0.3">
      <c r="A1" s="138" t="s">
        <v>49</v>
      </c>
      <c r="B1" s="138"/>
      <c r="C1" s="138"/>
      <c r="D1" s="138"/>
      <c r="E1" s="138"/>
      <c r="F1" s="138"/>
    </row>
    <row r="2" spans="1:6" ht="33.7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x14ac:dyDescent="0.25">
      <c r="A5" s="13" t="s">
        <v>111</v>
      </c>
      <c r="B5" s="14">
        <f>IF(A5= Staff1,Staff!$B$2,IF(A5= Staff2,Staff!$B$3, IF(A5= Staff3, Staff!$B$4, IF(A5= Staff4, Staff!$B$5, IF(A5=Staff5, Staff!$B$6, IF(A5=Staff6, Staff!$B$7, IF(A5=Staff7, Staff!$B$8, IF(A5=Staff8, Staff!$B$9, IF(A5=Staff9, Staff!$B$10, IF(A5=Staff10, Staff!$B$12))))))))))</f>
        <v>175000</v>
      </c>
      <c r="C5" s="15">
        <v>1</v>
      </c>
      <c r="D5" s="15">
        <v>320</v>
      </c>
      <c r="E5" s="36">
        <f>C5*D5/2080</f>
        <v>0.15384615384615385</v>
      </c>
      <c r="F5" s="37">
        <f>B5*E5*Staff!$B$14</f>
        <v>26923.076923076926</v>
      </c>
    </row>
    <row r="6" spans="1:6" x14ac:dyDescent="0.25">
      <c r="A6" s="13" t="s">
        <v>112</v>
      </c>
      <c r="B6" s="14">
        <f>IF(A6= Staff1,Staff!$B$2,IF(A6= Staff2,Staff!$B$3, IF(A6= Staff3, Staff!$B$4, IF(A6= Staff4, Staff!$B$5, IF(A6=Staff5, Staff!$B$6, IF(A6=Staff6, Staff!$B$7, IF(A6=Staff7, Staff!$B$8, IF(A6=Staff8, Staff!$B$9, IF(A6=Staff9, Staff!$B$10, IF(A6=Staff10, Staff!$B$12))))))))))</f>
        <v>90000</v>
      </c>
      <c r="C6" s="15">
        <v>1</v>
      </c>
      <c r="D6" s="15">
        <v>320</v>
      </c>
      <c r="E6" s="36">
        <f t="shared" ref="E6:E14" si="0">C6*D6/2080</f>
        <v>0.15384615384615385</v>
      </c>
      <c r="F6" s="37">
        <f>B6*E6*Staff!$B$14</f>
        <v>13846.153846153848</v>
      </c>
    </row>
    <row r="7" spans="1:6" x14ac:dyDescent="0.25">
      <c r="A7" s="13"/>
      <c r="B7" s="14">
        <f>IF(A7= Staff1,Staff!$B$2,IF(A7= Staff2,Staff!$B$3, IF(A7= Staff3, Staff!$B$4, IF(A7= Staff4, Staff!$B$5, IF(A7=Staff5, Staff!$B$6, IF(A7=Staff6, Staff!$B$7, IF(A7=Staff7, Staff!$B$8, IF(A7=Staff8, Staff!$B$9, IF(A7=Staff9, Staff!$B$10, IF(A7=Staff10, Staff!$B$12))))))))))</f>
        <v>0</v>
      </c>
      <c r="C7" s="15"/>
      <c r="D7" s="15"/>
      <c r="E7" s="36">
        <f t="shared" si="0"/>
        <v>0</v>
      </c>
      <c r="F7" s="37">
        <f>B7*E7*Staff!$B$14</f>
        <v>0</v>
      </c>
    </row>
    <row r="8" spans="1:6" x14ac:dyDescent="0.25">
      <c r="A8" s="13"/>
      <c r="B8" s="14">
        <f>IF(A8= Staff1,Staff!$B$2,IF(A8= Staff2,Staff!$B$3, IF(A8= Staff3, Staff!$B$4, IF(A8= Staff4, Staff!$B$5, IF(A8=Staff5, Staff!$B$6, IF(A8=Staff6, Staff!$B$7, IF(A8=Staff7, Staff!$B$8, IF(A8=Staff8, Staff!$B$9, IF(A8=Staff9, Staff!$B$10, IF(A8=Staff10, Staff!$B$12))))))))))</f>
        <v>0</v>
      </c>
      <c r="C8" s="3"/>
      <c r="D8" s="3"/>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31"/>
      <c r="B11" s="14">
        <f>IF(A11= Staff1,Staff!$B$2,IF(A11= Staff2,Staff!$B$3, IF(A11= Staff3, Staff!$B$4, IF(A11= Staff4, Staff!$B$5, IF(A11=Staff5, Staff!$B$6, IF(A11=Staff6, Staff!$B$7, IF(A11=Staff7, Staff!$B$8, IF(A11=Staff8, Staff!$B$9, IF(A11=Staff9, Staff!$B$10, IF(A11=Staff10, Staff!$B$12))))))))))</f>
        <v>0</v>
      </c>
      <c r="C11" s="32"/>
      <c r="D11" s="32"/>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ht="25.5" customHeight="1" x14ac:dyDescent="0.25">
      <c r="A15" s="16" t="s">
        <v>123</v>
      </c>
      <c r="B15" s="7" t="s">
        <v>4</v>
      </c>
      <c r="C15" s="7" t="s">
        <v>4</v>
      </c>
      <c r="D15" s="7" t="s">
        <v>4</v>
      </c>
      <c r="E15" s="7" t="s">
        <v>4</v>
      </c>
      <c r="F15" s="17"/>
    </row>
    <row r="16" spans="1:6" x14ac:dyDescent="0.25">
      <c r="A16" s="147" t="s">
        <v>0</v>
      </c>
      <c r="B16" s="147"/>
      <c r="C16" s="147"/>
      <c r="D16" s="147"/>
      <c r="E16" s="147"/>
      <c r="F16" s="35">
        <f>SUM(F5:F14)</f>
        <v>40769.230769230773</v>
      </c>
    </row>
    <row r="17" spans="1:1" x14ac:dyDescent="0.25">
      <c r="A17" s="6"/>
    </row>
    <row r="18" spans="1:1" x14ac:dyDescent="0.25">
      <c r="A18" s="5"/>
    </row>
    <row r="19" spans="1:1" x14ac:dyDescent="0.25">
      <c r="A19" s="5"/>
    </row>
    <row r="20" spans="1:1" x14ac:dyDescent="0.25">
      <c r="A20" s="5"/>
    </row>
    <row r="21" spans="1:1" x14ac:dyDescent="0.25">
      <c r="A21" s="5"/>
    </row>
    <row r="22" spans="1:1" x14ac:dyDescent="0.25">
      <c r="A22" s="5"/>
    </row>
  </sheetData>
  <protectedRanges>
    <protectedRange sqref="A5:D14" name="group_2_1_1_1_1"/>
  </protectedRanges>
  <mergeCells count="8">
    <mergeCell ref="A16:E16"/>
    <mergeCell ref="A1:F1"/>
    <mergeCell ref="A2:A4"/>
    <mergeCell ref="B2:B4"/>
    <mergeCell ref="C2:C4"/>
    <mergeCell ref="D2:D4"/>
    <mergeCell ref="E2:E4"/>
    <mergeCell ref="F2:F4"/>
  </mergeCells>
  <dataValidations count="1">
    <dataValidation type="list" allowBlank="1" showInputMessage="1" showErrorMessage="1" sqref="A5:A14">
      <formula1>StaffCat</formula1>
    </dataValidation>
  </dataValidations>
  <pageMargins left="0.7" right="0.7" top="0.75" bottom="0.75" header="0.3" footer="0.3"/>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sheetPr>
  <dimension ref="A1:B15"/>
  <sheetViews>
    <sheetView workbookViewId="0">
      <pane ySplit="4" topLeftCell="A5" activePane="bottomLeft" state="frozen"/>
      <selection pane="bottomLeft" activeCell="A2" sqref="A2:A4"/>
    </sheetView>
  </sheetViews>
  <sheetFormatPr defaultRowHeight="15" x14ac:dyDescent="0.25"/>
  <cols>
    <col min="1" max="1" width="36.7109375" customWidth="1"/>
    <col min="2" max="2" width="30.140625" customWidth="1"/>
  </cols>
  <sheetData>
    <row r="1" spans="1:2" ht="15.75" thickBot="1" x14ac:dyDescent="0.3">
      <c r="A1" s="4" t="s">
        <v>97</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3" t="s">
        <v>121</v>
      </c>
      <c r="B5" s="14">
        <v>3000</v>
      </c>
    </row>
    <row r="6" spans="1:2"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3000</v>
      </c>
    </row>
  </sheetData>
  <mergeCells count="2">
    <mergeCell ref="A2:A4"/>
    <mergeCell ref="B2:B4"/>
  </mergeCells>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0"/>
  </sheetPr>
  <dimension ref="A1:F22"/>
  <sheetViews>
    <sheetView workbookViewId="0">
      <pane ySplit="4" topLeftCell="A5" activePane="bottomLeft" state="frozen"/>
      <selection pane="bottomLeft" sqref="A1:F1"/>
    </sheetView>
  </sheetViews>
  <sheetFormatPr defaultRowHeight="15" x14ac:dyDescent="0.25"/>
  <cols>
    <col min="1" max="1" width="44" customWidth="1"/>
    <col min="2" max="2" width="0" hidden="1" customWidth="1"/>
    <col min="3" max="6" width="19.140625" customWidth="1"/>
  </cols>
  <sheetData>
    <row r="1" spans="1:6" ht="15.75" thickBot="1" x14ac:dyDescent="0.3">
      <c r="A1" s="138" t="s">
        <v>130</v>
      </c>
      <c r="B1" s="138"/>
      <c r="C1" s="138"/>
      <c r="D1" s="138"/>
      <c r="E1" s="138"/>
      <c r="F1" s="138"/>
    </row>
    <row r="2" spans="1:6" ht="33.7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ht="15" customHeight="1" x14ac:dyDescent="0.25">
      <c r="A5" s="13" t="s">
        <v>111</v>
      </c>
      <c r="B5" s="14">
        <f>IF(A5= Staff1,Staff!$B$2,IF(A5= Staff2,Staff!$B$3, IF(A5= Staff3, Staff!$B$4, IF(A5= Staff4, Staff!$B$5, IF(A5=Staff5, Staff!$B$6, IF(A5=Staff6, Staff!$B$7, IF(A5=Staff7, Staff!$B$8, IF(A5=Staff8, Staff!$B$9, IF(A5=Staff9, Staff!$B$10, IF(A5=Staff10, Staff!$B$12))))))))))</f>
        <v>175000</v>
      </c>
      <c r="C5" s="15">
        <v>1</v>
      </c>
      <c r="D5" s="15">
        <v>320</v>
      </c>
      <c r="E5" s="36">
        <f>C5*D5/2080</f>
        <v>0.15384615384615385</v>
      </c>
      <c r="F5" s="37">
        <f>B5*E5*Staff!$B$14</f>
        <v>26923.076923076926</v>
      </c>
    </row>
    <row r="6" spans="1:6" x14ac:dyDescent="0.25">
      <c r="A6" s="13" t="s">
        <v>112</v>
      </c>
      <c r="B6" s="14">
        <f>IF(A6= Staff1,Staff!$B$2,IF(A6= Staff2,Staff!$B$3, IF(A6= Staff3, Staff!$B$4, IF(A6= Staff4, Staff!$B$5, IF(A6=Staff5, Staff!$B$6, IF(A6=Staff6, Staff!$B$7, IF(A6=Staff7, Staff!$B$8, IF(A6=Staff8, Staff!$B$9, IF(A6=Staff9, Staff!$B$10, IF(A6=Staff10, Staff!$B$12))))))))))</f>
        <v>90000</v>
      </c>
      <c r="C6" s="15">
        <v>1</v>
      </c>
      <c r="D6" s="15">
        <v>320</v>
      </c>
      <c r="E6" s="36">
        <f t="shared" ref="E6:E14" si="0">C6*D6/2080</f>
        <v>0.15384615384615385</v>
      </c>
      <c r="F6" s="37">
        <f>B6*E6*Staff!$B$14</f>
        <v>13846.153846153848</v>
      </c>
    </row>
    <row r="7" spans="1:6" x14ac:dyDescent="0.25">
      <c r="A7" s="13"/>
      <c r="B7" s="14">
        <f>IF(A7= Staff1,Staff!$B$2,IF(A7= Staff2,Staff!$B$3, IF(A7= Staff3, Staff!$B$4, IF(A7= Staff4, Staff!$B$5, IF(A7=Staff5, Staff!$B$6, IF(A7=Staff6, Staff!$B$7, IF(A7=Staff7, Staff!$B$8, IF(A7=Staff8, Staff!$B$9, IF(A7=Staff9, Staff!$B$10, IF(A7=Staff10, Staff!$B$12))))))))))</f>
        <v>0</v>
      </c>
      <c r="C7" s="15"/>
      <c r="D7" s="15"/>
      <c r="E7" s="36">
        <f t="shared" si="0"/>
        <v>0</v>
      </c>
      <c r="F7" s="37">
        <f>B7*E7*Staff!$B$14</f>
        <v>0</v>
      </c>
    </row>
    <row r="8" spans="1:6" x14ac:dyDescent="0.25">
      <c r="A8" s="13"/>
      <c r="B8" s="14">
        <f>IF(A8= Staff1,Staff!$B$2,IF(A8= Staff2,Staff!$B$3, IF(A8= Staff3, Staff!$B$4, IF(A8= Staff4, Staff!$B$5, IF(A8=Staff5, Staff!$B$6, IF(A8=Staff6, Staff!$B$7, IF(A8=Staff7, Staff!$B$8, IF(A8=Staff8, Staff!$B$9, IF(A8=Staff9, Staff!$B$10, IF(A8=Staff10, Staff!$B$12))))))))))</f>
        <v>0</v>
      </c>
      <c r="C8" s="3"/>
      <c r="D8" s="3"/>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31"/>
      <c r="B11" s="14">
        <f>IF(A11= Staff1,Staff!$B$2,IF(A11= Staff2,Staff!$B$3, IF(A11= Staff3, Staff!$B$4, IF(A11= Staff4, Staff!$B$5, IF(A11=Staff5, Staff!$B$6, IF(A11=Staff6, Staff!$B$7, IF(A11=Staff7, Staff!$B$8, IF(A11=Staff8, Staff!$B$9, IF(A11=Staff9, Staff!$B$10, IF(A11=Staff10, Staff!$B$12))))))))))</f>
        <v>0</v>
      </c>
      <c r="C11" s="32"/>
      <c r="D11" s="32"/>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ht="26.25" customHeight="1" x14ac:dyDescent="0.25">
      <c r="A15" s="16" t="s">
        <v>123</v>
      </c>
      <c r="B15" s="7" t="s">
        <v>4</v>
      </c>
      <c r="C15" s="7" t="s">
        <v>4</v>
      </c>
      <c r="D15" s="7" t="s">
        <v>4</v>
      </c>
      <c r="E15" s="7" t="s">
        <v>4</v>
      </c>
      <c r="F15" s="17"/>
    </row>
    <row r="16" spans="1:6" ht="15" customHeight="1" x14ac:dyDescent="0.25">
      <c r="A16" s="147" t="s">
        <v>0</v>
      </c>
      <c r="B16" s="147"/>
      <c r="C16" s="147"/>
      <c r="D16" s="147"/>
      <c r="E16" s="147"/>
      <c r="F16" s="35">
        <f>SUM(F5:F14)</f>
        <v>40769.230769230773</v>
      </c>
    </row>
    <row r="17" spans="1:6" x14ac:dyDescent="0.25">
      <c r="A17" s="20"/>
      <c r="B17" s="21"/>
      <c r="C17" s="21"/>
      <c r="D17" s="21"/>
      <c r="E17" s="21"/>
      <c r="F17" s="21"/>
    </row>
    <row r="18" spans="1:6" x14ac:dyDescent="0.25">
      <c r="A18" s="5"/>
    </row>
    <row r="19" spans="1:6" x14ac:dyDescent="0.25">
      <c r="A19" s="5"/>
    </row>
    <row r="20" spans="1:6" x14ac:dyDescent="0.25">
      <c r="A20" s="5"/>
    </row>
    <row r="21" spans="1:6" x14ac:dyDescent="0.25">
      <c r="A21" s="5"/>
    </row>
    <row r="22" spans="1:6" x14ac:dyDescent="0.25">
      <c r="A22" s="5"/>
    </row>
  </sheetData>
  <protectedRanges>
    <protectedRange sqref="A5:D14" name="group_2_1_1_1_1_1"/>
  </protectedRanges>
  <mergeCells count="8">
    <mergeCell ref="A16:E16"/>
    <mergeCell ref="A1:F1"/>
    <mergeCell ref="A2:A4"/>
    <mergeCell ref="B2:B4"/>
    <mergeCell ref="C2:C4"/>
    <mergeCell ref="D2:D4"/>
    <mergeCell ref="E2:E4"/>
    <mergeCell ref="F2:F4"/>
  </mergeCells>
  <dataValidations count="1">
    <dataValidation type="list" allowBlank="1" showInputMessage="1" showErrorMessage="1" sqref="A5:A14">
      <formula1>StaffCat</formula1>
    </dataValidation>
  </dataValidations>
  <pageMargins left="0.7" right="0.7" top="0.75" bottom="0.75" header="0.3" footer="0.3"/>
  <pageSetup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0"/>
  </sheetPr>
  <dimension ref="A1:B15"/>
  <sheetViews>
    <sheetView workbookViewId="0">
      <pane ySplit="4" topLeftCell="A5" activePane="bottomLeft" state="frozen"/>
      <selection pane="bottomLeft" activeCell="E12" sqref="E12"/>
    </sheetView>
  </sheetViews>
  <sheetFormatPr defaultRowHeight="15" x14ac:dyDescent="0.25"/>
  <cols>
    <col min="1" max="1" width="36.7109375" customWidth="1"/>
    <col min="2" max="2" width="30.42578125" customWidth="1"/>
  </cols>
  <sheetData>
    <row r="1" spans="1:2" ht="15.75" thickBot="1" x14ac:dyDescent="0.3">
      <c r="A1" s="4" t="s">
        <v>46</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 t="s">
        <v>121</v>
      </c>
      <c r="B5" s="2">
        <v>600</v>
      </c>
    </row>
    <row r="6" spans="1:2"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600</v>
      </c>
    </row>
  </sheetData>
  <mergeCells count="2">
    <mergeCell ref="A2:A4"/>
    <mergeCell ref="B2:B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4.9989318521683403E-2"/>
  </sheetPr>
  <dimension ref="A1:C14"/>
  <sheetViews>
    <sheetView workbookViewId="0">
      <selection activeCell="B17" sqref="B17"/>
    </sheetView>
  </sheetViews>
  <sheetFormatPr defaultRowHeight="15" x14ac:dyDescent="0.25"/>
  <cols>
    <col min="1" max="1" width="28" bestFit="1" customWidth="1"/>
    <col min="2" max="2" width="25.140625" customWidth="1"/>
    <col min="3" max="3" width="10.28515625" bestFit="1" customWidth="1"/>
  </cols>
  <sheetData>
    <row r="1" spans="1:3" ht="21" x14ac:dyDescent="0.35">
      <c r="A1" s="41" t="s">
        <v>110</v>
      </c>
      <c r="B1" s="42" t="s">
        <v>120</v>
      </c>
      <c r="C1" s="8"/>
    </row>
    <row r="2" spans="1:3" x14ac:dyDescent="0.25">
      <c r="A2" s="13" t="s">
        <v>111</v>
      </c>
      <c r="B2" s="44">
        <v>175000</v>
      </c>
    </row>
    <row r="3" spans="1:3" x14ac:dyDescent="0.25">
      <c r="A3" s="13" t="s">
        <v>112</v>
      </c>
      <c r="B3" s="44">
        <v>90000</v>
      </c>
    </row>
    <row r="4" spans="1:3" x14ac:dyDescent="0.25">
      <c r="A4" s="13" t="s">
        <v>114</v>
      </c>
      <c r="B4" s="44">
        <v>75000</v>
      </c>
    </row>
    <row r="5" spans="1:3" x14ac:dyDescent="0.25">
      <c r="A5" s="43"/>
      <c r="B5" s="44"/>
    </row>
    <row r="6" spans="1:3" x14ac:dyDescent="0.25">
      <c r="A6" s="43"/>
      <c r="B6" s="44"/>
    </row>
    <row r="7" spans="1:3" x14ac:dyDescent="0.25">
      <c r="A7" s="43"/>
      <c r="B7" s="44"/>
    </row>
    <row r="8" spans="1:3" x14ac:dyDescent="0.25">
      <c r="A8" s="43"/>
      <c r="B8" s="44"/>
    </row>
    <row r="9" spans="1:3" x14ac:dyDescent="0.25">
      <c r="A9" s="43"/>
      <c r="B9" s="44"/>
    </row>
    <row r="10" spans="1:3" x14ac:dyDescent="0.25">
      <c r="A10" s="43"/>
      <c r="B10" s="44"/>
    </row>
    <row r="11" spans="1:3" x14ac:dyDescent="0.25">
      <c r="A11" s="82"/>
      <c r="B11" s="83"/>
    </row>
    <row r="12" spans="1:3" ht="15.75" thickBot="1" x14ac:dyDescent="0.3">
      <c r="A12" s="45"/>
      <c r="B12" s="46"/>
    </row>
    <row r="14" spans="1:3" ht="68.25" customHeight="1" x14ac:dyDescent="0.25">
      <c r="A14" s="81" t="s">
        <v>122</v>
      </c>
      <c r="B14" s="30">
        <v>1</v>
      </c>
    </row>
  </sheetData>
  <dataValidations count="1">
    <dataValidation type="list" allowBlank="1" showInputMessage="1" showErrorMessage="1" sqref="A2:A4">
      <formula1>StaffCat</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39997558519241921"/>
  </sheetPr>
  <dimension ref="A1:F96"/>
  <sheetViews>
    <sheetView workbookViewId="0">
      <pane ySplit="4" topLeftCell="A5" activePane="bottomLeft" state="frozen"/>
      <selection activeCell="F25" sqref="F25"/>
      <selection pane="bottomLeft" activeCell="D43" sqref="D43"/>
    </sheetView>
  </sheetViews>
  <sheetFormatPr defaultRowHeight="15" x14ac:dyDescent="0.25"/>
  <cols>
    <col min="1" max="1" width="42.5703125" style="85" customWidth="1"/>
    <col min="2" max="2" width="18" style="85" hidden="1" customWidth="1"/>
    <col min="3" max="4" width="18" style="85" customWidth="1"/>
    <col min="5" max="6" width="17.85546875" customWidth="1"/>
    <col min="7" max="16384" width="9.140625" style="85"/>
  </cols>
  <sheetData>
    <row r="1" spans="1:6" ht="15.75" thickBot="1" x14ac:dyDescent="0.3">
      <c r="A1" s="112" t="s">
        <v>50</v>
      </c>
      <c r="B1" s="112"/>
      <c r="C1" s="112"/>
      <c r="D1" s="112"/>
      <c r="E1" s="112"/>
      <c r="F1" s="112"/>
    </row>
    <row r="2" spans="1:6" ht="15" customHeight="1" x14ac:dyDescent="0.25">
      <c r="A2" s="114" t="s">
        <v>1</v>
      </c>
      <c r="B2" s="114" t="s">
        <v>119</v>
      </c>
      <c r="C2" s="114" t="s">
        <v>115</v>
      </c>
      <c r="D2" s="114" t="s">
        <v>116</v>
      </c>
      <c r="E2" s="117" t="s">
        <v>117</v>
      </c>
      <c r="F2" s="117" t="s">
        <v>118</v>
      </c>
    </row>
    <row r="3" spans="1:6" x14ac:dyDescent="0.25">
      <c r="A3" s="115"/>
      <c r="B3" s="115"/>
      <c r="C3" s="115"/>
      <c r="D3" s="115"/>
      <c r="E3" s="118"/>
      <c r="F3" s="118"/>
    </row>
    <row r="4" spans="1:6" ht="15.75" thickBot="1" x14ac:dyDescent="0.3">
      <c r="A4" s="116"/>
      <c r="B4" s="116"/>
      <c r="C4" s="116"/>
      <c r="D4" s="116"/>
      <c r="E4" s="119"/>
      <c r="F4" s="119"/>
    </row>
    <row r="5" spans="1:6" ht="15" customHeight="1" x14ac:dyDescent="0.25">
      <c r="A5" s="125" t="s">
        <v>108</v>
      </c>
      <c r="B5" s="125"/>
      <c r="C5" s="125"/>
      <c r="D5" s="125"/>
      <c r="E5" s="125"/>
      <c r="F5" s="126"/>
    </row>
    <row r="6" spans="1:6" x14ac:dyDescent="0.25">
      <c r="A6" s="86" t="s">
        <v>111</v>
      </c>
      <c r="B6" s="87">
        <f>IF(A6= Staff1,Staff!$B$2,IF(A6= Staff2,Staff!$B$3, IF(A6= Staff3, Staff!$B$4, IF(A6= Staff4, Staff!$B$5, IF(A6=Staff5, Staff!$B$6, IF(A6=Staff6, Staff!$B$7, IF(A6=Staff7, Staff!$B$8, IF(A6=Staff8, Staff!$B$9, IF(A6=Staff9, Staff!$B$10, IF(A6=Staff10, Staff!$B$12))))))))))</f>
        <v>175000</v>
      </c>
      <c r="C6" s="88">
        <v>1</v>
      </c>
      <c r="D6" s="88">
        <v>320</v>
      </c>
      <c r="E6" s="36">
        <f>C6*D6/2080</f>
        <v>0.15384615384615385</v>
      </c>
      <c r="F6" s="37">
        <f>B6*E6*Staff!$B$14</f>
        <v>26923.076923076926</v>
      </c>
    </row>
    <row r="7" spans="1:6" x14ac:dyDescent="0.25">
      <c r="A7" s="86" t="s">
        <v>112</v>
      </c>
      <c r="B7" s="87">
        <f>IF(A7= Staff1,Staff!$B$2,IF(A7= Staff2,Staff!$B$3, IF(A7= Staff3, Staff!$B$4, IF(A7= Staff4, Staff!$B$5, IF(A7=Staff5, Staff!$B$6, IF(A7=Staff6, Staff!$B$7, IF(A7=Staff7, Staff!$B$8, IF(A7=Staff8, Staff!$B$9, IF(A7=Staff9, Staff!$B$10, IF(A7=Staff10, Staff!$B$12))))))))))</f>
        <v>90000</v>
      </c>
      <c r="C7" s="88">
        <v>1</v>
      </c>
      <c r="D7" s="88">
        <v>320</v>
      </c>
      <c r="E7" s="36">
        <f t="shared" ref="E7:E15" si="0">C7*D7/2080</f>
        <v>0.15384615384615385</v>
      </c>
      <c r="F7" s="37">
        <f>B7*E7*Staff!$B$14</f>
        <v>13846.153846153848</v>
      </c>
    </row>
    <row r="8" spans="1:6" x14ac:dyDescent="0.25">
      <c r="A8" s="86"/>
      <c r="B8" s="87">
        <f>IF(A8= Staff1,Staff!$B$2,IF(A8= Staff2,Staff!$B$3, IF(A8= Staff3, Staff!$B$4, IF(A8= Staff4, Staff!$B$5, IF(A8=Staff5, Staff!$B$6, IF(A8=Staff6, Staff!$B$7, IF(A8=Staff7, Staff!$B$8, IF(A8=Staff8, Staff!$B$9, IF(A8=Staff9, Staff!$B$10, IF(A8=Staff10, Staff!$B$12))))))))))</f>
        <v>0</v>
      </c>
      <c r="C8" s="88"/>
      <c r="D8" s="88"/>
      <c r="E8" s="36">
        <f t="shared" si="0"/>
        <v>0</v>
      </c>
      <c r="F8" s="37">
        <f>B8*E8*Staff!$B$14</f>
        <v>0</v>
      </c>
    </row>
    <row r="9" spans="1:6" x14ac:dyDescent="0.25">
      <c r="A9" s="86"/>
      <c r="B9" s="87">
        <f>IF(A9= Staff1,Staff!$B$2,IF(A9= Staff2,Staff!$B$3, IF(A9= Staff3, Staff!$B$4, IF(A9= Staff4, Staff!$B$5, IF(A9=Staff5, Staff!$B$6, IF(A9=Staff6, Staff!$B$7, IF(A9=Staff7, Staff!$B$8, IF(A9=Staff8, Staff!$B$9, IF(A9=Staff9, Staff!$B$10, IF(A9=Staff10, Staff!$B$12))))))))))</f>
        <v>0</v>
      </c>
      <c r="C9" s="89"/>
      <c r="D9" s="89"/>
      <c r="E9" s="36">
        <f t="shared" si="0"/>
        <v>0</v>
      </c>
      <c r="F9" s="37">
        <f>B9*E9*Staff!$B$14</f>
        <v>0</v>
      </c>
    </row>
    <row r="10" spans="1:6" x14ac:dyDescent="0.25">
      <c r="A10" s="86"/>
      <c r="B10" s="87">
        <f>IF(A10= Staff1,Staff!$B$2,IF(A10= Staff2,Staff!$B$3, IF(A10= Staff3, Staff!$B$4, IF(A10= Staff4, Staff!$B$5, IF(A10=Staff5, Staff!$B$6, IF(A10=Staff6, Staff!$B$7, IF(A10=Staff7, Staff!$B$8, IF(A10=Staff8, Staff!$B$9, IF(A10=Staff9, Staff!$B$10, IF(A10=Staff10, Staff!$B$12))))))))))</f>
        <v>0</v>
      </c>
      <c r="C10" s="89"/>
      <c r="D10" s="89"/>
      <c r="E10" s="36">
        <f t="shared" si="0"/>
        <v>0</v>
      </c>
      <c r="F10" s="37">
        <f>B10*E10*Staff!$B$14</f>
        <v>0</v>
      </c>
    </row>
    <row r="11" spans="1:6" x14ac:dyDescent="0.25">
      <c r="A11" s="86"/>
      <c r="B11" s="87">
        <f>IF(A11= Staff1,Staff!$B$2,IF(A11= Staff2,Staff!$B$3, IF(A11= Staff3, Staff!$B$4, IF(A11= Staff4, Staff!$B$5, IF(A11=Staff5, Staff!$B$6, IF(A11=Staff6, Staff!$B$7, IF(A11=Staff7, Staff!$B$8, IF(A11=Staff8, Staff!$B$9, IF(A11=Staff9, Staff!$B$10, IF(A11=Staff10, Staff!$B$12))))))))))</f>
        <v>0</v>
      </c>
      <c r="C11" s="89"/>
      <c r="D11" s="89"/>
      <c r="E11" s="36">
        <f t="shared" si="0"/>
        <v>0</v>
      </c>
      <c r="F11" s="37">
        <f>B11*E11*Staff!$B$14</f>
        <v>0</v>
      </c>
    </row>
    <row r="12" spans="1:6" s="92" customFormat="1" x14ac:dyDescent="0.25">
      <c r="A12" s="90"/>
      <c r="B12" s="87">
        <f>IF(A12= Staff1,Staff!$B$2,IF(A12= Staff2,Staff!$B$3, IF(A12= Staff3, Staff!$B$4, IF(A12= Staff4, Staff!$B$5, IF(A12=Staff5, Staff!$B$6, IF(A12=Staff6, Staff!$B$7, IF(A12=Staff7, Staff!$B$8, IF(A12=Staff8, Staff!$B$9, IF(A12=Staff9, Staff!$B$10, IF(A12=Staff10, Staff!$B$12))))))))))</f>
        <v>0</v>
      </c>
      <c r="C12" s="91"/>
      <c r="D12" s="91"/>
      <c r="E12" s="36">
        <f t="shared" si="0"/>
        <v>0</v>
      </c>
      <c r="F12" s="37">
        <f>B12*E12*Staff!$B$14</f>
        <v>0</v>
      </c>
    </row>
    <row r="13" spans="1:6" s="92" customFormat="1" x14ac:dyDescent="0.25">
      <c r="A13" s="90"/>
      <c r="B13" s="87">
        <f>IF(A13= Staff1,Staff!$B$2,IF(A13= Staff2,Staff!$B$3, IF(A13= Staff3, Staff!$B$4, IF(A13= Staff4, Staff!$B$5, IF(A13=Staff5, Staff!$B$6, IF(A13=Staff6, Staff!$B$7, IF(A13=Staff7, Staff!$B$8, IF(A13=Staff8, Staff!$B$9, IF(A13=Staff9, Staff!$B$10, IF(A13=Staff10, Staff!$B$12))))))))))</f>
        <v>0</v>
      </c>
      <c r="C13" s="91"/>
      <c r="D13" s="91"/>
      <c r="E13" s="36">
        <f t="shared" si="0"/>
        <v>0</v>
      </c>
      <c r="F13" s="37">
        <f>B13*E13*Staff!$B$14</f>
        <v>0</v>
      </c>
    </row>
    <row r="14" spans="1:6" s="92" customFormat="1" x14ac:dyDescent="0.25">
      <c r="A14" s="90"/>
      <c r="B14" s="87">
        <f>IF(A14= Staff1,Staff!$B$2,IF(A14= Staff2,Staff!$B$3, IF(A14= Staff3, Staff!$B$4, IF(A14= Staff4, Staff!$B$5, IF(A14=Staff5, Staff!$B$6, IF(A14=Staff6, Staff!$B$7, IF(A14=Staff7, Staff!$B$8, IF(A14=Staff8, Staff!$B$9, IF(A14=Staff9, Staff!$B$10, IF(A14=Staff10, Staff!$B$12))))))))))</f>
        <v>0</v>
      </c>
      <c r="C14" s="91"/>
      <c r="D14" s="91"/>
      <c r="E14" s="36">
        <f t="shared" si="0"/>
        <v>0</v>
      </c>
      <c r="F14" s="37">
        <f>B14*E14*Staff!$B$14</f>
        <v>0</v>
      </c>
    </row>
    <row r="15" spans="1:6" s="92" customFormat="1" x14ac:dyDescent="0.25">
      <c r="A15" s="90"/>
      <c r="B15" s="87">
        <f>IF(A15= Staff1,Staff!$B$2,IF(A15= Staff2,Staff!$B$3, IF(A15= Staff3, Staff!$B$4, IF(A15= Staff4, Staff!$B$5, IF(A15=Staff5, Staff!$B$6, IF(A15=Staff6, Staff!$B$7, IF(A15=Staff7, Staff!$B$8, IF(A15=Staff8, Staff!$B$9, IF(A15=Staff9, Staff!$B$10, IF(A15=Staff10, Staff!$B$12))))))))))</f>
        <v>0</v>
      </c>
      <c r="C15" s="91"/>
      <c r="D15" s="91"/>
      <c r="E15" s="36">
        <f t="shared" si="0"/>
        <v>0</v>
      </c>
      <c r="F15" s="37">
        <f>B15*E15*Staff!$B$14</f>
        <v>0</v>
      </c>
    </row>
    <row r="16" spans="1:6" ht="25.5" x14ac:dyDescent="0.25">
      <c r="A16" s="93" t="s">
        <v>123</v>
      </c>
      <c r="B16" s="94" t="s">
        <v>4</v>
      </c>
      <c r="C16" s="94" t="s">
        <v>4</v>
      </c>
      <c r="D16" s="94" t="s">
        <v>4</v>
      </c>
      <c r="E16" s="7" t="s">
        <v>4</v>
      </c>
      <c r="F16" s="17"/>
    </row>
    <row r="17" spans="1:6" ht="15" customHeight="1" x14ac:dyDescent="0.25">
      <c r="A17" s="121" t="s">
        <v>98</v>
      </c>
      <c r="B17" s="121"/>
      <c r="C17" s="121"/>
      <c r="D17" s="121"/>
      <c r="E17" s="121"/>
      <c r="F17" s="121"/>
    </row>
    <row r="18" spans="1:6" x14ac:dyDescent="0.25">
      <c r="A18" s="86"/>
      <c r="B18" s="87">
        <f>IF(A18= Staff1,Staff!$B$2,IF(A18= Staff2,Staff!$B$3, IF(A18= Staff3, Staff!$B$4, IF(A18= Staff4, Staff!$B$5, IF(A18=Staff5, Staff!$B$6, IF(A18=Staff6, Staff!$B$7, IF(A18=Staff7, Staff!$B$8, IF(A18=Staff8, Staff!$B$9, IF(A18=Staff9, Staff!$B$10, IF(A18=Staff10, Staff!$B$12))))))))))</f>
        <v>0</v>
      </c>
      <c r="C18" s="88"/>
      <c r="D18" s="88"/>
      <c r="E18" s="84">
        <f>C18*D18/2080</f>
        <v>0</v>
      </c>
      <c r="F18" s="37">
        <f>B18*E18*Staff!$B$14</f>
        <v>0</v>
      </c>
    </row>
    <row r="19" spans="1:6" x14ac:dyDescent="0.25">
      <c r="A19" s="86"/>
      <c r="B19" s="87">
        <f>IF(A19= Staff1,Staff!$B$2,IF(A19= Staff2,Staff!$B$3, IF(A19= Staff3, Staff!$B$4, IF(A19= Staff4, Staff!$B$5, IF(A19=Staff5, Staff!$B$6, IF(A19=Staff6, Staff!$B$7, IF(A19=Staff7, Staff!$B$8, IF(A19=Staff8, Staff!$B$9, IF(A19=Staff9, Staff!$B$10, IF(A19=Staff10, Staff!$B$12))))))))))</f>
        <v>0</v>
      </c>
      <c r="C19" s="88"/>
      <c r="D19" s="88"/>
      <c r="E19" s="36">
        <f t="shared" ref="E19:E27" si="1">C19*D19/2080</f>
        <v>0</v>
      </c>
      <c r="F19" s="37">
        <f>B19*E19*Staff!$B$14</f>
        <v>0</v>
      </c>
    </row>
    <row r="20" spans="1:6" x14ac:dyDescent="0.25">
      <c r="A20" s="86"/>
      <c r="B20" s="87">
        <f>IF(A20= Staff1,Staff!$B$2,IF(A20= Staff2,Staff!$B$3, IF(A20= Staff3, Staff!$B$4, IF(A20= Staff4, Staff!$B$5, IF(A20=Staff5, Staff!$B$6, IF(A20=Staff6, Staff!$B$7, IF(A20=Staff7, Staff!$B$8, IF(A20=Staff8, Staff!$B$9, IF(A20=Staff9, Staff!$B$10, IF(A20=Staff10, Staff!$B$12))))))))))</f>
        <v>0</v>
      </c>
      <c r="C20" s="88"/>
      <c r="D20" s="88"/>
      <c r="E20" s="36">
        <f t="shared" si="1"/>
        <v>0</v>
      </c>
      <c r="F20" s="37">
        <f>B20*E20*Staff!$B$14</f>
        <v>0</v>
      </c>
    </row>
    <row r="21" spans="1:6" x14ac:dyDescent="0.25">
      <c r="A21" s="86"/>
      <c r="B21" s="87">
        <f>IF(A21= Staff1,Staff!$B$2,IF(A21= Staff2,Staff!$B$3, IF(A21= Staff3, Staff!$B$4, IF(A21= Staff4, Staff!$B$5, IF(A21=Staff5, Staff!$B$6, IF(A21=Staff6, Staff!$B$7, IF(A21=Staff7, Staff!$B$8, IF(A21=Staff8, Staff!$B$9, IF(A21=Staff9, Staff!$B$10, IF(A21=Staff10, Staff!$B$12))))))))))</f>
        <v>0</v>
      </c>
      <c r="C21" s="89"/>
      <c r="D21" s="89"/>
      <c r="E21" s="36">
        <f t="shared" si="1"/>
        <v>0</v>
      </c>
      <c r="F21" s="37">
        <f>B21*E21*Staff!$B$14</f>
        <v>0</v>
      </c>
    </row>
    <row r="22" spans="1:6" x14ac:dyDescent="0.25">
      <c r="A22" s="86"/>
      <c r="B22" s="87">
        <f>IF(A22= Staff1,Staff!$B$2,IF(A22= Staff2,Staff!$B$3, IF(A22= Staff3, Staff!$B$4, IF(A22= Staff4, Staff!$B$5, IF(A22=Staff5, Staff!$B$6, IF(A22=Staff6, Staff!$B$7, IF(A22=Staff7, Staff!$B$8, IF(A22=Staff8, Staff!$B$9, IF(A22=Staff9, Staff!$B$10, IF(A22=Staff10, Staff!$B$12))))))))))</f>
        <v>0</v>
      </c>
      <c r="C22" s="89"/>
      <c r="D22" s="89"/>
      <c r="E22" s="36">
        <f t="shared" si="1"/>
        <v>0</v>
      </c>
      <c r="F22" s="37">
        <f>B22*E22*Staff!$B$14</f>
        <v>0</v>
      </c>
    </row>
    <row r="23" spans="1:6" x14ac:dyDescent="0.25">
      <c r="A23" s="86"/>
      <c r="B23" s="87">
        <f>IF(A23= Staff1,Staff!$B$2,IF(A23= Staff2,Staff!$B$3, IF(A23= Staff3, Staff!$B$4, IF(A23= Staff4, Staff!$B$5, IF(A23=Staff5, Staff!$B$6, IF(A23=Staff6, Staff!$B$7, IF(A23=Staff7, Staff!$B$8, IF(A23=Staff8, Staff!$B$9, IF(A23=Staff9, Staff!$B$10, IF(A23=Staff10, Staff!$B$12))))))))))</f>
        <v>0</v>
      </c>
      <c r="C23" s="89"/>
      <c r="D23" s="89"/>
      <c r="E23" s="36">
        <f t="shared" si="1"/>
        <v>0</v>
      </c>
      <c r="F23" s="37">
        <f>B23*E23*Staff!$B$14</f>
        <v>0</v>
      </c>
    </row>
    <row r="24" spans="1:6" s="92" customFormat="1" x14ac:dyDescent="0.25">
      <c r="A24" s="90"/>
      <c r="B24" s="87">
        <f>IF(A24= Staff1,Staff!$B$2,IF(A24= Staff2,Staff!$B$3, IF(A24= Staff3, Staff!$B$4, IF(A24= Staff4, Staff!$B$5, IF(A24=Staff5, Staff!$B$6, IF(A24=Staff6, Staff!$B$7, IF(A24=Staff7, Staff!$B$8, IF(A24=Staff8, Staff!$B$9, IF(A24=Staff9, Staff!$B$10, IF(A24=Staff10, Staff!$B$12))))))))))</f>
        <v>0</v>
      </c>
      <c r="C24" s="91"/>
      <c r="D24" s="91"/>
      <c r="E24" s="36">
        <f t="shared" si="1"/>
        <v>0</v>
      </c>
      <c r="F24" s="37">
        <f>B24*E24*Staff!$B$14</f>
        <v>0</v>
      </c>
    </row>
    <row r="25" spans="1:6" s="92" customFormat="1" x14ac:dyDescent="0.25">
      <c r="A25" s="90"/>
      <c r="B25" s="87">
        <f>IF(A25= Staff1,Staff!$B$2,IF(A25= Staff2,Staff!$B$3, IF(A25= Staff3, Staff!$B$4, IF(A25= Staff4, Staff!$B$5, IF(A25=Staff5, Staff!$B$6, IF(A25=Staff6, Staff!$B$7, IF(A25=Staff7, Staff!$B$8, IF(A25=Staff8, Staff!$B$9, IF(A25=Staff9, Staff!$B$10, IF(A25=Staff10, Staff!$B$12))))))))))</f>
        <v>0</v>
      </c>
      <c r="C25" s="91"/>
      <c r="D25" s="91"/>
      <c r="E25" s="36">
        <f t="shared" si="1"/>
        <v>0</v>
      </c>
      <c r="F25" s="37">
        <f>B25*E25*Staff!$B$14</f>
        <v>0</v>
      </c>
    </row>
    <row r="26" spans="1:6" s="92" customFormat="1" x14ac:dyDescent="0.25">
      <c r="A26" s="90"/>
      <c r="B26" s="87">
        <f>IF(A26= Staff1,Staff!$B$2,IF(A26= Staff2,Staff!$B$3, IF(A26= Staff3, Staff!$B$4, IF(A26= Staff4, Staff!$B$5, IF(A26=Staff5, Staff!$B$6, IF(A26=Staff6, Staff!$B$7, IF(A26=Staff7, Staff!$B$8, IF(A26=Staff8, Staff!$B$9, IF(A26=Staff9, Staff!$B$10, IF(A26=Staff10, Staff!$B$12))))))))))</f>
        <v>0</v>
      </c>
      <c r="C26" s="91"/>
      <c r="D26" s="91"/>
      <c r="E26" s="36">
        <f t="shared" si="1"/>
        <v>0</v>
      </c>
      <c r="F26" s="37">
        <f>B26*E26*Staff!$B$14</f>
        <v>0</v>
      </c>
    </row>
    <row r="27" spans="1:6" s="92" customFormat="1" x14ac:dyDescent="0.25">
      <c r="A27" s="90"/>
      <c r="B27" s="87">
        <f>IF(A27= Staff1,Staff!$B$2,IF(A27= Staff2,Staff!$B$3, IF(A27= Staff3, Staff!$B$4, IF(A27= Staff4, Staff!$B$5, IF(A27=Staff5, Staff!$B$6, IF(A27=Staff6, Staff!$B$7, IF(A27=Staff7, Staff!$B$8, IF(A27=Staff8, Staff!$B$9, IF(A27=Staff9, Staff!$B$10, IF(A27=Staff10, Staff!$B$12))))))))))</f>
        <v>0</v>
      </c>
      <c r="C27" s="91"/>
      <c r="D27" s="91"/>
      <c r="E27" s="36">
        <f t="shared" si="1"/>
        <v>0</v>
      </c>
      <c r="F27" s="37">
        <f>B27*E27*Staff!$B$14</f>
        <v>0</v>
      </c>
    </row>
    <row r="28" spans="1:6" ht="25.5" x14ac:dyDescent="0.25">
      <c r="A28" s="93" t="s">
        <v>123</v>
      </c>
      <c r="B28" s="94" t="s">
        <v>4</v>
      </c>
      <c r="C28" s="94" t="s">
        <v>4</v>
      </c>
      <c r="D28" s="94" t="s">
        <v>4</v>
      </c>
      <c r="E28" s="7" t="s">
        <v>4</v>
      </c>
      <c r="F28" s="17"/>
    </row>
    <row r="29" spans="1:6" ht="15" customHeight="1" x14ac:dyDescent="0.25">
      <c r="A29" s="120" t="s">
        <v>99</v>
      </c>
      <c r="B29" s="120"/>
      <c r="C29" s="120"/>
      <c r="D29" s="120"/>
      <c r="E29" s="120"/>
      <c r="F29" s="120"/>
    </row>
    <row r="30" spans="1:6" x14ac:dyDescent="0.25">
      <c r="A30" s="86"/>
      <c r="B30" s="87">
        <f>IF(A30= Staff1,Staff!$B$2,IF(A30= Staff2,Staff!$B$3, IF(A30= Staff3, Staff!$B$4, IF(A30= Staff4, Staff!$B$5, IF(A30=Staff5, Staff!$B$6, IF(A30=Staff6, Staff!$B$7, IF(A30=Staff7, Staff!$B$8, IF(A30=Staff8, Staff!$B$9, IF(A30=Staff9, Staff!$B$10, IF(A30=Staff10, Staff!$B$12))))))))))</f>
        <v>0</v>
      </c>
      <c r="C30" s="88"/>
      <c r="D30" s="88"/>
      <c r="E30" s="84">
        <f>C30*D30/2080</f>
        <v>0</v>
      </c>
      <c r="F30" s="37">
        <f>B30*E30*Staff!$B$14</f>
        <v>0</v>
      </c>
    </row>
    <row r="31" spans="1:6" x14ac:dyDescent="0.25">
      <c r="A31" s="86"/>
      <c r="B31" s="87">
        <f>IF(A31= Staff1,Staff!$B$2,IF(A31= Staff2,Staff!$B$3, IF(A31= Staff3, Staff!$B$4, IF(A31= Staff4, Staff!$B$5, IF(A31=Staff5, Staff!$B$6, IF(A31=Staff6, Staff!$B$7, IF(A31=Staff7, Staff!$B$8, IF(A31=Staff8, Staff!$B$9, IF(A31=Staff9, Staff!$B$10, IF(A31=Staff10, Staff!$B$12))))))))))</f>
        <v>0</v>
      </c>
      <c r="C31" s="88"/>
      <c r="D31" s="88"/>
      <c r="E31" s="36">
        <f t="shared" ref="E31:E39" si="2">C31*D31/2080</f>
        <v>0</v>
      </c>
      <c r="F31" s="37">
        <f>B31*E31*Staff!$B$14</f>
        <v>0</v>
      </c>
    </row>
    <row r="32" spans="1:6" x14ac:dyDescent="0.25">
      <c r="A32" s="86"/>
      <c r="B32" s="87">
        <f>IF(A32= Staff1,Staff!$B$2,IF(A32= Staff2,Staff!$B$3, IF(A32= Staff3, Staff!$B$4, IF(A32= Staff4, Staff!$B$5, IF(A32=Staff5, Staff!$B$6, IF(A32=Staff6, Staff!$B$7, IF(A32=Staff7, Staff!$B$8, IF(A32=Staff8, Staff!$B$9, IF(A32=Staff9, Staff!$B$10, IF(A32=Staff10, Staff!$B$12))))))))))</f>
        <v>0</v>
      </c>
      <c r="C32" s="88"/>
      <c r="D32" s="88"/>
      <c r="E32" s="36">
        <f t="shared" si="2"/>
        <v>0</v>
      </c>
      <c r="F32" s="37">
        <f>B32*E32*Staff!$B$14</f>
        <v>0</v>
      </c>
    </row>
    <row r="33" spans="1:6" x14ac:dyDescent="0.25">
      <c r="A33" s="86"/>
      <c r="B33" s="87">
        <f>IF(A33= Staff1,Staff!$B$2,IF(A33= Staff2,Staff!$B$3, IF(A33= Staff3, Staff!$B$4, IF(A33= Staff4, Staff!$B$5, IF(A33=Staff5, Staff!$B$6, IF(A33=Staff6, Staff!$B$7, IF(A33=Staff7, Staff!$B$8, IF(A33=Staff8, Staff!$B$9, IF(A33=Staff9, Staff!$B$10, IF(A33=Staff10, Staff!$B$12))))))))))</f>
        <v>0</v>
      </c>
      <c r="C33" s="89"/>
      <c r="D33" s="89"/>
      <c r="E33" s="36">
        <f t="shared" si="2"/>
        <v>0</v>
      </c>
      <c r="F33" s="37">
        <f>B33*E33*Staff!$B$14</f>
        <v>0</v>
      </c>
    </row>
    <row r="34" spans="1:6" x14ac:dyDescent="0.25">
      <c r="A34" s="86"/>
      <c r="B34" s="87">
        <f>IF(A34= Staff1,Staff!$B$2,IF(A34= Staff2,Staff!$B$3, IF(A34= Staff3, Staff!$B$4, IF(A34= Staff4, Staff!$B$5, IF(A34=Staff5, Staff!$B$6, IF(A34=Staff6, Staff!$B$7, IF(A34=Staff7, Staff!$B$8, IF(A34=Staff8, Staff!$B$9, IF(A34=Staff9, Staff!$B$10, IF(A34=Staff10, Staff!$B$12))))))))))</f>
        <v>0</v>
      </c>
      <c r="C34" s="89"/>
      <c r="D34" s="89"/>
      <c r="E34" s="36">
        <f t="shared" si="2"/>
        <v>0</v>
      </c>
      <c r="F34" s="37">
        <f>B34*E34*Staff!$B$14</f>
        <v>0</v>
      </c>
    </row>
    <row r="35" spans="1:6" x14ac:dyDescent="0.25">
      <c r="A35" s="86"/>
      <c r="B35" s="87">
        <f>IF(A35= Staff1,Staff!$B$2,IF(A35= Staff2,Staff!$B$3, IF(A35= Staff3, Staff!$B$4, IF(A35= Staff4, Staff!$B$5, IF(A35=Staff5, Staff!$B$6, IF(A35=Staff6, Staff!$B$7, IF(A35=Staff7, Staff!$B$8, IF(A35=Staff8, Staff!$B$9, IF(A35=Staff9, Staff!$B$10, IF(A35=Staff10, Staff!$B$12))))))))))</f>
        <v>0</v>
      </c>
      <c r="C35" s="89"/>
      <c r="D35" s="89"/>
      <c r="E35" s="36">
        <f t="shared" si="2"/>
        <v>0</v>
      </c>
      <c r="F35" s="37">
        <f>B35*E35*Staff!$B$14</f>
        <v>0</v>
      </c>
    </row>
    <row r="36" spans="1:6" s="92" customFormat="1" x14ac:dyDescent="0.25">
      <c r="A36" s="90"/>
      <c r="B36" s="87">
        <f>IF(A36= Staff1,Staff!$B$2,IF(A36= Staff2,Staff!$B$3, IF(A36= Staff3, Staff!$B$4, IF(A36= Staff4, Staff!$B$5, IF(A36=Staff5, Staff!$B$6, IF(A36=Staff6, Staff!$B$7, IF(A36=Staff7, Staff!$B$8, IF(A36=Staff8, Staff!$B$9, IF(A36=Staff9, Staff!$B$10, IF(A36=Staff10, Staff!$B$12))))))))))</f>
        <v>0</v>
      </c>
      <c r="C36" s="91"/>
      <c r="D36" s="91"/>
      <c r="E36" s="36">
        <f t="shared" si="2"/>
        <v>0</v>
      </c>
      <c r="F36" s="37">
        <f>B36*E36*Staff!$B$14</f>
        <v>0</v>
      </c>
    </row>
    <row r="37" spans="1:6" s="92" customFormat="1" x14ac:dyDescent="0.25">
      <c r="A37" s="90"/>
      <c r="B37" s="87">
        <f>IF(A37= Staff1,Staff!$B$2,IF(A37= Staff2,Staff!$B$3, IF(A37= Staff3, Staff!$B$4, IF(A37= Staff4, Staff!$B$5, IF(A37=Staff5, Staff!$B$6, IF(A37=Staff6, Staff!$B$7, IF(A37=Staff7, Staff!$B$8, IF(A37=Staff8, Staff!$B$9, IF(A37=Staff9, Staff!$B$10, IF(A37=Staff10, Staff!$B$12))))))))))</f>
        <v>0</v>
      </c>
      <c r="C37" s="91"/>
      <c r="D37" s="91"/>
      <c r="E37" s="36">
        <f t="shared" si="2"/>
        <v>0</v>
      </c>
      <c r="F37" s="37">
        <f>B37*E37*Staff!$B$14</f>
        <v>0</v>
      </c>
    </row>
    <row r="38" spans="1:6" s="92" customFormat="1" x14ac:dyDescent="0.25">
      <c r="A38" s="90"/>
      <c r="B38" s="87">
        <f>IF(A38= Staff1,Staff!$B$2,IF(A38= Staff2,Staff!$B$3, IF(A38= Staff3, Staff!$B$4, IF(A38= Staff4, Staff!$B$5, IF(A38=Staff5, Staff!$B$6, IF(A38=Staff6, Staff!$B$7, IF(A38=Staff7, Staff!$B$8, IF(A38=Staff8, Staff!$B$9, IF(A38=Staff9, Staff!$B$10, IF(A38=Staff10, Staff!$B$12))))))))))</f>
        <v>0</v>
      </c>
      <c r="C38" s="91"/>
      <c r="D38" s="91"/>
      <c r="E38" s="36">
        <f t="shared" si="2"/>
        <v>0</v>
      </c>
      <c r="F38" s="37">
        <f>B38*E38*Staff!$B$14</f>
        <v>0</v>
      </c>
    </row>
    <row r="39" spans="1:6" s="92" customFormat="1" x14ac:dyDescent="0.25">
      <c r="A39" s="90"/>
      <c r="B39" s="87">
        <f>IF(A39= Staff1,Staff!$B$2,IF(A39= Staff2,Staff!$B$3, IF(A39= Staff3, Staff!$B$4, IF(A39= Staff4, Staff!$B$5, IF(A39=Staff5, Staff!$B$6, IF(A39=Staff6, Staff!$B$7, IF(A39=Staff7, Staff!$B$8, IF(A39=Staff8, Staff!$B$9, IF(A39=Staff9, Staff!$B$10, IF(A39=Staff10, Staff!$B$12))))))))))</f>
        <v>0</v>
      </c>
      <c r="C39" s="91"/>
      <c r="D39" s="91"/>
      <c r="E39" s="36">
        <f t="shared" si="2"/>
        <v>0</v>
      </c>
      <c r="F39" s="37">
        <f>B39*E39*Staff!$B$14</f>
        <v>0</v>
      </c>
    </row>
    <row r="40" spans="1:6" ht="25.5" x14ac:dyDescent="0.25">
      <c r="A40" s="93" t="s">
        <v>123</v>
      </c>
      <c r="B40" s="94" t="s">
        <v>4</v>
      </c>
      <c r="C40" s="94" t="s">
        <v>4</v>
      </c>
      <c r="D40" s="94" t="s">
        <v>4</v>
      </c>
      <c r="E40" s="7" t="s">
        <v>4</v>
      </c>
      <c r="F40" s="17"/>
    </row>
    <row r="41" spans="1:6" ht="15" customHeight="1" x14ac:dyDescent="0.25">
      <c r="A41" s="122" t="s">
        <v>100</v>
      </c>
      <c r="B41" s="123"/>
      <c r="C41" s="123"/>
      <c r="D41" s="123"/>
      <c r="E41" s="123"/>
      <c r="F41" s="124"/>
    </row>
    <row r="42" spans="1:6" x14ac:dyDescent="0.25">
      <c r="A42" s="86"/>
      <c r="B42" s="87">
        <f>IF(A42= Staff1,Staff!$B$2,IF(A42= Staff2,Staff!$B$3, IF(A42= Staff3, Staff!$B$4, IF(A42= Staff4, Staff!$B$5, IF(A42=Staff5, Staff!$B$6, IF(A42=Staff6, Staff!$B$7, IF(A42=Staff7, Staff!$B$8, IF(A42=Staff8, Staff!$B$9, IF(A42=Staff9, Staff!$B$10, IF(A42=Staff10, Staff!$B$12))))))))))</f>
        <v>0</v>
      </c>
      <c r="C42" s="88"/>
      <c r="D42" s="88"/>
      <c r="E42" s="84">
        <f>C42*D42/2080</f>
        <v>0</v>
      </c>
      <c r="F42" s="37">
        <f>B42*E42*Staff!$B$14</f>
        <v>0</v>
      </c>
    </row>
    <row r="43" spans="1:6" x14ac:dyDescent="0.25">
      <c r="A43" s="86"/>
      <c r="B43" s="87">
        <f>IF(A43= Staff1,Staff!$B$2,IF(A43= Staff2,Staff!$B$3, IF(A43= Staff3, Staff!$B$4, IF(A43= Staff4, Staff!$B$5, IF(A43=Staff5, Staff!$B$6, IF(A43=Staff6, Staff!$B$7, IF(A43=Staff7, Staff!$B$8, IF(A43=Staff8, Staff!$B$9, IF(A43=Staff9, Staff!$B$10, IF(A43=Staff10, Staff!$B$12))))))))))</f>
        <v>0</v>
      </c>
      <c r="C43" s="88"/>
      <c r="D43" s="88"/>
      <c r="E43" s="36">
        <f t="shared" ref="E43:E51" si="3">C43*D43/2080</f>
        <v>0</v>
      </c>
      <c r="F43" s="37">
        <f>B43*E43*Staff!$B$14</f>
        <v>0</v>
      </c>
    </row>
    <row r="44" spans="1:6" x14ac:dyDescent="0.25">
      <c r="A44" s="86"/>
      <c r="B44" s="87">
        <f>IF(A44= Staff1,Staff!$B$2,IF(A44= Staff2,Staff!$B$3, IF(A44= Staff3, Staff!$B$4, IF(A44= Staff4, Staff!$B$5, IF(A44=Staff5, Staff!$B$6, IF(A44=Staff6, Staff!$B$7, IF(A44=Staff7, Staff!$B$8, IF(A44=Staff8, Staff!$B$9, IF(A44=Staff9, Staff!$B$10, IF(A44=Staff10, Staff!$B$12))))))))))</f>
        <v>0</v>
      </c>
      <c r="C44" s="88"/>
      <c r="D44" s="88"/>
      <c r="E44" s="36">
        <f t="shared" si="3"/>
        <v>0</v>
      </c>
      <c r="F44" s="37">
        <f>B44*E44*Staff!$B$14</f>
        <v>0</v>
      </c>
    </row>
    <row r="45" spans="1:6" x14ac:dyDescent="0.25">
      <c r="A45" s="86"/>
      <c r="B45" s="87">
        <f>IF(A45= Staff1,Staff!$B$2,IF(A45= Staff2,Staff!$B$3, IF(A45= Staff3, Staff!$B$4, IF(A45= Staff4, Staff!$B$5, IF(A45=Staff5, Staff!$B$6, IF(A45=Staff6, Staff!$B$7, IF(A45=Staff7, Staff!$B$8, IF(A45=Staff8, Staff!$B$9, IF(A45=Staff9, Staff!$B$10, IF(A45=Staff10, Staff!$B$12))))))))))</f>
        <v>0</v>
      </c>
      <c r="C45" s="89"/>
      <c r="D45" s="89"/>
      <c r="E45" s="36">
        <f t="shared" si="3"/>
        <v>0</v>
      </c>
      <c r="F45" s="37">
        <f>B45*E45*Staff!$B$14</f>
        <v>0</v>
      </c>
    </row>
    <row r="46" spans="1:6" x14ac:dyDescent="0.25">
      <c r="A46" s="86"/>
      <c r="B46" s="87">
        <f>IF(A46= Staff1,Staff!$B$2,IF(A46= Staff2,Staff!$B$3, IF(A46= Staff3, Staff!$B$4, IF(A46= Staff4, Staff!$B$5, IF(A46=Staff5, Staff!$B$6, IF(A46=Staff6, Staff!$B$7, IF(A46=Staff7, Staff!$B$8, IF(A46=Staff8, Staff!$B$9, IF(A46=Staff9, Staff!$B$10, IF(A46=Staff10, Staff!$B$12))))))))))</f>
        <v>0</v>
      </c>
      <c r="C46" s="89"/>
      <c r="D46" s="89"/>
      <c r="E46" s="36">
        <f t="shared" si="3"/>
        <v>0</v>
      </c>
      <c r="F46" s="37">
        <f>B46*E46*Staff!$B$14</f>
        <v>0</v>
      </c>
    </row>
    <row r="47" spans="1:6" x14ac:dyDescent="0.25">
      <c r="A47" s="86"/>
      <c r="B47" s="87">
        <f>IF(A47= Staff1,Staff!$B$2,IF(A47= Staff2,Staff!$B$3, IF(A47= Staff3, Staff!$B$4, IF(A47= Staff4, Staff!$B$5, IF(A47=Staff5, Staff!$B$6, IF(A47=Staff6, Staff!$B$7, IF(A47=Staff7, Staff!$B$8, IF(A47=Staff8, Staff!$B$9, IF(A47=Staff9, Staff!$B$10, IF(A47=Staff10, Staff!$B$12))))))))))</f>
        <v>0</v>
      </c>
      <c r="C47" s="89"/>
      <c r="D47" s="89"/>
      <c r="E47" s="36">
        <f t="shared" si="3"/>
        <v>0</v>
      </c>
      <c r="F47" s="37">
        <f>B47*E47*Staff!$B$14</f>
        <v>0</v>
      </c>
    </row>
    <row r="48" spans="1:6" s="92" customFormat="1" x14ac:dyDescent="0.25">
      <c r="A48" s="90"/>
      <c r="B48" s="87">
        <f>IF(A48= Staff1,Staff!$B$2,IF(A48= Staff2,Staff!$B$3, IF(A48= Staff3, Staff!$B$4, IF(A48= Staff4, Staff!$B$5, IF(A48=Staff5, Staff!$B$6, IF(A48=Staff6, Staff!$B$7, IF(A48=Staff7, Staff!$B$8, IF(A48=Staff8, Staff!$B$9, IF(A48=Staff9, Staff!$B$10, IF(A48=Staff10, Staff!$B$12))))))))))</f>
        <v>0</v>
      </c>
      <c r="C48" s="91"/>
      <c r="D48" s="91"/>
      <c r="E48" s="36">
        <f t="shared" si="3"/>
        <v>0</v>
      </c>
      <c r="F48" s="37">
        <f>B48*E48*Staff!$B$14</f>
        <v>0</v>
      </c>
    </row>
    <row r="49" spans="1:6" s="92" customFormat="1" x14ac:dyDescent="0.25">
      <c r="A49" s="90"/>
      <c r="B49" s="87">
        <f>IF(A49= Staff1,Staff!$B$2,IF(A49= Staff2,Staff!$B$3, IF(A49= Staff3, Staff!$B$4, IF(A49= Staff4, Staff!$B$5, IF(A49=Staff5, Staff!$B$6, IF(A49=Staff6, Staff!$B$7, IF(A49=Staff7, Staff!$B$8, IF(A49=Staff8, Staff!$B$9, IF(A49=Staff9, Staff!$B$10, IF(A49=Staff10, Staff!$B$12))))))))))</f>
        <v>0</v>
      </c>
      <c r="C49" s="91"/>
      <c r="D49" s="91"/>
      <c r="E49" s="36">
        <f t="shared" si="3"/>
        <v>0</v>
      </c>
      <c r="F49" s="37">
        <f>B49*E49*Staff!$B$14</f>
        <v>0</v>
      </c>
    </row>
    <row r="50" spans="1:6" s="92" customFormat="1" x14ac:dyDescent="0.25">
      <c r="A50" s="90"/>
      <c r="B50" s="87">
        <f>IF(A50= Staff1,Staff!$B$2,IF(A50= Staff2,Staff!$B$3, IF(A50= Staff3, Staff!$B$4, IF(A50= Staff4, Staff!$B$5, IF(A50=Staff5, Staff!$B$6, IF(A50=Staff6, Staff!$B$7, IF(A50=Staff7, Staff!$B$8, IF(A50=Staff8, Staff!$B$9, IF(A50=Staff9, Staff!$B$10, IF(A50=Staff10, Staff!$B$12))))))))))</f>
        <v>0</v>
      </c>
      <c r="C50" s="91"/>
      <c r="D50" s="91"/>
      <c r="E50" s="36">
        <f t="shared" si="3"/>
        <v>0</v>
      </c>
      <c r="F50" s="37">
        <f>B50*E50*Staff!$B$14</f>
        <v>0</v>
      </c>
    </row>
    <row r="51" spans="1:6" s="92" customFormat="1" x14ac:dyDescent="0.25">
      <c r="A51" s="90"/>
      <c r="B51" s="87">
        <f>IF(A51= Staff1,Staff!$B$2,IF(A51= Staff2,Staff!$B$3, IF(A51= Staff3, Staff!$B$4, IF(A51= Staff4, Staff!$B$5, IF(A51=Staff5, Staff!$B$6, IF(A51=Staff6, Staff!$B$7, IF(A51=Staff7, Staff!$B$8, IF(A51=Staff8, Staff!$B$9, IF(A51=Staff9, Staff!$B$10, IF(A51=Staff10, Staff!$B$12))))))))))</f>
        <v>0</v>
      </c>
      <c r="C51" s="91"/>
      <c r="D51" s="91"/>
      <c r="E51" s="36">
        <f t="shared" si="3"/>
        <v>0</v>
      </c>
      <c r="F51" s="37">
        <f>B51*E51*Staff!$B$14</f>
        <v>0</v>
      </c>
    </row>
    <row r="52" spans="1:6" ht="25.5" x14ac:dyDescent="0.25">
      <c r="A52" s="93" t="s">
        <v>123</v>
      </c>
      <c r="B52" s="94" t="s">
        <v>4</v>
      </c>
      <c r="C52" s="94" t="s">
        <v>4</v>
      </c>
      <c r="D52" s="94" t="s">
        <v>4</v>
      </c>
      <c r="E52" s="7" t="s">
        <v>4</v>
      </c>
      <c r="F52" s="17"/>
    </row>
    <row r="53" spans="1:6" ht="15" customHeight="1" x14ac:dyDescent="0.25">
      <c r="A53" s="121" t="s">
        <v>101</v>
      </c>
      <c r="B53" s="121"/>
      <c r="C53" s="121"/>
      <c r="D53" s="121"/>
      <c r="E53" s="121"/>
      <c r="F53" s="121"/>
    </row>
    <row r="54" spans="1:6" x14ac:dyDescent="0.25">
      <c r="A54" s="86"/>
      <c r="B54" s="87">
        <f>IF(A54= Staff1,Staff!$B$2,IF(A54= Staff2,Staff!$B$3, IF(A54= Staff3, Staff!$B$4, IF(A54= Staff4, Staff!$B$5, IF(A54=Staff5, Staff!$B$6, IF(A54=Staff6, Staff!$B$7, IF(A54=Staff7, Staff!$B$8, IF(A54=Staff8, Staff!$B$9, IF(A54=Staff9, Staff!$B$10, IF(A54=Staff10, Staff!$B$12))))))))))</f>
        <v>0</v>
      </c>
      <c r="C54" s="88"/>
      <c r="D54" s="88"/>
      <c r="E54" s="84">
        <f>C54*D54/2080</f>
        <v>0</v>
      </c>
      <c r="F54" s="37">
        <f>B54*E54*Staff!$B$14</f>
        <v>0</v>
      </c>
    </row>
    <row r="55" spans="1:6" x14ac:dyDescent="0.25">
      <c r="A55" s="86"/>
      <c r="B55" s="87">
        <f>IF(A55= Staff1,Staff!$B$2,IF(A55= Staff2,Staff!$B$3, IF(A55= Staff3, Staff!$B$4, IF(A55= Staff4, Staff!$B$5, IF(A55=Staff5, Staff!$B$6, IF(A55=Staff6, Staff!$B$7, IF(A55=Staff7, Staff!$B$8, IF(A55=Staff8, Staff!$B$9, IF(A55=Staff9, Staff!$B$10, IF(A55=Staff10, Staff!$B$12))))))))))</f>
        <v>0</v>
      </c>
      <c r="C55" s="88"/>
      <c r="D55" s="88"/>
      <c r="E55" s="36">
        <f t="shared" ref="E55:E63" si="4">C55*D55/2080</f>
        <v>0</v>
      </c>
      <c r="F55" s="37">
        <f>B55*E55*Staff!$B$14</f>
        <v>0</v>
      </c>
    </row>
    <row r="56" spans="1:6" x14ac:dyDescent="0.25">
      <c r="A56" s="86"/>
      <c r="B56" s="87">
        <f>IF(A56= Staff1,Staff!$B$2,IF(A56= Staff2,Staff!$B$3, IF(A56= Staff3, Staff!$B$4, IF(A56= Staff4, Staff!$B$5, IF(A56=Staff5, Staff!$B$6, IF(A56=Staff6, Staff!$B$7, IF(A56=Staff7, Staff!$B$8, IF(A56=Staff8, Staff!$B$9, IF(A56=Staff9, Staff!$B$10, IF(A56=Staff10, Staff!$B$12))))))))))</f>
        <v>0</v>
      </c>
      <c r="C56" s="88"/>
      <c r="D56" s="88"/>
      <c r="E56" s="36">
        <f t="shared" si="4"/>
        <v>0</v>
      </c>
      <c r="F56" s="37">
        <f>B56*E56*Staff!$B$14</f>
        <v>0</v>
      </c>
    </row>
    <row r="57" spans="1:6" x14ac:dyDescent="0.25">
      <c r="A57" s="86"/>
      <c r="B57" s="87">
        <f>IF(A57= Staff1,Staff!$B$2,IF(A57= Staff2,Staff!$B$3, IF(A57= Staff3, Staff!$B$4, IF(A57= Staff4, Staff!$B$5, IF(A57=Staff5, Staff!$B$6, IF(A57=Staff6, Staff!$B$7, IF(A57=Staff7, Staff!$B$8, IF(A57=Staff8, Staff!$B$9, IF(A57=Staff9, Staff!$B$10, IF(A57=Staff10, Staff!$B$12))))))))))</f>
        <v>0</v>
      </c>
      <c r="C57" s="89"/>
      <c r="D57" s="89"/>
      <c r="E57" s="36">
        <f t="shared" si="4"/>
        <v>0</v>
      </c>
      <c r="F57" s="37">
        <f>B57*E57*Staff!$B$14</f>
        <v>0</v>
      </c>
    </row>
    <row r="58" spans="1:6" x14ac:dyDescent="0.25">
      <c r="A58" s="86"/>
      <c r="B58" s="87">
        <f>IF(A58= Staff1,Staff!$B$2,IF(A58= Staff2,Staff!$B$3, IF(A58= Staff3, Staff!$B$4, IF(A58= Staff4, Staff!$B$5, IF(A58=Staff5, Staff!$B$6, IF(A58=Staff6, Staff!$B$7, IF(A58=Staff7, Staff!$B$8, IF(A58=Staff8, Staff!$B$9, IF(A58=Staff9, Staff!$B$10, IF(A58=Staff10, Staff!$B$12))))))))))</f>
        <v>0</v>
      </c>
      <c r="C58" s="89"/>
      <c r="D58" s="89"/>
      <c r="E58" s="36">
        <f t="shared" si="4"/>
        <v>0</v>
      </c>
      <c r="F58" s="37">
        <f>B58*E58*Staff!$B$14</f>
        <v>0</v>
      </c>
    </row>
    <row r="59" spans="1:6" x14ac:dyDescent="0.25">
      <c r="A59" s="86"/>
      <c r="B59" s="87">
        <f>IF(A59= Staff1,Staff!$B$2,IF(A59= Staff2,Staff!$B$3, IF(A59= Staff3, Staff!$B$4, IF(A59= Staff4, Staff!$B$5, IF(A59=Staff5, Staff!$B$6, IF(A59=Staff6, Staff!$B$7, IF(A59=Staff7, Staff!$B$8, IF(A59=Staff8, Staff!$B$9, IF(A59=Staff9, Staff!$B$10, IF(A59=Staff10, Staff!$B$12))))))))))</f>
        <v>0</v>
      </c>
      <c r="C59" s="89"/>
      <c r="D59" s="89"/>
      <c r="E59" s="36">
        <f t="shared" si="4"/>
        <v>0</v>
      </c>
      <c r="F59" s="37">
        <f>B59*E59*Staff!$B$14</f>
        <v>0</v>
      </c>
    </row>
    <row r="60" spans="1:6" s="92" customFormat="1" x14ac:dyDescent="0.25">
      <c r="A60" s="90"/>
      <c r="B60" s="87">
        <f>IF(A60= Staff1,Staff!$B$2,IF(A60= Staff2,Staff!$B$3, IF(A60= Staff3, Staff!$B$4, IF(A60= Staff4, Staff!$B$5, IF(A60=Staff5, Staff!$B$6, IF(A60=Staff6, Staff!$B$7, IF(A60=Staff7, Staff!$B$8, IF(A60=Staff8, Staff!$B$9, IF(A60=Staff9, Staff!$B$10, IF(A60=Staff10, Staff!$B$12))))))))))</f>
        <v>0</v>
      </c>
      <c r="C60" s="91"/>
      <c r="D60" s="91"/>
      <c r="E60" s="36">
        <f t="shared" si="4"/>
        <v>0</v>
      </c>
      <c r="F60" s="37">
        <f>B60*E60*Staff!$B$14</f>
        <v>0</v>
      </c>
    </row>
    <row r="61" spans="1:6" s="92" customFormat="1" x14ac:dyDescent="0.25">
      <c r="A61" s="90"/>
      <c r="B61" s="87">
        <f>IF(A61= Staff1,Staff!$B$2,IF(A61= Staff2,Staff!$B$3, IF(A61= Staff3, Staff!$B$4, IF(A61= Staff4, Staff!$B$5, IF(A61=Staff5, Staff!$B$6, IF(A61=Staff6, Staff!$B$7, IF(A61=Staff7, Staff!$B$8, IF(A61=Staff8, Staff!$B$9, IF(A61=Staff9, Staff!$B$10, IF(A61=Staff10, Staff!$B$12))))))))))</f>
        <v>0</v>
      </c>
      <c r="C61" s="91"/>
      <c r="D61" s="91"/>
      <c r="E61" s="36">
        <f t="shared" si="4"/>
        <v>0</v>
      </c>
      <c r="F61" s="37">
        <f>B61*E61*Staff!$B$14</f>
        <v>0</v>
      </c>
    </row>
    <row r="62" spans="1:6" s="92" customFormat="1" x14ac:dyDescent="0.25">
      <c r="A62" s="90"/>
      <c r="B62" s="87">
        <f>IF(A62= Staff1,Staff!$B$2,IF(A62= Staff2,Staff!$B$3, IF(A62= Staff3, Staff!$B$4, IF(A62= Staff4, Staff!$B$5, IF(A62=Staff5, Staff!$B$6, IF(A62=Staff6, Staff!$B$7, IF(A62=Staff7, Staff!$B$8, IF(A62=Staff8, Staff!$B$9, IF(A62=Staff9, Staff!$B$10, IF(A62=Staff10, Staff!$B$12))))))))))</f>
        <v>0</v>
      </c>
      <c r="C62" s="91"/>
      <c r="D62" s="91"/>
      <c r="E62" s="36">
        <f t="shared" si="4"/>
        <v>0</v>
      </c>
      <c r="F62" s="37">
        <f>B62*E62*Staff!$B$14</f>
        <v>0</v>
      </c>
    </row>
    <row r="63" spans="1:6" s="92" customFormat="1" x14ac:dyDescent="0.25">
      <c r="A63" s="90"/>
      <c r="B63" s="87">
        <f>IF(A63= Staff1,Staff!$B$2,IF(A63= Staff2,Staff!$B$3, IF(A63= Staff3, Staff!$B$4, IF(A63= Staff4, Staff!$B$5, IF(A63=Staff5, Staff!$B$6, IF(A63=Staff6, Staff!$B$7, IF(A63=Staff7, Staff!$B$8, IF(A63=Staff8, Staff!$B$9, IF(A63=Staff9, Staff!$B$10, IF(A63=Staff10, Staff!$B$12))))))))))</f>
        <v>0</v>
      </c>
      <c r="C63" s="91"/>
      <c r="D63" s="91"/>
      <c r="E63" s="36">
        <f t="shared" si="4"/>
        <v>0</v>
      </c>
      <c r="F63" s="37">
        <f>B63*E63*Staff!$B$14</f>
        <v>0</v>
      </c>
    </row>
    <row r="64" spans="1:6" ht="25.5" x14ac:dyDescent="0.25">
      <c r="A64" s="93" t="s">
        <v>123</v>
      </c>
      <c r="B64" s="94" t="s">
        <v>4</v>
      </c>
      <c r="C64" s="94" t="s">
        <v>4</v>
      </c>
      <c r="D64" s="94" t="s">
        <v>4</v>
      </c>
      <c r="E64" s="7" t="s">
        <v>4</v>
      </c>
      <c r="F64" s="17"/>
    </row>
    <row r="65" spans="1:6" ht="15" customHeight="1" x14ac:dyDescent="0.25">
      <c r="A65" s="120" t="s">
        <v>102</v>
      </c>
      <c r="B65" s="120"/>
      <c r="C65" s="120"/>
      <c r="D65" s="120"/>
      <c r="E65" s="120"/>
      <c r="F65" s="120"/>
    </row>
    <row r="66" spans="1:6" x14ac:dyDescent="0.25">
      <c r="A66" s="86"/>
      <c r="B66" s="87">
        <f>IF(A66= Staff1,Staff!$B$2,IF(A66= Staff2,Staff!$B$3, IF(A66= Staff3, Staff!$B$4, IF(A66= Staff4, Staff!$B$5, IF(A66=Staff5, Staff!$B$6, IF(A66=Staff6, Staff!$B$7, IF(A66=Staff7, Staff!$B$8, IF(A66=Staff8, Staff!$B$9, IF(A66=Staff9, Staff!$B$10, IF(A66=Staff10, Staff!$B$12))))))))))</f>
        <v>0</v>
      </c>
      <c r="C66" s="88"/>
      <c r="D66" s="88"/>
      <c r="E66" s="84">
        <f>C66*D66/2080</f>
        <v>0</v>
      </c>
      <c r="F66" s="37">
        <f>B66*E66*Staff!$B$14</f>
        <v>0</v>
      </c>
    </row>
    <row r="67" spans="1:6" x14ac:dyDescent="0.25">
      <c r="A67" s="86"/>
      <c r="B67" s="87">
        <f>IF(A67= Staff1,Staff!$B$2,IF(A67= Staff2,Staff!$B$3, IF(A67= Staff3, Staff!$B$4, IF(A67= Staff4, Staff!$B$5, IF(A67=Staff5, Staff!$B$6, IF(A67=Staff6, Staff!$B$7, IF(A67=Staff7, Staff!$B$8, IF(A67=Staff8, Staff!$B$9, IF(A67=Staff9, Staff!$B$10, IF(A67=Staff10, Staff!$B$12))))))))))</f>
        <v>0</v>
      </c>
      <c r="C67" s="88"/>
      <c r="D67" s="88"/>
      <c r="E67" s="36">
        <f t="shared" ref="E67:E75" si="5">C67*D67/2080</f>
        <v>0</v>
      </c>
      <c r="F67" s="37">
        <f>B67*E67*Staff!$B$14</f>
        <v>0</v>
      </c>
    </row>
    <row r="68" spans="1:6" x14ac:dyDescent="0.25">
      <c r="A68" s="86"/>
      <c r="B68" s="87">
        <f>IF(A68= Staff1,Staff!$B$2,IF(A68= Staff2,Staff!$B$3, IF(A68= Staff3, Staff!$B$4, IF(A68= Staff4, Staff!$B$5, IF(A68=Staff5, Staff!$B$6, IF(A68=Staff6, Staff!$B$7, IF(A68=Staff7, Staff!$B$8, IF(A68=Staff8, Staff!$B$9, IF(A68=Staff9, Staff!$B$10, IF(A68=Staff10, Staff!$B$12))))))))))</f>
        <v>0</v>
      </c>
      <c r="C68" s="88"/>
      <c r="D68" s="88"/>
      <c r="E68" s="36">
        <f t="shared" si="5"/>
        <v>0</v>
      </c>
      <c r="F68" s="37">
        <f>B68*E68*Staff!$B$14</f>
        <v>0</v>
      </c>
    </row>
    <row r="69" spans="1:6" x14ac:dyDescent="0.25">
      <c r="A69" s="86"/>
      <c r="B69" s="87">
        <f>IF(A69= Staff1,Staff!$B$2,IF(A69= Staff2,Staff!$B$3, IF(A69= Staff3, Staff!$B$4, IF(A69= Staff4, Staff!$B$5, IF(A69=Staff5, Staff!$B$6, IF(A69=Staff6, Staff!$B$7, IF(A69=Staff7, Staff!$B$8, IF(A69=Staff8, Staff!$B$9, IF(A69=Staff9, Staff!$B$10, IF(A69=Staff10, Staff!$B$12))))))))))</f>
        <v>0</v>
      </c>
      <c r="C69" s="89"/>
      <c r="D69" s="89"/>
      <c r="E69" s="36">
        <f t="shared" si="5"/>
        <v>0</v>
      </c>
      <c r="F69" s="37">
        <f>B69*E69*Staff!$B$14</f>
        <v>0</v>
      </c>
    </row>
    <row r="70" spans="1:6" x14ac:dyDescent="0.25">
      <c r="A70" s="86"/>
      <c r="B70" s="87">
        <f>IF(A70= Staff1,Staff!$B$2,IF(A70= Staff2,Staff!$B$3, IF(A70= Staff3, Staff!$B$4, IF(A70= Staff4, Staff!$B$5, IF(A70=Staff5, Staff!$B$6, IF(A70=Staff6, Staff!$B$7, IF(A70=Staff7, Staff!$B$8, IF(A70=Staff8, Staff!$B$9, IF(A70=Staff9, Staff!$B$10, IF(A70=Staff10, Staff!$B$12))))))))))</f>
        <v>0</v>
      </c>
      <c r="C70" s="89"/>
      <c r="D70" s="89"/>
      <c r="E70" s="36">
        <f t="shared" si="5"/>
        <v>0</v>
      </c>
      <c r="F70" s="37">
        <f>B70*E70*Staff!$B$14</f>
        <v>0</v>
      </c>
    </row>
    <row r="71" spans="1:6" x14ac:dyDescent="0.25">
      <c r="A71" s="86"/>
      <c r="B71" s="87">
        <f>IF(A71= Staff1,Staff!$B$2,IF(A71= Staff2,Staff!$B$3, IF(A71= Staff3, Staff!$B$4, IF(A71= Staff4, Staff!$B$5, IF(A71=Staff5, Staff!$B$6, IF(A71=Staff6, Staff!$B$7, IF(A71=Staff7, Staff!$B$8, IF(A71=Staff8, Staff!$B$9, IF(A71=Staff9, Staff!$B$10, IF(A71=Staff10, Staff!$B$12))))))))))</f>
        <v>0</v>
      </c>
      <c r="C71" s="89"/>
      <c r="D71" s="89"/>
      <c r="E71" s="36">
        <f t="shared" si="5"/>
        <v>0</v>
      </c>
      <c r="F71" s="37">
        <f>B71*E71*Staff!$B$14</f>
        <v>0</v>
      </c>
    </row>
    <row r="72" spans="1:6" s="92" customFormat="1" x14ac:dyDescent="0.25">
      <c r="A72" s="90"/>
      <c r="B72" s="87">
        <f>IF(A72= Staff1,Staff!$B$2,IF(A72= Staff2,Staff!$B$3, IF(A72= Staff3, Staff!$B$4, IF(A72= Staff4, Staff!$B$5, IF(A72=Staff5, Staff!$B$6, IF(A72=Staff6, Staff!$B$7, IF(A72=Staff7, Staff!$B$8, IF(A72=Staff8, Staff!$B$9, IF(A72=Staff9, Staff!$B$10, IF(A72=Staff10, Staff!$B$12))))))))))</f>
        <v>0</v>
      </c>
      <c r="C72" s="91"/>
      <c r="D72" s="91"/>
      <c r="E72" s="36">
        <f t="shared" si="5"/>
        <v>0</v>
      </c>
      <c r="F72" s="37">
        <f>B72*E72*Staff!$B$14</f>
        <v>0</v>
      </c>
    </row>
    <row r="73" spans="1:6" s="92" customFormat="1" x14ac:dyDescent="0.25">
      <c r="A73" s="90"/>
      <c r="B73" s="87">
        <f>IF(A73= Staff1,Staff!$B$2,IF(A73= Staff2,Staff!$B$3, IF(A73= Staff3, Staff!$B$4, IF(A73= Staff4, Staff!$B$5, IF(A73=Staff5, Staff!$B$6, IF(A73=Staff6, Staff!$B$7, IF(A73=Staff7, Staff!$B$8, IF(A73=Staff8, Staff!$B$9, IF(A73=Staff9, Staff!$B$10, IF(A73=Staff10, Staff!$B$12))))))))))</f>
        <v>0</v>
      </c>
      <c r="C73" s="91"/>
      <c r="D73" s="91"/>
      <c r="E73" s="36">
        <f t="shared" si="5"/>
        <v>0</v>
      </c>
      <c r="F73" s="37">
        <f>B73*E73*Staff!$B$14</f>
        <v>0</v>
      </c>
    </row>
    <row r="74" spans="1:6" s="92" customFormat="1" x14ac:dyDescent="0.25">
      <c r="A74" s="90"/>
      <c r="B74" s="87">
        <f>IF(A74= Staff1,Staff!$B$2,IF(A74= Staff2,Staff!$B$3, IF(A74= Staff3, Staff!$B$4, IF(A74= Staff4, Staff!$B$5, IF(A74=Staff5, Staff!$B$6, IF(A74=Staff6, Staff!$B$7, IF(A74=Staff7, Staff!$B$8, IF(A74=Staff8, Staff!$B$9, IF(A74=Staff9, Staff!$B$10, IF(A74=Staff10, Staff!$B$12))))))))))</f>
        <v>0</v>
      </c>
      <c r="C74" s="91"/>
      <c r="D74" s="91"/>
      <c r="E74" s="36">
        <f t="shared" si="5"/>
        <v>0</v>
      </c>
      <c r="F74" s="37">
        <f>B74*E74*Staff!$B$14</f>
        <v>0</v>
      </c>
    </row>
    <row r="75" spans="1:6" s="92" customFormat="1" x14ac:dyDescent="0.25">
      <c r="A75" s="90"/>
      <c r="B75" s="87">
        <f>IF(A75= Staff1,Staff!$B$2,IF(A75= Staff2,Staff!$B$3, IF(A75= Staff3, Staff!$B$4, IF(A75= Staff4, Staff!$B$5, IF(A75=Staff5, Staff!$B$6, IF(A75=Staff6, Staff!$B$7, IF(A75=Staff7, Staff!$B$8, IF(A75=Staff8, Staff!$B$9, IF(A75=Staff9, Staff!$B$10, IF(A75=Staff10, Staff!$B$12))))))))))</f>
        <v>0</v>
      </c>
      <c r="C75" s="91"/>
      <c r="D75" s="91"/>
      <c r="E75" s="36">
        <f t="shared" si="5"/>
        <v>0</v>
      </c>
      <c r="F75" s="37">
        <f>B75*E75*Staff!$B$14</f>
        <v>0</v>
      </c>
    </row>
    <row r="76" spans="1:6" ht="25.5" x14ac:dyDescent="0.25">
      <c r="A76" s="93" t="s">
        <v>123</v>
      </c>
      <c r="B76" s="94" t="s">
        <v>4</v>
      </c>
      <c r="C76" s="94" t="s">
        <v>4</v>
      </c>
      <c r="D76" s="94" t="s">
        <v>4</v>
      </c>
      <c r="E76" s="7" t="s">
        <v>4</v>
      </c>
      <c r="F76" s="17"/>
    </row>
    <row r="77" spans="1:6" x14ac:dyDescent="0.25">
      <c r="A77" s="120" t="s">
        <v>2</v>
      </c>
      <c r="B77" s="120"/>
      <c r="C77" s="120"/>
      <c r="D77" s="120"/>
      <c r="E77" s="120"/>
      <c r="F77" s="120"/>
    </row>
    <row r="78" spans="1:6" x14ac:dyDescent="0.25">
      <c r="A78" s="86"/>
      <c r="B78" s="87">
        <f>IF(A78= Staff1,Staff!$B$2,IF(A78= Staff2,Staff!$B$3, IF(A78= Staff3, Staff!$B$4, IF(A78= Staff4, Staff!$B$5, IF(A78=Staff5, Staff!$B$6, IF(A78=Staff6, Staff!$B$7, IF(A78=Staff7, Staff!$B$8, IF(A78=Staff8, Staff!$B$9, IF(A78=Staff9, Staff!$B$10, IF(A78=Staff10, Staff!$B$12))))))))))</f>
        <v>0</v>
      </c>
      <c r="C78" s="88"/>
      <c r="D78" s="88"/>
      <c r="E78" s="84">
        <f>C78*D78/2080</f>
        <v>0</v>
      </c>
      <c r="F78" s="37">
        <f>B78*E78*Staff!$B$14</f>
        <v>0</v>
      </c>
    </row>
    <row r="79" spans="1:6" x14ac:dyDescent="0.25">
      <c r="A79" s="86"/>
      <c r="B79" s="87">
        <f>IF(A79= Staff1,Staff!$B$2,IF(A79= Staff2,Staff!$B$3, IF(A79= Staff3, Staff!$B$4, IF(A79= Staff4, Staff!$B$5, IF(A79=Staff5, Staff!$B$6, IF(A79=Staff6, Staff!$B$7, IF(A79=Staff7, Staff!$B$8, IF(A79=Staff8, Staff!$B$9, IF(A79=Staff9, Staff!$B$10, IF(A79=Staff10, Staff!$B$12))))))))))</f>
        <v>0</v>
      </c>
      <c r="C79" s="88"/>
      <c r="D79" s="88"/>
      <c r="E79" s="36">
        <f t="shared" ref="E79:E87" si="6">C79*D79/2080</f>
        <v>0</v>
      </c>
      <c r="F79" s="37">
        <f>B79*E79*Staff!$B$14</f>
        <v>0</v>
      </c>
    </row>
    <row r="80" spans="1:6" x14ac:dyDescent="0.25">
      <c r="A80" s="86"/>
      <c r="B80" s="87">
        <f>IF(A80= Staff1,Staff!$B$2,IF(A80= Staff2,Staff!$B$3, IF(A80= Staff3, Staff!$B$4, IF(A80= Staff4, Staff!$B$5, IF(A80=Staff5, Staff!$B$6, IF(A80=Staff6, Staff!$B$7, IF(A80=Staff7, Staff!$B$8, IF(A80=Staff8, Staff!$B$9, IF(A80=Staff9, Staff!$B$10, IF(A80=Staff10, Staff!$B$12))))))))))</f>
        <v>0</v>
      </c>
      <c r="C80" s="88"/>
      <c r="D80" s="88"/>
      <c r="E80" s="36">
        <f t="shared" si="6"/>
        <v>0</v>
      </c>
      <c r="F80" s="37">
        <f>B80*E80*Staff!$B$14</f>
        <v>0</v>
      </c>
    </row>
    <row r="81" spans="1:6" x14ac:dyDescent="0.25">
      <c r="A81" s="86"/>
      <c r="B81" s="87">
        <f>IF(A81= Staff1,Staff!$B$2,IF(A81= Staff2,Staff!$B$3, IF(A81= Staff3, Staff!$B$4, IF(A81= Staff4, Staff!$B$5, IF(A81=Staff5, Staff!$B$6, IF(A81=Staff6, Staff!$B$7, IF(A81=Staff7, Staff!$B$8, IF(A81=Staff8, Staff!$B$9, IF(A81=Staff9, Staff!$B$10, IF(A81=Staff10, Staff!$B$12))))))))))</f>
        <v>0</v>
      </c>
      <c r="C81" s="89"/>
      <c r="D81" s="89"/>
      <c r="E81" s="36">
        <f t="shared" si="6"/>
        <v>0</v>
      </c>
      <c r="F81" s="37">
        <f>B81*E81*Staff!$B$14</f>
        <v>0</v>
      </c>
    </row>
    <row r="82" spans="1:6" x14ac:dyDescent="0.25">
      <c r="A82" s="86"/>
      <c r="B82" s="87">
        <f>IF(A82= Staff1,Staff!$B$2,IF(A82= Staff2,Staff!$B$3, IF(A82= Staff3, Staff!$B$4, IF(A82= Staff4, Staff!$B$5, IF(A82=Staff5, Staff!$B$6, IF(A82=Staff6, Staff!$B$7, IF(A82=Staff7, Staff!$B$8, IF(A82=Staff8, Staff!$B$9, IF(A82=Staff9, Staff!$B$10, IF(A82=Staff10, Staff!$B$12))))))))))</f>
        <v>0</v>
      </c>
      <c r="C82" s="89"/>
      <c r="D82" s="89"/>
      <c r="E82" s="36">
        <f t="shared" si="6"/>
        <v>0</v>
      </c>
      <c r="F82" s="37">
        <f>B82*E82*Staff!$B$14</f>
        <v>0</v>
      </c>
    </row>
    <row r="83" spans="1:6" x14ac:dyDescent="0.25">
      <c r="A83" s="86"/>
      <c r="B83" s="87">
        <f>IF(A83= Staff1,Staff!$B$2,IF(A83= Staff2,Staff!$B$3, IF(A83= Staff3, Staff!$B$4, IF(A83= Staff4, Staff!$B$5, IF(A83=Staff5, Staff!$B$6, IF(A83=Staff6, Staff!$B$7, IF(A83=Staff7, Staff!$B$8, IF(A83=Staff8, Staff!$B$9, IF(A83=Staff9, Staff!$B$10, IF(A83=Staff10, Staff!$B$12))))))))))</f>
        <v>0</v>
      </c>
      <c r="C83" s="89"/>
      <c r="D83" s="89"/>
      <c r="E83" s="36">
        <f t="shared" si="6"/>
        <v>0</v>
      </c>
      <c r="F83" s="37">
        <f>B83*E83*Staff!$B$14</f>
        <v>0</v>
      </c>
    </row>
    <row r="84" spans="1:6" s="92" customFormat="1" x14ac:dyDescent="0.25">
      <c r="A84" s="90"/>
      <c r="B84" s="87">
        <f>IF(A84= Staff1,Staff!$B$2,IF(A84= Staff2,Staff!$B$3, IF(A84= Staff3, Staff!$B$4, IF(A84= Staff4, Staff!$B$5, IF(A84=Staff5, Staff!$B$6, IF(A84=Staff6, Staff!$B$7, IF(A84=Staff7, Staff!$B$8, IF(A84=Staff8, Staff!$B$9, IF(A84=Staff9, Staff!$B$10, IF(A84=Staff10, Staff!$B$12))))))))))</f>
        <v>0</v>
      </c>
      <c r="C84" s="91"/>
      <c r="D84" s="91"/>
      <c r="E84" s="36">
        <f t="shared" si="6"/>
        <v>0</v>
      </c>
      <c r="F84" s="37">
        <f>B84*E84*Staff!$B$14</f>
        <v>0</v>
      </c>
    </row>
    <row r="85" spans="1:6" s="92" customFormat="1" x14ac:dyDescent="0.25">
      <c r="A85" s="90"/>
      <c r="B85" s="87">
        <f>IF(A85= Staff1,Staff!$B$2,IF(A85= Staff2,Staff!$B$3, IF(A85= Staff3, Staff!$B$4, IF(A85= Staff4, Staff!$B$5, IF(A85=Staff5, Staff!$B$6, IF(A85=Staff6, Staff!$B$7, IF(A85=Staff7, Staff!$B$8, IF(A85=Staff8, Staff!$B$9, IF(A85=Staff9, Staff!$B$10, IF(A85=Staff10, Staff!$B$12))))))))))</f>
        <v>0</v>
      </c>
      <c r="C85" s="91"/>
      <c r="D85" s="91"/>
      <c r="E85" s="36">
        <f t="shared" si="6"/>
        <v>0</v>
      </c>
      <c r="F85" s="37">
        <f>B85*E85*Staff!$B$14</f>
        <v>0</v>
      </c>
    </row>
    <row r="86" spans="1:6" s="92" customFormat="1" x14ac:dyDescent="0.25">
      <c r="A86" s="90"/>
      <c r="B86" s="87">
        <f>IF(A86= Staff1,Staff!$B$2,IF(A86= Staff2,Staff!$B$3, IF(A86= Staff3, Staff!$B$4, IF(A86= Staff4, Staff!$B$5, IF(A86=Staff5, Staff!$B$6, IF(A86=Staff6, Staff!$B$7, IF(A86=Staff7, Staff!$B$8, IF(A86=Staff8, Staff!$B$9, IF(A86=Staff9, Staff!$B$10, IF(A86=Staff10, Staff!$B$12))))))))))</f>
        <v>0</v>
      </c>
      <c r="C86" s="91"/>
      <c r="D86" s="91"/>
      <c r="E86" s="36">
        <f t="shared" si="6"/>
        <v>0</v>
      </c>
      <c r="F86" s="37">
        <f>B86*E86*Staff!$B$14</f>
        <v>0</v>
      </c>
    </row>
    <row r="87" spans="1:6" s="92" customFormat="1" x14ac:dyDescent="0.25">
      <c r="A87" s="90"/>
      <c r="B87" s="87">
        <f>IF(A87= Staff1,Staff!$B$2,IF(A87= Staff2,Staff!$B$3, IF(A87= Staff3, Staff!$B$4, IF(A87= Staff4, Staff!$B$5, IF(A87=Staff5, Staff!$B$6, IF(A87=Staff6, Staff!$B$7, IF(A87=Staff7, Staff!$B$8, IF(A87=Staff8, Staff!$B$9, IF(A87=Staff9, Staff!$B$10, IF(A87=Staff10, Staff!$B$12))))))))))</f>
        <v>0</v>
      </c>
      <c r="C87" s="91"/>
      <c r="D87" s="91"/>
      <c r="E87" s="36">
        <f t="shared" si="6"/>
        <v>0</v>
      </c>
      <c r="F87" s="37">
        <f>B87*E87*Staff!$B$14</f>
        <v>0</v>
      </c>
    </row>
    <row r="88" spans="1:6" ht="25.5" x14ac:dyDescent="0.25">
      <c r="A88" s="93" t="s">
        <v>123</v>
      </c>
      <c r="B88" s="94" t="s">
        <v>4</v>
      </c>
      <c r="C88" s="94" t="s">
        <v>4</v>
      </c>
      <c r="D88" s="94" t="s">
        <v>4</v>
      </c>
      <c r="E88" s="7" t="s">
        <v>4</v>
      </c>
      <c r="F88" s="17"/>
    </row>
    <row r="89" spans="1:6" x14ac:dyDescent="0.25">
      <c r="A89" s="113" t="s">
        <v>0</v>
      </c>
      <c r="B89" s="113"/>
      <c r="C89" s="113"/>
      <c r="D89" s="113"/>
      <c r="E89" s="113"/>
      <c r="F89" s="35">
        <f>SUM(F6:F15,F18:F27,F30:F39,F42:F51,F54:F63,F66:F75,F78:F87)</f>
        <v>40769.230769230773</v>
      </c>
    </row>
    <row r="90" spans="1:6" x14ac:dyDescent="0.25">
      <c r="A90" s="111" t="s">
        <v>113</v>
      </c>
      <c r="B90" s="111"/>
      <c r="C90" s="111"/>
      <c r="D90" s="111"/>
      <c r="E90" s="111"/>
      <c r="F90" s="38">
        <f>SUM(F16,F28,F40,F52,F64,F76,F88)</f>
        <v>0</v>
      </c>
    </row>
    <row r="91" spans="1:6" ht="45" customHeight="1" x14ac:dyDescent="0.25">
      <c r="A91" s="109" t="s">
        <v>131</v>
      </c>
      <c r="B91" s="110"/>
      <c r="C91" s="110"/>
      <c r="D91" s="110"/>
      <c r="E91" s="110"/>
      <c r="F91" s="110"/>
    </row>
    <row r="92" spans="1:6" x14ac:dyDescent="0.25">
      <c r="A92" s="95" t="s">
        <v>103</v>
      </c>
    </row>
    <row r="93" spans="1:6" x14ac:dyDescent="0.25">
      <c r="A93" s="95" t="s">
        <v>104</v>
      </c>
    </row>
    <row r="94" spans="1:6" x14ac:dyDescent="0.25">
      <c r="A94" s="95" t="s">
        <v>105</v>
      </c>
    </row>
    <row r="95" spans="1:6" x14ac:dyDescent="0.25">
      <c r="A95" s="95" t="s">
        <v>106</v>
      </c>
    </row>
    <row r="96" spans="1:6" x14ac:dyDescent="0.25">
      <c r="A96" s="95" t="s">
        <v>107</v>
      </c>
    </row>
  </sheetData>
  <protectedRanges>
    <protectedRange sqref="A6:D15 A18:D27 A30:D39 A42:D51 A54:D63 A66:D75 A78:D87" name="group"/>
  </protectedRanges>
  <mergeCells count="17">
    <mergeCell ref="F2:F4"/>
    <mergeCell ref="A91:F91"/>
    <mergeCell ref="A90:E90"/>
    <mergeCell ref="A1:F1"/>
    <mergeCell ref="A89:E89"/>
    <mergeCell ref="A2:A4"/>
    <mergeCell ref="B2:B4"/>
    <mergeCell ref="C2:C4"/>
    <mergeCell ref="D2:D4"/>
    <mergeCell ref="E2:E4"/>
    <mergeCell ref="A77:F77"/>
    <mergeCell ref="A53:F53"/>
    <mergeCell ref="A65:F65"/>
    <mergeCell ref="A41:F41"/>
    <mergeCell ref="A17:F17"/>
    <mergeCell ref="A29:F29"/>
    <mergeCell ref="A5:F5"/>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39997558519241921"/>
  </sheetPr>
  <dimension ref="A1:B15"/>
  <sheetViews>
    <sheetView workbookViewId="0">
      <pane ySplit="4" topLeftCell="A5" activePane="bottomLeft" state="frozen"/>
      <selection activeCell="F25" sqref="F25"/>
      <selection pane="bottomLeft" activeCell="A2" sqref="A2:A4"/>
    </sheetView>
  </sheetViews>
  <sheetFormatPr defaultRowHeight="15" x14ac:dyDescent="0.25"/>
  <cols>
    <col min="1" max="1" width="36.7109375" customWidth="1"/>
    <col min="2" max="2" width="30.140625" customWidth="1"/>
  </cols>
  <sheetData>
    <row r="1" spans="1:2" ht="15.75" thickBot="1" x14ac:dyDescent="0.3">
      <c r="A1" s="4" t="s">
        <v>53</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3" t="s">
        <v>121</v>
      </c>
      <c r="B5" s="14">
        <v>3000</v>
      </c>
    </row>
    <row r="6" spans="1:2" x14ac:dyDescent="0.25">
      <c r="A6" s="13"/>
      <c r="B6" s="14"/>
    </row>
    <row r="7" spans="1:2" x14ac:dyDescent="0.25">
      <c r="A7" s="13"/>
      <c r="B7" s="14"/>
    </row>
    <row r="8" spans="1:2" x14ac:dyDescent="0.25">
      <c r="A8" s="13"/>
      <c r="B8" s="14"/>
    </row>
    <row r="9" spans="1:2" x14ac:dyDescent="0.25">
      <c r="A9" s="13"/>
      <c r="B9" s="14"/>
    </row>
    <row r="10" spans="1:2"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3000</v>
      </c>
    </row>
  </sheetData>
  <mergeCells count="2">
    <mergeCell ref="A2:A4"/>
    <mergeCell ref="B2:B4"/>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F96"/>
  <sheetViews>
    <sheetView workbookViewId="0">
      <pane ySplit="4" topLeftCell="A5" activePane="bottomLeft" state="frozen"/>
      <selection activeCell="F25" sqref="F25"/>
      <selection pane="bottomLeft" activeCell="A76" sqref="A76"/>
    </sheetView>
  </sheetViews>
  <sheetFormatPr defaultRowHeight="15" x14ac:dyDescent="0.25"/>
  <cols>
    <col min="1" max="1" width="47.140625" customWidth="1"/>
    <col min="2" max="2" width="17.85546875" hidden="1" customWidth="1"/>
    <col min="3" max="3" width="18" customWidth="1"/>
    <col min="4" max="6" width="17.85546875" customWidth="1"/>
  </cols>
  <sheetData>
    <row r="1" spans="1:6" ht="15.75" thickBot="1" x14ac:dyDescent="0.3">
      <c r="A1" s="138" t="s">
        <v>55</v>
      </c>
      <c r="B1" s="138"/>
      <c r="C1" s="138"/>
      <c r="D1" s="138"/>
      <c r="E1" s="138"/>
      <c r="F1" s="138"/>
    </row>
    <row r="2" spans="1:6" ht="1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x14ac:dyDescent="0.25">
      <c r="A5" s="139" t="s">
        <v>108</v>
      </c>
      <c r="B5" s="139"/>
      <c r="C5" s="139"/>
      <c r="D5" s="139"/>
      <c r="E5" s="139"/>
      <c r="F5" s="140"/>
    </row>
    <row r="6" spans="1:6" x14ac:dyDescent="0.25">
      <c r="A6" s="13" t="s">
        <v>114</v>
      </c>
      <c r="B6" s="14">
        <f>IF(A6= Staff1,Staff!$B$2,IF(A6= Staff2,Staff!$B$3, IF(A6= Staff3, Staff!$B$4, IF(A6= Staff4, Staff!$B$5, IF(A6=Staff5, Staff!$B$6, IF(A6=Staff6, Staff!$B$7, IF(A6=Staff7, Staff!$B$8, IF(A6=Staff8, Staff!$B$9, IF(A6=Staff9, Staff!$B$10, IF(A6=Staff10, Staff!$B$12))))))))))</f>
        <v>75000</v>
      </c>
      <c r="C6" s="15">
        <v>1</v>
      </c>
      <c r="D6" s="15">
        <v>320</v>
      </c>
      <c r="E6" s="36">
        <f>C6*D6/2080</f>
        <v>0.15384615384615385</v>
      </c>
      <c r="F6" s="37">
        <f>B6*E6*Staff!$B$14</f>
        <v>11538.461538461539</v>
      </c>
    </row>
    <row r="7" spans="1:6" x14ac:dyDescent="0.25">
      <c r="A7" s="13"/>
      <c r="B7" s="14">
        <f>IF(A7= Staff1,Staff!$B$2,IF(A7= Staff2,Staff!$B$3, IF(A7= Staff3, Staff!$B$4, IF(A7= Staff4, Staff!$B$5, IF(A7=Staff5, Staff!$B$6, IF(A7=Staff6, Staff!$B$7, IF(A7=Staff7, Staff!$B$8, IF(A7=Staff8, Staff!$B$9, IF(A7=Staff9, Staff!$B$10, IF(A7=Staff10, Staff!$B$12))))))))))</f>
        <v>0</v>
      </c>
      <c r="C7" s="15"/>
      <c r="D7" s="15"/>
      <c r="E7" s="36">
        <f t="shared" ref="E7:E15" si="0">C7*D7/2080</f>
        <v>0</v>
      </c>
      <c r="F7" s="37">
        <f>B7*E7*Staff!$B$14</f>
        <v>0</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5.5" x14ac:dyDescent="0.25">
      <c r="A16" s="16" t="s">
        <v>123</v>
      </c>
      <c r="B16" s="7" t="s">
        <v>4</v>
      </c>
      <c r="C16" s="7" t="s">
        <v>4</v>
      </c>
      <c r="D16" s="7" t="s">
        <v>4</v>
      </c>
      <c r="E16" s="7" t="s">
        <v>4</v>
      </c>
      <c r="F16" s="17"/>
    </row>
    <row r="17" spans="1:6" x14ac:dyDescent="0.25">
      <c r="A17" s="129" t="s">
        <v>98</v>
      </c>
      <c r="B17" s="130"/>
      <c r="C17" s="130"/>
      <c r="D17" s="130"/>
      <c r="E17" s="130"/>
      <c r="F17" s="131"/>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84">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ht="15" customHeight="1" x14ac:dyDescent="0.25">
      <c r="A29" s="132" t="s">
        <v>99</v>
      </c>
      <c r="B29" s="133"/>
      <c r="C29" s="133"/>
      <c r="D29" s="133"/>
      <c r="E29" s="133"/>
      <c r="F29" s="134"/>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84">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x14ac:dyDescent="0.25">
      <c r="A41" s="135" t="s">
        <v>100</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84">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ht="15" customHeight="1" x14ac:dyDescent="0.25">
      <c r="A53" s="129" t="s">
        <v>101</v>
      </c>
      <c r="B53" s="130"/>
      <c r="C53" s="130"/>
      <c r="D53" s="130"/>
      <c r="E53" s="130"/>
      <c r="F53" s="131"/>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84">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5.5" x14ac:dyDescent="0.25">
      <c r="A64" s="16" t="s">
        <v>123</v>
      </c>
      <c r="B64" s="7" t="s">
        <v>4</v>
      </c>
      <c r="C64" s="7" t="s">
        <v>4</v>
      </c>
      <c r="D64" s="7" t="s">
        <v>4</v>
      </c>
      <c r="E64" s="7" t="s">
        <v>4</v>
      </c>
      <c r="F64" s="17"/>
    </row>
    <row r="65" spans="1:6" ht="15" customHeight="1" x14ac:dyDescent="0.25">
      <c r="A65" s="132" t="s">
        <v>102</v>
      </c>
      <c r="B65" s="133"/>
      <c r="C65" s="133"/>
      <c r="D65" s="133"/>
      <c r="E65" s="133"/>
      <c r="F65" s="134"/>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84">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5.5" x14ac:dyDescent="0.25">
      <c r="A76" s="16" t="s">
        <v>123</v>
      </c>
      <c r="B76" s="7" t="s">
        <v>4</v>
      </c>
      <c r="C76" s="7" t="s">
        <v>4</v>
      </c>
      <c r="D76" s="7" t="s">
        <v>4</v>
      </c>
      <c r="E76" s="7" t="s">
        <v>4</v>
      </c>
      <c r="F76" s="17"/>
    </row>
    <row r="77" spans="1:6" x14ac:dyDescent="0.25">
      <c r="A77" s="132" t="s">
        <v>2</v>
      </c>
      <c r="B77" s="133"/>
      <c r="C77" s="133"/>
      <c r="D77" s="133"/>
      <c r="E77" s="133"/>
      <c r="F77" s="134"/>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84">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5.5" x14ac:dyDescent="0.25">
      <c r="A88" s="16" t="s">
        <v>123</v>
      </c>
      <c r="B88" s="7" t="s">
        <v>4</v>
      </c>
      <c r="C88" s="7" t="s">
        <v>4</v>
      </c>
      <c r="D88" s="7" t="s">
        <v>4</v>
      </c>
      <c r="E88" s="7" t="s">
        <v>4</v>
      </c>
      <c r="F88" s="17"/>
    </row>
    <row r="89" spans="1:6" x14ac:dyDescent="0.25">
      <c r="A89" s="141" t="s">
        <v>0</v>
      </c>
      <c r="B89" s="142"/>
      <c r="C89" s="142"/>
      <c r="D89" s="142"/>
      <c r="E89" s="143"/>
      <c r="F89" s="35">
        <f>SUM(F6:F15,F18:F27,F30:F39,F42:F51,F54:F63,F66:F75,F78:F87)</f>
        <v>11538.461538461539</v>
      </c>
    </row>
    <row r="90" spans="1:6" x14ac:dyDescent="0.25">
      <c r="A90" s="144" t="s">
        <v>113</v>
      </c>
      <c r="B90" s="145"/>
      <c r="C90" s="145"/>
      <c r="D90" s="145"/>
      <c r="E90" s="146"/>
      <c r="F90" s="38">
        <f>SUM(F16,F28,F40,F52,F64,F76,F88)</f>
        <v>0</v>
      </c>
    </row>
    <row r="91" spans="1:6" ht="41.25" customHeight="1" x14ac:dyDescent="0.25">
      <c r="A91" s="127" t="s">
        <v>132</v>
      </c>
      <c r="B91" s="128"/>
      <c r="C91" s="128"/>
      <c r="D91" s="128"/>
      <c r="E91" s="128"/>
      <c r="F91" s="128"/>
    </row>
    <row r="92" spans="1:6" x14ac:dyDescent="0.25">
      <c r="A92" s="19" t="s">
        <v>103</v>
      </c>
    </row>
    <row r="93" spans="1:6" x14ac:dyDescent="0.25">
      <c r="A93" s="19" t="s">
        <v>104</v>
      </c>
    </row>
    <row r="94" spans="1:6" x14ac:dyDescent="0.25">
      <c r="A94" s="19" t="s">
        <v>105</v>
      </c>
    </row>
    <row r="95" spans="1:6" x14ac:dyDescent="0.25">
      <c r="A95" s="19" t="s">
        <v>106</v>
      </c>
    </row>
    <row r="96" spans="1:6" x14ac:dyDescent="0.25">
      <c r="A96" s="19" t="s">
        <v>107</v>
      </c>
    </row>
  </sheetData>
  <protectedRanges>
    <protectedRange sqref="A6:D15 A18:D27 A30:D39 A42:D51 A54:D63 A66:D75 A78:D87" name="group_1"/>
  </protectedRanges>
  <mergeCells count="17">
    <mergeCell ref="A90:E90"/>
    <mergeCell ref="A91:F91"/>
    <mergeCell ref="A17:F17"/>
    <mergeCell ref="A29:F29"/>
    <mergeCell ref="A41:F41"/>
    <mergeCell ref="A1:F1"/>
    <mergeCell ref="A2:A4"/>
    <mergeCell ref="B2:B4"/>
    <mergeCell ref="C2:C4"/>
    <mergeCell ref="D2:D4"/>
    <mergeCell ref="E2:E4"/>
    <mergeCell ref="F2:F4"/>
    <mergeCell ref="A5:F5"/>
    <mergeCell ref="A53:F53"/>
    <mergeCell ref="A65:F65"/>
    <mergeCell ref="A77:F77"/>
    <mergeCell ref="A89:E89"/>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39997558519241921"/>
  </sheetPr>
  <dimension ref="A1:B15"/>
  <sheetViews>
    <sheetView workbookViewId="0">
      <pane ySplit="4" topLeftCell="A5" activePane="bottomLeft" state="frozen"/>
      <selection activeCell="F25" sqref="F25"/>
      <selection pane="bottomLeft" activeCell="A2" sqref="A2:A4"/>
    </sheetView>
  </sheetViews>
  <sheetFormatPr defaultRowHeight="15" x14ac:dyDescent="0.25"/>
  <cols>
    <col min="1" max="1" width="36.7109375" customWidth="1"/>
    <col min="2" max="2" width="30.42578125" customWidth="1"/>
  </cols>
  <sheetData>
    <row r="1" spans="1:2" ht="15.75" thickBot="1" x14ac:dyDescent="0.3">
      <c r="A1" s="4" t="s">
        <v>57</v>
      </c>
      <c r="B1" s="4"/>
    </row>
    <row r="2" spans="1:2" ht="15" customHeight="1" x14ac:dyDescent="0.25">
      <c r="A2" s="117" t="s">
        <v>3</v>
      </c>
      <c r="B2" s="117" t="s">
        <v>124</v>
      </c>
    </row>
    <row r="3" spans="1:2" x14ac:dyDescent="0.25">
      <c r="A3" s="118"/>
      <c r="B3" s="118"/>
    </row>
    <row r="4" spans="1:2" ht="15.75" thickBot="1" x14ac:dyDescent="0.3">
      <c r="A4" s="119"/>
      <c r="B4" s="119"/>
    </row>
    <row r="5" spans="1:2" x14ac:dyDescent="0.25">
      <c r="A5" s="1" t="s">
        <v>121</v>
      </c>
      <c r="B5" s="2">
        <v>600</v>
      </c>
    </row>
    <row r="6" spans="1:2" ht="15" customHeight="1" x14ac:dyDescent="0.25">
      <c r="A6" s="13"/>
      <c r="B6" s="14"/>
    </row>
    <row r="7" spans="1:2" x14ac:dyDescent="0.25">
      <c r="A7" s="13"/>
      <c r="B7" s="14"/>
    </row>
    <row r="8" spans="1:2" x14ac:dyDescent="0.25">
      <c r="A8" s="13"/>
      <c r="B8" s="14"/>
    </row>
    <row r="9" spans="1:2" x14ac:dyDescent="0.25">
      <c r="A9" s="13"/>
      <c r="B9" s="14"/>
    </row>
    <row r="10" spans="1:2" ht="15" customHeight="1" x14ac:dyDescent="0.25">
      <c r="A10" s="13"/>
      <c r="B10" s="14"/>
    </row>
    <row r="11" spans="1:2" x14ac:dyDescent="0.25">
      <c r="A11" s="13"/>
      <c r="B11" s="14"/>
    </row>
    <row r="12" spans="1:2" x14ac:dyDescent="0.25">
      <c r="A12" s="13"/>
      <c r="B12" s="14"/>
    </row>
    <row r="13" spans="1:2" x14ac:dyDescent="0.25">
      <c r="A13" s="13"/>
      <c r="B13" s="14"/>
    </row>
    <row r="14" spans="1:2" x14ac:dyDescent="0.25">
      <c r="A14" s="3"/>
      <c r="B14" s="14"/>
    </row>
    <row r="15" spans="1:2" x14ac:dyDescent="0.25">
      <c r="A15" s="39" t="s">
        <v>0</v>
      </c>
      <c r="B15" s="40">
        <f>SUM(B5:B14)</f>
        <v>600</v>
      </c>
    </row>
  </sheetData>
  <mergeCells count="2">
    <mergeCell ref="A2:A4"/>
    <mergeCell ref="B2:B4"/>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39997558519241921"/>
  </sheetPr>
  <dimension ref="A1:F96"/>
  <sheetViews>
    <sheetView zoomScaleNormal="100" workbookViewId="0">
      <pane ySplit="4" topLeftCell="A5" activePane="bottomLeft" state="frozen"/>
      <selection pane="bottomLeft" activeCell="A64" sqref="A64"/>
    </sheetView>
  </sheetViews>
  <sheetFormatPr defaultRowHeight="15" x14ac:dyDescent="0.25"/>
  <cols>
    <col min="1" max="1" width="45" customWidth="1"/>
    <col min="2" max="2" width="0" hidden="1" customWidth="1"/>
    <col min="3" max="6" width="18" customWidth="1"/>
  </cols>
  <sheetData>
    <row r="1" spans="1:6" ht="15.75" thickBot="1" x14ac:dyDescent="0.3">
      <c r="A1" s="138" t="s">
        <v>51</v>
      </c>
      <c r="B1" s="138"/>
      <c r="C1" s="138"/>
      <c r="D1" s="138"/>
      <c r="E1" s="138"/>
      <c r="F1" s="138"/>
    </row>
    <row r="2" spans="1:6" ht="15" customHeight="1" x14ac:dyDescent="0.25">
      <c r="A2" s="117" t="s">
        <v>1</v>
      </c>
      <c r="B2" s="117" t="s">
        <v>119</v>
      </c>
      <c r="C2" s="117" t="s">
        <v>115</v>
      </c>
      <c r="D2" s="117" t="s">
        <v>116</v>
      </c>
      <c r="E2" s="117" t="s">
        <v>117</v>
      </c>
      <c r="F2" s="117" t="s">
        <v>118</v>
      </c>
    </row>
    <row r="3" spans="1:6" x14ac:dyDescent="0.25">
      <c r="A3" s="118"/>
      <c r="B3" s="118"/>
      <c r="C3" s="118"/>
      <c r="D3" s="118"/>
      <c r="E3" s="118"/>
      <c r="F3" s="118"/>
    </row>
    <row r="4" spans="1:6" ht="15.75" thickBot="1" x14ac:dyDescent="0.3">
      <c r="A4" s="119"/>
      <c r="B4" s="119"/>
      <c r="C4" s="119"/>
      <c r="D4" s="119"/>
      <c r="E4" s="119"/>
      <c r="F4" s="119"/>
    </row>
    <row r="5" spans="1:6" x14ac:dyDescent="0.25">
      <c r="A5" s="139" t="s">
        <v>108</v>
      </c>
      <c r="B5" s="139"/>
      <c r="C5" s="139"/>
      <c r="D5" s="139"/>
      <c r="E5" s="139"/>
      <c r="F5" s="140"/>
    </row>
    <row r="6" spans="1:6" x14ac:dyDescent="0.25">
      <c r="A6" s="13" t="s">
        <v>111</v>
      </c>
      <c r="B6" s="14">
        <f>IF(A6= Staff1,Staff!$B$2,IF(A6= Staff2,Staff!$B$3, IF(A6= Staff3, Staff!$B$4, IF(A6= Staff4, Staff!$B$5, IF(A6=Staff5, Staff!$B$6, IF(A6=Staff6, Staff!$B$7, IF(A6=Staff7, Staff!$B$8, IF(A6=Staff8, Staff!$B$9, IF(A6=Staff9, Staff!$B$10, IF(A6=Staff10, Staff!$B$12))))))))))</f>
        <v>175000</v>
      </c>
      <c r="C6" s="15">
        <v>1</v>
      </c>
      <c r="D6" s="15">
        <v>320</v>
      </c>
      <c r="E6" s="36">
        <f>C6*D6/2080</f>
        <v>0.15384615384615385</v>
      </c>
      <c r="F6" s="37">
        <f>B6*E6*Staff!$B$14</f>
        <v>26923.076923076926</v>
      </c>
    </row>
    <row r="7" spans="1:6" x14ac:dyDescent="0.25">
      <c r="A7" s="13" t="s">
        <v>112</v>
      </c>
      <c r="B7" s="14">
        <f>IF(A7= Staff1,Staff!$B$2,IF(A7= Staff2,Staff!$B$3, IF(A7= Staff3, Staff!$B$4, IF(A7= Staff4, Staff!$B$5, IF(A7=Staff5, Staff!$B$6, IF(A7=Staff6, Staff!$B$7, IF(A7=Staff7, Staff!$B$8, IF(A7=Staff8, Staff!$B$9, IF(A7=Staff9, Staff!$B$10, IF(A7=Staff10, Staff!$B$12))))))))))</f>
        <v>90000</v>
      </c>
      <c r="C7" s="15">
        <v>1</v>
      </c>
      <c r="D7" s="15">
        <v>320</v>
      </c>
      <c r="E7" s="36">
        <f t="shared" ref="E7:E15" si="0">C7*D7/2080</f>
        <v>0.15384615384615385</v>
      </c>
      <c r="F7" s="37">
        <f>B7*E7*Staff!$B$14</f>
        <v>13846.153846153848</v>
      </c>
    </row>
    <row r="8" spans="1:6" x14ac:dyDescent="0.25">
      <c r="A8" s="13"/>
      <c r="B8" s="14">
        <f>IF(A8= Staff1,Staff!$B$2,IF(A8= Staff2,Staff!$B$3, IF(A8= Staff3, Staff!$B$4, IF(A8= Staff4, Staff!$B$5, IF(A8=Staff5, Staff!$B$6, IF(A8=Staff6, Staff!$B$7, IF(A8=Staff7, Staff!$B$8, IF(A8=Staff8, Staff!$B$9, IF(A8=Staff9, Staff!$B$10, IF(A8=Staff10, Staff!$B$12))))))))))</f>
        <v>0</v>
      </c>
      <c r="C8" s="15"/>
      <c r="D8" s="15"/>
      <c r="E8" s="36">
        <f t="shared" si="0"/>
        <v>0</v>
      </c>
      <c r="F8" s="37">
        <f>B8*E8*Staff!$B$14</f>
        <v>0</v>
      </c>
    </row>
    <row r="9" spans="1:6" x14ac:dyDescent="0.25">
      <c r="A9" s="13"/>
      <c r="B9" s="14">
        <f>IF(A9= Staff1,Staff!$B$2,IF(A9= Staff2,Staff!$B$3, IF(A9= Staff3, Staff!$B$4, IF(A9= Staff4, Staff!$B$5, IF(A9=Staff5, Staff!$B$6, IF(A9=Staff6, Staff!$B$7, IF(A9=Staff7, Staff!$B$8, IF(A9=Staff8, Staff!$B$9, IF(A9=Staff9, Staff!$B$10, IF(A9=Staff10, Staff!$B$12))))))))))</f>
        <v>0</v>
      </c>
      <c r="C9" s="3"/>
      <c r="D9" s="3"/>
      <c r="E9" s="36">
        <f t="shared" si="0"/>
        <v>0</v>
      </c>
      <c r="F9" s="37">
        <f>B9*E9*Staff!$B$14</f>
        <v>0</v>
      </c>
    </row>
    <row r="10" spans="1:6" x14ac:dyDescent="0.25">
      <c r="A10" s="13"/>
      <c r="B10" s="14">
        <f>IF(A10= Staff1,Staff!$B$2,IF(A10= Staff2,Staff!$B$3, IF(A10= Staff3, Staff!$B$4, IF(A10= Staff4, Staff!$B$5, IF(A10=Staff5, Staff!$B$6, IF(A10=Staff6, Staff!$B$7, IF(A10=Staff7, Staff!$B$8, IF(A10=Staff8, Staff!$B$9, IF(A10=Staff9, Staff!$B$10, IF(A10=Staff10, Staff!$B$12))))))))))</f>
        <v>0</v>
      </c>
      <c r="C10" s="3"/>
      <c r="D10" s="3"/>
      <c r="E10" s="36">
        <f t="shared" si="0"/>
        <v>0</v>
      </c>
      <c r="F10" s="37">
        <f>B10*E10*Staff!$B$14</f>
        <v>0</v>
      </c>
    </row>
    <row r="11" spans="1:6" x14ac:dyDescent="0.25">
      <c r="A11" s="13"/>
      <c r="B11" s="14">
        <f>IF(A11= Staff1,Staff!$B$2,IF(A11= Staff2,Staff!$B$3, IF(A11= Staff3, Staff!$B$4, IF(A11= Staff4, Staff!$B$5, IF(A11=Staff5, Staff!$B$6, IF(A11=Staff6, Staff!$B$7, IF(A11=Staff7, Staff!$B$8, IF(A11=Staff8, Staff!$B$9, IF(A11=Staff9, Staff!$B$10, IF(A11=Staff10, Staff!$B$12))))))))))</f>
        <v>0</v>
      </c>
      <c r="C11" s="3"/>
      <c r="D11" s="3"/>
      <c r="E11" s="36">
        <f t="shared" si="0"/>
        <v>0</v>
      </c>
      <c r="F11" s="37">
        <f>B11*E11*Staff!$B$14</f>
        <v>0</v>
      </c>
    </row>
    <row r="12" spans="1:6" x14ac:dyDescent="0.25">
      <c r="A12" s="31"/>
      <c r="B12" s="14">
        <f>IF(A12= Staff1,Staff!$B$2,IF(A12= Staff2,Staff!$B$3, IF(A12= Staff3, Staff!$B$4, IF(A12= Staff4, Staff!$B$5, IF(A12=Staff5, Staff!$B$6, IF(A12=Staff6, Staff!$B$7, IF(A12=Staff7, Staff!$B$8, IF(A12=Staff8, Staff!$B$9, IF(A12=Staff9, Staff!$B$10, IF(A12=Staff10, Staff!$B$12))))))))))</f>
        <v>0</v>
      </c>
      <c r="C12" s="32"/>
      <c r="D12" s="32"/>
      <c r="E12" s="36">
        <f t="shared" si="0"/>
        <v>0</v>
      </c>
      <c r="F12" s="37">
        <f>B12*E12*Staff!$B$14</f>
        <v>0</v>
      </c>
    </row>
    <row r="13" spans="1:6" x14ac:dyDescent="0.25">
      <c r="A13" s="31"/>
      <c r="B13" s="14">
        <f>IF(A13= Staff1,Staff!$B$2,IF(A13= Staff2,Staff!$B$3, IF(A13= Staff3, Staff!$B$4, IF(A13= Staff4, Staff!$B$5, IF(A13=Staff5, Staff!$B$6, IF(A13=Staff6, Staff!$B$7, IF(A13=Staff7, Staff!$B$8, IF(A13=Staff8, Staff!$B$9, IF(A13=Staff9, Staff!$B$10, IF(A13=Staff10, Staff!$B$12))))))))))</f>
        <v>0</v>
      </c>
      <c r="C13" s="32"/>
      <c r="D13" s="32"/>
      <c r="E13" s="36">
        <f t="shared" si="0"/>
        <v>0</v>
      </c>
      <c r="F13" s="37">
        <f>B13*E13*Staff!$B$14</f>
        <v>0</v>
      </c>
    </row>
    <row r="14" spans="1:6" x14ac:dyDescent="0.25">
      <c r="A14" s="31"/>
      <c r="B14" s="14">
        <f>IF(A14= Staff1,Staff!$B$2,IF(A14= Staff2,Staff!$B$3, IF(A14= Staff3, Staff!$B$4, IF(A14= Staff4, Staff!$B$5, IF(A14=Staff5, Staff!$B$6, IF(A14=Staff6, Staff!$B$7, IF(A14=Staff7, Staff!$B$8, IF(A14=Staff8, Staff!$B$9, IF(A14=Staff9, Staff!$B$10, IF(A14=Staff10, Staff!$B$12))))))))))</f>
        <v>0</v>
      </c>
      <c r="C14" s="32"/>
      <c r="D14" s="32"/>
      <c r="E14" s="36">
        <f t="shared" si="0"/>
        <v>0</v>
      </c>
      <c r="F14" s="37">
        <f>B14*E14*Staff!$B$14</f>
        <v>0</v>
      </c>
    </row>
    <row r="15" spans="1:6" x14ac:dyDescent="0.25">
      <c r="A15" s="31"/>
      <c r="B15" s="14">
        <f>IF(A15= Staff1,Staff!$B$2,IF(A15= Staff2,Staff!$B$3, IF(A15= Staff3, Staff!$B$4, IF(A15= Staff4, Staff!$B$5, IF(A15=Staff5, Staff!$B$6, IF(A15=Staff6, Staff!$B$7, IF(A15=Staff7, Staff!$B$8, IF(A15=Staff8, Staff!$B$9, IF(A15=Staff9, Staff!$B$10, IF(A15=Staff10, Staff!$B$12))))))))))</f>
        <v>0</v>
      </c>
      <c r="C15" s="32"/>
      <c r="D15" s="32"/>
      <c r="E15" s="36">
        <f t="shared" si="0"/>
        <v>0</v>
      </c>
      <c r="F15" s="37">
        <f>B15*E15*Staff!$B$14</f>
        <v>0</v>
      </c>
    </row>
    <row r="16" spans="1:6" ht="25.5" x14ac:dyDescent="0.25">
      <c r="A16" s="16" t="s">
        <v>123</v>
      </c>
      <c r="B16" s="7" t="s">
        <v>4</v>
      </c>
      <c r="C16" s="7" t="s">
        <v>4</v>
      </c>
      <c r="D16" s="7" t="s">
        <v>4</v>
      </c>
      <c r="E16" s="7" t="s">
        <v>4</v>
      </c>
      <c r="F16" s="17"/>
    </row>
    <row r="17" spans="1:6" x14ac:dyDescent="0.25">
      <c r="A17" s="149" t="s">
        <v>98</v>
      </c>
      <c r="B17" s="149"/>
      <c r="C17" s="149"/>
      <c r="D17" s="149"/>
      <c r="E17" s="149"/>
      <c r="F17" s="149"/>
    </row>
    <row r="18" spans="1:6" x14ac:dyDescent="0.25">
      <c r="A18" s="13"/>
      <c r="B18" s="14">
        <f>IF(A18= Staff1,Staff!$B$2,IF(A18= Staff2,Staff!$B$3, IF(A18= Staff3, Staff!$B$4, IF(A18= Staff4, Staff!$B$5, IF(A18=Staff5, Staff!$B$6, IF(A18=Staff6, Staff!$B$7, IF(A18=Staff7, Staff!$B$8, IF(A18=Staff8, Staff!$B$9, IF(A18=Staff9, Staff!$B$10, IF(A18=Staff10, Staff!$B$12))))))))))</f>
        <v>0</v>
      </c>
      <c r="C18" s="15"/>
      <c r="D18" s="15"/>
      <c r="E18" s="84">
        <f>C18*D18/2080</f>
        <v>0</v>
      </c>
      <c r="F18" s="37">
        <f>B18*E18*Staff!$B$14</f>
        <v>0</v>
      </c>
    </row>
    <row r="19" spans="1:6" x14ac:dyDescent="0.25">
      <c r="A19" s="13"/>
      <c r="B19" s="14">
        <f>IF(A19= Staff1,Staff!$B$2,IF(A19= Staff2,Staff!$B$3, IF(A19= Staff3, Staff!$B$4, IF(A19= Staff4, Staff!$B$5, IF(A19=Staff5, Staff!$B$6, IF(A19=Staff6, Staff!$B$7, IF(A19=Staff7, Staff!$B$8, IF(A19=Staff8, Staff!$B$9, IF(A19=Staff9, Staff!$B$10, IF(A19=Staff10, Staff!$B$12))))))))))</f>
        <v>0</v>
      </c>
      <c r="C19" s="15"/>
      <c r="D19" s="15"/>
      <c r="E19" s="36">
        <f t="shared" ref="E19:E27" si="1">C19*D19/2080</f>
        <v>0</v>
      </c>
      <c r="F19" s="37">
        <f>B19*E19*Staff!$B$14</f>
        <v>0</v>
      </c>
    </row>
    <row r="20" spans="1:6" x14ac:dyDescent="0.25">
      <c r="A20" s="13"/>
      <c r="B20" s="14">
        <f>IF(A20= Staff1,Staff!$B$2,IF(A20= Staff2,Staff!$B$3, IF(A20= Staff3, Staff!$B$4, IF(A20= Staff4, Staff!$B$5, IF(A20=Staff5, Staff!$B$6, IF(A20=Staff6, Staff!$B$7, IF(A20=Staff7, Staff!$B$8, IF(A20=Staff8, Staff!$B$9, IF(A20=Staff9, Staff!$B$10, IF(A20=Staff10, Staff!$B$12))))))))))</f>
        <v>0</v>
      </c>
      <c r="C20" s="15"/>
      <c r="D20" s="15"/>
      <c r="E20" s="36">
        <f t="shared" si="1"/>
        <v>0</v>
      </c>
      <c r="F20" s="37">
        <f>B20*E20*Staff!$B$14</f>
        <v>0</v>
      </c>
    </row>
    <row r="21" spans="1:6" x14ac:dyDescent="0.25">
      <c r="A21" s="13"/>
      <c r="B21" s="14">
        <f>IF(A21= Staff1,Staff!$B$2,IF(A21= Staff2,Staff!$B$3, IF(A21= Staff3, Staff!$B$4, IF(A21= Staff4, Staff!$B$5, IF(A21=Staff5, Staff!$B$6, IF(A21=Staff6, Staff!$B$7, IF(A21=Staff7, Staff!$B$8, IF(A21=Staff8, Staff!$B$9, IF(A21=Staff9, Staff!$B$10, IF(A21=Staff10, Staff!$B$12))))))))))</f>
        <v>0</v>
      </c>
      <c r="C21" s="3"/>
      <c r="D21" s="3"/>
      <c r="E21" s="36">
        <f t="shared" si="1"/>
        <v>0</v>
      </c>
      <c r="F21" s="37">
        <f>B21*E21*Staff!$B$14</f>
        <v>0</v>
      </c>
    </row>
    <row r="22" spans="1:6" x14ac:dyDescent="0.25">
      <c r="A22" s="13"/>
      <c r="B22" s="14">
        <f>IF(A22= Staff1,Staff!$B$2,IF(A22= Staff2,Staff!$B$3, IF(A22= Staff3, Staff!$B$4, IF(A22= Staff4, Staff!$B$5, IF(A22=Staff5, Staff!$B$6, IF(A22=Staff6, Staff!$B$7, IF(A22=Staff7, Staff!$B$8, IF(A22=Staff8, Staff!$B$9, IF(A22=Staff9, Staff!$B$10, IF(A22=Staff10, Staff!$B$12))))))))))</f>
        <v>0</v>
      </c>
      <c r="C22" s="3"/>
      <c r="D22" s="3"/>
      <c r="E22" s="36">
        <f t="shared" si="1"/>
        <v>0</v>
      </c>
      <c r="F22" s="37">
        <f>B22*E22*Staff!$B$14</f>
        <v>0</v>
      </c>
    </row>
    <row r="23" spans="1:6" x14ac:dyDescent="0.25">
      <c r="A23" s="13"/>
      <c r="B23" s="14">
        <f>IF(A23= Staff1,Staff!$B$2,IF(A23= Staff2,Staff!$B$3, IF(A23= Staff3, Staff!$B$4, IF(A23= Staff4, Staff!$B$5, IF(A23=Staff5, Staff!$B$6, IF(A23=Staff6, Staff!$B$7, IF(A23=Staff7, Staff!$B$8, IF(A23=Staff8, Staff!$B$9, IF(A23=Staff9, Staff!$B$10, IF(A23=Staff10, Staff!$B$12))))))))))</f>
        <v>0</v>
      </c>
      <c r="C23" s="3"/>
      <c r="D23" s="3"/>
      <c r="E23" s="36">
        <f t="shared" si="1"/>
        <v>0</v>
      </c>
      <c r="F23" s="37">
        <f>B23*E23*Staff!$B$14</f>
        <v>0</v>
      </c>
    </row>
    <row r="24" spans="1:6" x14ac:dyDescent="0.25">
      <c r="A24" s="31"/>
      <c r="B24" s="14">
        <f>IF(A24= Staff1,Staff!$B$2,IF(A24= Staff2,Staff!$B$3, IF(A24= Staff3, Staff!$B$4, IF(A24= Staff4, Staff!$B$5, IF(A24=Staff5, Staff!$B$6, IF(A24=Staff6, Staff!$B$7, IF(A24=Staff7, Staff!$B$8, IF(A24=Staff8, Staff!$B$9, IF(A24=Staff9, Staff!$B$10, IF(A24=Staff10, Staff!$B$12))))))))))</f>
        <v>0</v>
      </c>
      <c r="C24" s="32"/>
      <c r="D24" s="32"/>
      <c r="E24" s="36">
        <f t="shared" si="1"/>
        <v>0</v>
      </c>
      <c r="F24" s="37">
        <f>B24*E24*Staff!$B$14</f>
        <v>0</v>
      </c>
    </row>
    <row r="25" spans="1:6" x14ac:dyDescent="0.25">
      <c r="A25" s="31"/>
      <c r="B25" s="14">
        <f>IF(A25= Staff1,Staff!$B$2,IF(A25= Staff2,Staff!$B$3, IF(A25= Staff3, Staff!$B$4, IF(A25= Staff4, Staff!$B$5, IF(A25=Staff5, Staff!$B$6, IF(A25=Staff6, Staff!$B$7, IF(A25=Staff7, Staff!$B$8, IF(A25=Staff8, Staff!$B$9, IF(A25=Staff9, Staff!$B$10, IF(A25=Staff10, Staff!$B$12))))))))))</f>
        <v>0</v>
      </c>
      <c r="C25" s="32"/>
      <c r="D25" s="32"/>
      <c r="E25" s="36">
        <f t="shared" si="1"/>
        <v>0</v>
      </c>
      <c r="F25" s="37">
        <f>B25*E25*Staff!$B$14</f>
        <v>0</v>
      </c>
    </row>
    <row r="26" spans="1:6" x14ac:dyDescent="0.25">
      <c r="A26" s="31"/>
      <c r="B26" s="14">
        <f>IF(A26= Staff1,Staff!$B$2,IF(A26= Staff2,Staff!$B$3, IF(A26= Staff3, Staff!$B$4, IF(A26= Staff4, Staff!$B$5, IF(A26=Staff5, Staff!$B$6, IF(A26=Staff6, Staff!$B$7, IF(A26=Staff7, Staff!$B$8, IF(A26=Staff8, Staff!$B$9, IF(A26=Staff9, Staff!$B$10, IF(A26=Staff10, Staff!$B$12))))))))))</f>
        <v>0</v>
      </c>
      <c r="C26" s="32"/>
      <c r="D26" s="32"/>
      <c r="E26" s="36">
        <f t="shared" si="1"/>
        <v>0</v>
      </c>
      <c r="F26" s="37">
        <f>B26*E26*Staff!$B$14</f>
        <v>0</v>
      </c>
    </row>
    <row r="27" spans="1:6" x14ac:dyDescent="0.25">
      <c r="A27" s="31"/>
      <c r="B27" s="14">
        <f>IF(A27= Staff1,Staff!$B$2,IF(A27= Staff2,Staff!$B$3, IF(A27= Staff3, Staff!$B$4, IF(A27= Staff4, Staff!$B$5, IF(A27=Staff5, Staff!$B$6, IF(A27=Staff6, Staff!$B$7, IF(A27=Staff7, Staff!$B$8, IF(A27=Staff8, Staff!$B$9, IF(A27=Staff9, Staff!$B$10, IF(A27=Staff10, Staff!$B$12))))))))))</f>
        <v>0</v>
      </c>
      <c r="C27" s="32"/>
      <c r="D27" s="32"/>
      <c r="E27" s="36">
        <f t="shared" si="1"/>
        <v>0</v>
      </c>
      <c r="F27" s="37">
        <f>B27*E27*Staff!$B$14</f>
        <v>0</v>
      </c>
    </row>
    <row r="28" spans="1:6" ht="25.5" x14ac:dyDescent="0.25">
      <c r="A28" s="16" t="s">
        <v>123</v>
      </c>
      <c r="B28" s="7" t="s">
        <v>4</v>
      </c>
      <c r="C28" s="7" t="s">
        <v>4</v>
      </c>
      <c r="D28" s="7" t="s">
        <v>4</v>
      </c>
      <c r="E28" s="7" t="s">
        <v>4</v>
      </c>
      <c r="F28" s="17"/>
    </row>
    <row r="29" spans="1:6" ht="15" customHeight="1" x14ac:dyDescent="0.25">
      <c r="A29" s="150" t="s">
        <v>99</v>
      </c>
      <c r="B29" s="150"/>
      <c r="C29" s="150"/>
      <c r="D29" s="150"/>
      <c r="E29" s="150"/>
      <c r="F29" s="150"/>
    </row>
    <row r="30" spans="1:6" x14ac:dyDescent="0.25">
      <c r="A30" s="13"/>
      <c r="B30" s="14">
        <f>IF(A30= Staff1,Staff!$B$2,IF(A30= Staff2,Staff!$B$3, IF(A30= Staff3, Staff!$B$4, IF(A30= Staff4, Staff!$B$5, IF(A30=Staff5, Staff!$B$6, IF(A30=Staff6, Staff!$B$7, IF(A30=Staff7, Staff!$B$8, IF(A30=Staff8, Staff!$B$9, IF(A30=Staff9, Staff!$B$10, IF(A30=Staff10, Staff!$B$12))))))))))</f>
        <v>0</v>
      </c>
      <c r="C30" s="15"/>
      <c r="D30" s="15"/>
      <c r="E30" s="84">
        <f>C30*D30/2080</f>
        <v>0</v>
      </c>
      <c r="F30" s="37">
        <f>B30*E30*Staff!$B$14</f>
        <v>0</v>
      </c>
    </row>
    <row r="31" spans="1:6" x14ac:dyDescent="0.25">
      <c r="A31" s="13"/>
      <c r="B31" s="14">
        <f>IF(A31= Staff1,Staff!$B$2,IF(A31= Staff2,Staff!$B$3, IF(A31= Staff3, Staff!$B$4, IF(A31= Staff4, Staff!$B$5, IF(A31=Staff5, Staff!$B$6, IF(A31=Staff6, Staff!$B$7, IF(A31=Staff7, Staff!$B$8, IF(A31=Staff8, Staff!$B$9, IF(A31=Staff9, Staff!$B$10, IF(A31=Staff10, Staff!$B$12))))))))))</f>
        <v>0</v>
      </c>
      <c r="C31" s="15"/>
      <c r="D31" s="15"/>
      <c r="E31" s="36">
        <f t="shared" ref="E31:E39" si="2">C31*D31/2080</f>
        <v>0</v>
      </c>
      <c r="F31" s="37">
        <f>B31*E31*Staff!$B$14</f>
        <v>0</v>
      </c>
    </row>
    <row r="32" spans="1:6" x14ac:dyDescent="0.25">
      <c r="A32" s="13"/>
      <c r="B32" s="14">
        <f>IF(A32= Staff1,Staff!$B$2,IF(A32= Staff2,Staff!$B$3, IF(A32= Staff3, Staff!$B$4, IF(A32= Staff4, Staff!$B$5, IF(A32=Staff5, Staff!$B$6, IF(A32=Staff6, Staff!$B$7, IF(A32=Staff7, Staff!$B$8, IF(A32=Staff8, Staff!$B$9, IF(A32=Staff9, Staff!$B$10, IF(A32=Staff10, Staff!$B$12))))))))))</f>
        <v>0</v>
      </c>
      <c r="C32" s="15"/>
      <c r="D32" s="15"/>
      <c r="E32" s="36">
        <f t="shared" si="2"/>
        <v>0</v>
      </c>
      <c r="F32" s="37">
        <f>B32*E32*Staff!$B$14</f>
        <v>0</v>
      </c>
    </row>
    <row r="33" spans="1:6" x14ac:dyDescent="0.25">
      <c r="A33" s="13"/>
      <c r="B33" s="14">
        <f>IF(A33= Staff1,Staff!$B$2,IF(A33= Staff2,Staff!$B$3, IF(A33= Staff3, Staff!$B$4, IF(A33= Staff4, Staff!$B$5, IF(A33=Staff5, Staff!$B$6, IF(A33=Staff6, Staff!$B$7, IF(A33=Staff7, Staff!$B$8, IF(A33=Staff8, Staff!$B$9, IF(A33=Staff9, Staff!$B$10, IF(A33=Staff10, Staff!$B$12))))))))))</f>
        <v>0</v>
      </c>
      <c r="C33" s="3"/>
      <c r="D33" s="3"/>
      <c r="E33" s="36">
        <f t="shared" si="2"/>
        <v>0</v>
      </c>
      <c r="F33" s="37">
        <f>B33*E33*Staff!$B$14</f>
        <v>0</v>
      </c>
    </row>
    <row r="34" spans="1:6" x14ac:dyDescent="0.25">
      <c r="A34" s="13"/>
      <c r="B34" s="14">
        <f>IF(A34= Staff1,Staff!$B$2,IF(A34= Staff2,Staff!$B$3, IF(A34= Staff3, Staff!$B$4, IF(A34= Staff4, Staff!$B$5, IF(A34=Staff5, Staff!$B$6, IF(A34=Staff6, Staff!$B$7, IF(A34=Staff7, Staff!$B$8, IF(A34=Staff8, Staff!$B$9, IF(A34=Staff9, Staff!$B$10, IF(A34=Staff10, Staff!$B$12))))))))))</f>
        <v>0</v>
      </c>
      <c r="C34" s="3"/>
      <c r="D34" s="3"/>
      <c r="E34" s="36">
        <f t="shared" si="2"/>
        <v>0</v>
      </c>
      <c r="F34" s="37">
        <f>B34*E34*Staff!$B$14</f>
        <v>0</v>
      </c>
    </row>
    <row r="35" spans="1:6" x14ac:dyDescent="0.25">
      <c r="A35" s="13"/>
      <c r="B35" s="14">
        <f>IF(A35= Staff1,Staff!$B$2,IF(A35= Staff2,Staff!$B$3, IF(A35= Staff3, Staff!$B$4, IF(A35= Staff4, Staff!$B$5, IF(A35=Staff5, Staff!$B$6, IF(A35=Staff6, Staff!$B$7, IF(A35=Staff7, Staff!$B$8, IF(A35=Staff8, Staff!$B$9, IF(A35=Staff9, Staff!$B$10, IF(A35=Staff10, Staff!$B$12))))))))))</f>
        <v>0</v>
      </c>
      <c r="C35" s="3"/>
      <c r="D35" s="3"/>
      <c r="E35" s="36">
        <f t="shared" si="2"/>
        <v>0</v>
      </c>
      <c r="F35" s="37">
        <f>B35*E35*Staff!$B$14</f>
        <v>0</v>
      </c>
    </row>
    <row r="36" spans="1:6" x14ac:dyDescent="0.25">
      <c r="A36" s="31"/>
      <c r="B36" s="14">
        <f>IF(A36= Staff1,Staff!$B$2,IF(A36= Staff2,Staff!$B$3, IF(A36= Staff3, Staff!$B$4, IF(A36= Staff4, Staff!$B$5, IF(A36=Staff5, Staff!$B$6, IF(A36=Staff6, Staff!$B$7, IF(A36=Staff7, Staff!$B$8, IF(A36=Staff8, Staff!$B$9, IF(A36=Staff9, Staff!$B$10, IF(A36=Staff10, Staff!$B$12))))))))))</f>
        <v>0</v>
      </c>
      <c r="C36" s="32"/>
      <c r="D36" s="32"/>
      <c r="E36" s="36">
        <f t="shared" si="2"/>
        <v>0</v>
      </c>
      <c r="F36" s="37">
        <f>B36*E36*Staff!$B$14</f>
        <v>0</v>
      </c>
    </row>
    <row r="37" spans="1:6" x14ac:dyDescent="0.25">
      <c r="A37" s="31"/>
      <c r="B37" s="14">
        <f>IF(A37= Staff1,Staff!$B$2,IF(A37= Staff2,Staff!$B$3, IF(A37= Staff3, Staff!$B$4, IF(A37= Staff4, Staff!$B$5, IF(A37=Staff5, Staff!$B$6, IF(A37=Staff6, Staff!$B$7, IF(A37=Staff7, Staff!$B$8, IF(A37=Staff8, Staff!$B$9, IF(A37=Staff9, Staff!$B$10, IF(A37=Staff10, Staff!$B$12))))))))))</f>
        <v>0</v>
      </c>
      <c r="C37" s="32"/>
      <c r="D37" s="32"/>
      <c r="E37" s="36">
        <f t="shared" si="2"/>
        <v>0</v>
      </c>
      <c r="F37" s="37">
        <f>B37*E37*Staff!$B$14</f>
        <v>0</v>
      </c>
    </row>
    <row r="38" spans="1:6" x14ac:dyDescent="0.25">
      <c r="A38" s="31"/>
      <c r="B38" s="14">
        <f>IF(A38= Staff1,Staff!$B$2,IF(A38= Staff2,Staff!$B$3, IF(A38= Staff3, Staff!$B$4, IF(A38= Staff4, Staff!$B$5, IF(A38=Staff5, Staff!$B$6, IF(A38=Staff6, Staff!$B$7, IF(A38=Staff7, Staff!$B$8, IF(A38=Staff8, Staff!$B$9, IF(A38=Staff9, Staff!$B$10, IF(A38=Staff10, Staff!$B$12))))))))))</f>
        <v>0</v>
      </c>
      <c r="C38" s="32"/>
      <c r="D38" s="32"/>
      <c r="E38" s="36">
        <f t="shared" si="2"/>
        <v>0</v>
      </c>
      <c r="F38" s="37">
        <f>B38*E38*Staff!$B$14</f>
        <v>0</v>
      </c>
    </row>
    <row r="39" spans="1:6" x14ac:dyDescent="0.25">
      <c r="A39" s="31"/>
      <c r="B39" s="14">
        <f>IF(A39= Staff1,Staff!$B$2,IF(A39= Staff2,Staff!$B$3, IF(A39= Staff3, Staff!$B$4, IF(A39= Staff4, Staff!$B$5, IF(A39=Staff5, Staff!$B$6, IF(A39=Staff6, Staff!$B$7, IF(A39=Staff7, Staff!$B$8, IF(A39=Staff8, Staff!$B$9, IF(A39=Staff9, Staff!$B$10, IF(A39=Staff10, Staff!$B$12))))))))))</f>
        <v>0</v>
      </c>
      <c r="C39" s="32"/>
      <c r="D39" s="32"/>
      <c r="E39" s="36">
        <f t="shared" si="2"/>
        <v>0</v>
      </c>
      <c r="F39" s="37">
        <f>B39*E39*Staff!$B$14</f>
        <v>0</v>
      </c>
    </row>
    <row r="40" spans="1:6" ht="25.5" x14ac:dyDescent="0.25">
      <c r="A40" s="16" t="s">
        <v>123</v>
      </c>
      <c r="B40" s="7" t="s">
        <v>4</v>
      </c>
      <c r="C40" s="7" t="s">
        <v>4</v>
      </c>
      <c r="D40" s="7" t="s">
        <v>4</v>
      </c>
      <c r="E40" s="7" t="s">
        <v>4</v>
      </c>
      <c r="F40" s="17"/>
    </row>
    <row r="41" spans="1:6" x14ac:dyDescent="0.25">
      <c r="A41" s="135" t="s">
        <v>100</v>
      </c>
      <c r="B41" s="136"/>
      <c r="C41" s="136"/>
      <c r="D41" s="136"/>
      <c r="E41" s="136"/>
      <c r="F41" s="137"/>
    </row>
    <row r="42" spans="1:6" x14ac:dyDescent="0.25">
      <c r="A42" s="13"/>
      <c r="B42" s="14">
        <f>IF(A42= Staff1,Staff!$B$2,IF(A42= Staff2,Staff!$B$3, IF(A42= Staff3, Staff!$B$4, IF(A42= Staff4, Staff!$B$5, IF(A42=Staff5, Staff!$B$6, IF(A42=Staff6, Staff!$B$7, IF(A42=Staff7, Staff!$B$8, IF(A42=Staff8, Staff!$B$9, IF(A42=Staff9, Staff!$B$10, IF(A42=Staff10, Staff!$B$12))))))))))</f>
        <v>0</v>
      </c>
      <c r="C42" s="15"/>
      <c r="D42" s="15"/>
      <c r="E42" s="84">
        <f>C42*D42/2080</f>
        <v>0</v>
      </c>
      <c r="F42" s="37">
        <f>B42*E42*Staff!$B$14</f>
        <v>0</v>
      </c>
    </row>
    <row r="43" spans="1:6" x14ac:dyDescent="0.25">
      <c r="A43" s="13"/>
      <c r="B43" s="14">
        <f>IF(A43= Staff1,Staff!$B$2,IF(A43= Staff2,Staff!$B$3, IF(A43= Staff3, Staff!$B$4, IF(A43= Staff4, Staff!$B$5, IF(A43=Staff5, Staff!$B$6, IF(A43=Staff6, Staff!$B$7, IF(A43=Staff7, Staff!$B$8, IF(A43=Staff8, Staff!$B$9, IF(A43=Staff9, Staff!$B$10, IF(A43=Staff10, Staff!$B$12))))))))))</f>
        <v>0</v>
      </c>
      <c r="C43" s="15"/>
      <c r="D43" s="15"/>
      <c r="E43" s="36">
        <f t="shared" ref="E43:E51" si="3">C43*D43/2080</f>
        <v>0</v>
      </c>
      <c r="F43" s="37">
        <f>B43*E43*Staff!$B$14</f>
        <v>0</v>
      </c>
    </row>
    <row r="44" spans="1:6" x14ac:dyDescent="0.25">
      <c r="A44" s="13"/>
      <c r="B44" s="14">
        <f>IF(A44= Staff1,Staff!$B$2,IF(A44= Staff2,Staff!$B$3, IF(A44= Staff3, Staff!$B$4, IF(A44= Staff4, Staff!$B$5, IF(A44=Staff5, Staff!$B$6, IF(A44=Staff6, Staff!$B$7, IF(A44=Staff7, Staff!$B$8, IF(A44=Staff8, Staff!$B$9, IF(A44=Staff9, Staff!$B$10, IF(A44=Staff10, Staff!$B$12))))))))))</f>
        <v>0</v>
      </c>
      <c r="C44" s="15"/>
      <c r="D44" s="15"/>
      <c r="E44" s="36">
        <f t="shared" si="3"/>
        <v>0</v>
      </c>
      <c r="F44" s="37">
        <f>B44*E44*Staff!$B$14</f>
        <v>0</v>
      </c>
    </row>
    <row r="45" spans="1:6" x14ac:dyDescent="0.25">
      <c r="A45" s="13"/>
      <c r="B45" s="14">
        <f>IF(A45= Staff1,Staff!$B$2,IF(A45= Staff2,Staff!$B$3, IF(A45= Staff3, Staff!$B$4, IF(A45= Staff4, Staff!$B$5, IF(A45=Staff5, Staff!$B$6, IF(A45=Staff6, Staff!$B$7, IF(A45=Staff7, Staff!$B$8, IF(A45=Staff8, Staff!$B$9, IF(A45=Staff9, Staff!$B$10, IF(A45=Staff10, Staff!$B$12))))))))))</f>
        <v>0</v>
      </c>
      <c r="C45" s="3"/>
      <c r="D45" s="3"/>
      <c r="E45" s="36">
        <f t="shared" si="3"/>
        <v>0</v>
      </c>
      <c r="F45" s="37">
        <f>B45*E45*Staff!$B$14</f>
        <v>0</v>
      </c>
    </row>
    <row r="46" spans="1:6" x14ac:dyDescent="0.25">
      <c r="A46" s="13"/>
      <c r="B46" s="14">
        <f>IF(A46= Staff1,Staff!$B$2,IF(A46= Staff2,Staff!$B$3, IF(A46= Staff3, Staff!$B$4, IF(A46= Staff4, Staff!$B$5, IF(A46=Staff5, Staff!$B$6, IF(A46=Staff6, Staff!$B$7, IF(A46=Staff7, Staff!$B$8, IF(A46=Staff8, Staff!$B$9, IF(A46=Staff9, Staff!$B$10, IF(A46=Staff10, Staff!$B$12))))))))))</f>
        <v>0</v>
      </c>
      <c r="C46" s="3"/>
      <c r="D46" s="3"/>
      <c r="E46" s="36">
        <f t="shared" si="3"/>
        <v>0</v>
      </c>
      <c r="F46" s="37">
        <f>B46*E46*Staff!$B$14</f>
        <v>0</v>
      </c>
    </row>
    <row r="47" spans="1:6" x14ac:dyDescent="0.25">
      <c r="A47" s="13"/>
      <c r="B47" s="14">
        <f>IF(A47= Staff1,Staff!$B$2,IF(A47= Staff2,Staff!$B$3, IF(A47= Staff3, Staff!$B$4, IF(A47= Staff4, Staff!$B$5, IF(A47=Staff5, Staff!$B$6, IF(A47=Staff6, Staff!$B$7, IF(A47=Staff7, Staff!$B$8, IF(A47=Staff8, Staff!$B$9, IF(A47=Staff9, Staff!$B$10, IF(A47=Staff10, Staff!$B$12))))))))))</f>
        <v>0</v>
      </c>
      <c r="C47" s="3"/>
      <c r="D47" s="3"/>
      <c r="E47" s="36">
        <f t="shared" si="3"/>
        <v>0</v>
      </c>
      <c r="F47" s="37">
        <f>B47*E47*Staff!$B$14</f>
        <v>0</v>
      </c>
    </row>
    <row r="48" spans="1:6" x14ac:dyDescent="0.25">
      <c r="A48" s="31"/>
      <c r="B48" s="14">
        <f>IF(A48= Staff1,Staff!$B$2,IF(A48= Staff2,Staff!$B$3, IF(A48= Staff3, Staff!$B$4, IF(A48= Staff4, Staff!$B$5, IF(A48=Staff5, Staff!$B$6, IF(A48=Staff6, Staff!$B$7, IF(A48=Staff7, Staff!$B$8, IF(A48=Staff8, Staff!$B$9, IF(A48=Staff9, Staff!$B$10, IF(A48=Staff10, Staff!$B$12))))))))))</f>
        <v>0</v>
      </c>
      <c r="C48" s="32"/>
      <c r="D48" s="32"/>
      <c r="E48" s="36">
        <f t="shared" si="3"/>
        <v>0</v>
      </c>
      <c r="F48" s="37">
        <f>B48*E48*Staff!$B$14</f>
        <v>0</v>
      </c>
    </row>
    <row r="49" spans="1:6" x14ac:dyDescent="0.25">
      <c r="A49" s="31"/>
      <c r="B49" s="14">
        <f>IF(A49= Staff1,Staff!$B$2,IF(A49= Staff2,Staff!$B$3, IF(A49= Staff3, Staff!$B$4, IF(A49= Staff4, Staff!$B$5, IF(A49=Staff5, Staff!$B$6, IF(A49=Staff6, Staff!$B$7, IF(A49=Staff7, Staff!$B$8, IF(A49=Staff8, Staff!$B$9, IF(A49=Staff9, Staff!$B$10, IF(A49=Staff10, Staff!$B$12))))))))))</f>
        <v>0</v>
      </c>
      <c r="C49" s="32"/>
      <c r="D49" s="32"/>
      <c r="E49" s="36">
        <f t="shared" si="3"/>
        <v>0</v>
      </c>
      <c r="F49" s="37">
        <f>B49*E49*Staff!$B$14</f>
        <v>0</v>
      </c>
    </row>
    <row r="50" spans="1:6" x14ac:dyDescent="0.25">
      <c r="A50" s="31"/>
      <c r="B50" s="14">
        <f>IF(A50= Staff1,Staff!$B$2,IF(A50= Staff2,Staff!$B$3, IF(A50= Staff3, Staff!$B$4, IF(A50= Staff4, Staff!$B$5, IF(A50=Staff5, Staff!$B$6, IF(A50=Staff6, Staff!$B$7, IF(A50=Staff7, Staff!$B$8, IF(A50=Staff8, Staff!$B$9, IF(A50=Staff9, Staff!$B$10, IF(A50=Staff10, Staff!$B$12))))))))))</f>
        <v>0</v>
      </c>
      <c r="C50" s="32"/>
      <c r="D50" s="32"/>
      <c r="E50" s="36">
        <f t="shared" si="3"/>
        <v>0</v>
      </c>
      <c r="F50" s="37">
        <f>B50*E50*Staff!$B$14</f>
        <v>0</v>
      </c>
    </row>
    <row r="51" spans="1:6" x14ac:dyDescent="0.25">
      <c r="A51" s="31"/>
      <c r="B51" s="14">
        <f>IF(A51= Staff1,Staff!$B$2,IF(A51= Staff2,Staff!$B$3, IF(A51= Staff3, Staff!$B$4, IF(A51= Staff4, Staff!$B$5, IF(A51=Staff5, Staff!$B$6, IF(A51=Staff6, Staff!$B$7, IF(A51=Staff7, Staff!$B$8, IF(A51=Staff8, Staff!$B$9, IF(A51=Staff9, Staff!$B$10, IF(A51=Staff10, Staff!$B$12))))))))))</f>
        <v>0</v>
      </c>
      <c r="C51" s="32"/>
      <c r="D51" s="32"/>
      <c r="E51" s="36">
        <f t="shared" si="3"/>
        <v>0</v>
      </c>
      <c r="F51" s="37">
        <f>B51*E51*Staff!$B$14</f>
        <v>0</v>
      </c>
    </row>
    <row r="52" spans="1:6" ht="25.5" x14ac:dyDescent="0.25">
      <c r="A52" s="16" t="s">
        <v>123</v>
      </c>
      <c r="B52" s="7" t="s">
        <v>4</v>
      </c>
      <c r="C52" s="7" t="s">
        <v>4</v>
      </c>
      <c r="D52" s="7" t="s">
        <v>4</v>
      </c>
      <c r="E52" s="7" t="s">
        <v>4</v>
      </c>
      <c r="F52" s="17"/>
    </row>
    <row r="53" spans="1:6" ht="15" customHeight="1" x14ac:dyDescent="0.25">
      <c r="A53" s="149" t="s">
        <v>101</v>
      </c>
      <c r="B53" s="149"/>
      <c r="C53" s="149"/>
      <c r="D53" s="149"/>
      <c r="E53" s="149"/>
      <c r="F53" s="149"/>
    </row>
    <row r="54" spans="1:6" x14ac:dyDescent="0.25">
      <c r="A54" s="13"/>
      <c r="B54" s="14">
        <f>IF(A54= Staff1,Staff!$B$2,IF(A54= Staff2,Staff!$B$3, IF(A54= Staff3, Staff!$B$4, IF(A54= Staff4, Staff!$B$5, IF(A54=Staff5, Staff!$B$6, IF(A54=Staff6, Staff!$B$7, IF(A54=Staff7, Staff!$B$8, IF(A54=Staff8, Staff!$B$9, IF(A54=Staff9, Staff!$B$10, IF(A54=Staff10, Staff!$B$12))))))))))</f>
        <v>0</v>
      </c>
      <c r="C54" s="15"/>
      <c r="D54" s="15"/>
      <c r="E54" s="84">
        <f>C54*D54/2080</f>
        <v>0</v>
      </c>
      <c r="F54" s="37">
        <f>B54*E54*Staff!$B$14</f>
        <v>0</v>
      </c>
    </row>
    <row r="55" spans="1:6" x14ac:dyDescent="0.25">
      <c r="A55" s="13"/>
      <c r="B55" s="14">
        <f>IF(A55= Staff1,Staff!$B$2,IF(A55= Staff2,Staff!$B$3, IF(A55= Staff3, Staff!$B$4, IF(A55= Staff4, Staff!$B$5, IF(A55=Staff5, Staff!$B$6, IF(A55=Staff6, Staff!$B$7, IF(A55=Staff7, Staff!$B$8, IF(A55=Staff8, Staff!$B$9, IF(A55=Staff9, Staff!$B$10, IF(A55=Staff10, Staff!$B$12))))))))))</f>
        <v>0</v>
      </c>
      <c r="C55" s="15"/>
      <c r="D55" s="15"/>
      <c r="E55" s="36">
        <f t="shared" ref="E55:E63" si="4">C55*D55/2080</f>
        <v>0</v>
      </c>
      <c r="F55" s="37">
        <f>B55*E55*Staff!$B$14</f>
        <v>0</v>
      </c>
    </row>
    <row r="56" spans="1:6" x14ac:dyDescent="0.25">
      <c r="A56" s="13"/>
      <c r="B56" s="14">
        <f>IF(A56= Staff1,Staff!$B$2,IF(A56= Staff2,Staff!$B$3, IF(A56= Staff3, Staff!$B$4, IF(A56= Staff4, Staff!$B$5, IF(A56=Staff5, Staff!$B$6, IF(A56=Staff6, Staff!$B$7, IF(A56=Staff7, Staff!$B$8, IF(A56=Staff8, Staff!$B$9, IF(A56=Staff9, Staff!$B$10, IF(A56=Staff10, Staff!$B$12))))))))))</f>
        <v>0</v>
      </c>
      <c r="C56" s="15"/>
      <c r="D56" s="15"/>
      <c r="E56" s="36">
        <f t="shared" si="4"/>
        <v>0</v>
      </c>
      <c r="F56" s="37">
        <f>B56*E56*Staff!$B$14</f>
        <v>0</v>
      </c>
    </row>
    <row r="57" spans="1:6" x14ac:dyDescent="0.25">
      <c r="A57" s="13"/>
      <c r="B57" s="14">
        <f>IF(A57= Staff1,Staff!$B$2,IF(A57= Staff2,Staff!$B$3, IF(A57= Staff3, Staff!$B$4, IF(A57= Staff4, Staff!$B$5, IF(A57=Staff5, Staff!$B$6, IF(A57=Staff6, Staff!$B$7, IF(A57=Staff7, Staff!$B$8, IF(A57=Staff8, Staff!$B$9, IF(A57=Staff9, Staff!$B$10, IF(A57=Staff10, Staff!$B$12))))))))))</f>
        <v>0</v>
      </c>
      <c r="C57" s="3"/>
      <c r="D57" s="3"/>
      <c r="E57" s="36">
        <f t="shared" si="4"/>
        <v>0</v>
      </c>
      <c r="F57" s="37">
        <f>B57*E57*Staff!$B$14</f>
        <v>0</v>
      </c>
    </row>
    <row r="58" spans="1:6" x14ac:dyDescent="0.25">
      <c r="A58" s="13"/>
      <c r="B58" s="14">
        <f>IF(A58= Staff1,Staff!$B$2,IF(A58= Staff2,Staff!$B$3, IF(A58= Staff3, Staff!$B$4, IF(A58= Staff4, Staff!$B$5, IF(A58=Staff5, Staff!$B$6, IF(A58=Staff6, Staff!$B$7, IF(A58=Staff7, Staff!$B$8, IF(A58=Staff8, Staff!$B$9, IF(A58=Staff9, Staff!$B$10, IF(A58=Staff10, Staff!$B$12))))))))))</f>
        <v>0</v>
      </c>
      <c r="C58" s="3"/>
      <c r="D58" s="3"/>
      <c r="E58" s="36">
        <f t="shared" si="4"/>
        <v>0</v>
      </c>
      <c r="F58" s="37">
        <f>B58*E58*Staff!$B$14</f>
        <v>0</v>
      </c>
    </row>
    <row r="59" spans="1:6" x14ac:dyDescent="0.25">
      <c r="A59" s="13"/>
      <c r="B59" s="14">
        <f>IF(A59= Staff1,Staff!$B$2,IF(A59= Staff2,Staff!$B$3, IF(A59= Staff3, Staff!$B$4, IF(A59= Staff4, Staff!$B$5, IF(A59=Staff5, Staff!$B$6, IF(A59=Staff6, Staff!$B$7, IF(A59=Staff7, Staff!$B$8, IF(A59=Staff8, Staff!$B$9, IF(A59=Staff9, Staff!$B$10, IF(A59=Staff10, Staff!$B$12))))))))))</f>
        <v>0</v>
      </c>
      <c r="C59" s="3"/>
      <c r="D59" s="3"/>
      <c r="E59" s="36">
        <f t="shared" si="4"/>
        <v>0</v>
      </c>
      <c r="F59" s="37">
        <f>B59*E59*Staff!$B$14</f>
        <v>0</v>
      </c>
    </row>
    <row r="60" spans="1:6" x14ac:dyDescent="0.25">
      <c r="A60" s="31"/>
      <c r="B60" s="14">
        <f>IF(A60= Staff1,Staff!$B$2,IF(A60= Staff2,Staff!$B$3, IF(A60= Staff3, Staff!$B$4, IF(A60= Staff4, Staff!$B$5, IF(A60=Staff5, Staff!$B$6, IF(A60=Staff6, Staff!$B$7, IF(A60=Staff7, Staff!$B$8, IF(A60=Staff8, Staff!$B$9, IF(A60=Staff9, Staff!$B$10, IF(A60=Staff10, Staff!$B$12))))))))))</f>
        <v>0</v>
      </c>
      <c r="C60" s="32"/>
      <c r="D60" s="32"/>
      <c r="E60" s="36">
        <f t="shared" si="4"/>
        <v>0</v>
      </c>
      <c r="F60" s="37">
        <f>B60*E60*Staff!$B$14</f>
        <v>0</v>
      </c>
    </row>
    <row r="61" spans="1:6" x14ac:dyDescent="0.25">
      <c r="A61" s="31"/>
      <c r="B61" s="14">
        <f>IF(A61= Staff1,Staff!$B$2,IF(A61= Staff2,Staff!$B$3, IF(A61= Staff3, Staff!$B$4, IF(A61= Staff4, Staff!$B$5, IF(A61=Staff5, Staff!$B$6, IF(A61=Staff6, Staff!$B$7, IF(A61=Staff7, Staff!$B$8, IF(A61=Staff8, Staff!$B$9, IF(A61=Staff9, Staff!$B$10, IF(A61=Staff10, Staff!$B$12))))))))))</f>
        <v>0</v>
      </c>
      <c r="C61" s="32"/>
      <c r="D61" s="32"/>
      <c r="E61" s="36">
        <f t="shared" si="4"/>
        <v>0</v>
      </c>
      <c r="F61" s="37">
        <f>B61*E61*Staff!$B$14</f>
        <v>0</v>
      </c>
    </row>
    <row r="62" spans="1:6" x14ac:dyDescent="0.25">
      <c r="A62" s="31"/>
      <c r="B62" s="14">
        <f>IF(A62= Staff1,Staff!$B$2,IF(A62= Staff2,Staff!$B$3, IF(A62= Staff3, Staff!$B$4, IF(A62= Staff4, Staff!$B$5, IF(A62=Staff5, Staff!$B$6, IF(A62=Staff6, Staff!$B$7, IF(A62=Staff7, Staff!$B$8, IF(A62=Staff8, Staff!$B$9, IF(A62=Staff9, Staff!$B$10, IF(A62=Staff10, Staff!$B$12))))))))))</f>
        <v>0</v>
      </c>
      <c r="C62" s="32"/>
      <c r="D62" s="32"/>
      <c r="E62" s="36">
        <f t="shared" si="4"/>
        <v>0</v>
      </c>
      <c r="F62" s="37">
        <f>B62*E62*Staff!$B$14</f>
        <v>0</v>
      </c>
    </row>
    <row r="63" spans="1:6" x14ac:dyDescent="0.25">
      <c r="A63" s="31"/>
      <c r="B63" s="14">
        <f>IF(A63= Staff1,Staff!$B$2,IF(A63= Staff2,Staff!$B$3, IF(A63= Staff3, Staff!$B$4, IF(A63= Staff4, Staff!$B$5, IF(A63=Staff5, Staff!$B$6, IF(A63=Staff6, Staff!$B$7, IF(A63=Staff7, Staff!$B$8, IF(A63=Staff8, Staff!$B$9, IF(A63=Staff9, Staff!$B$10, IF(A63=Staff10, Staff!$B$12))))))))))</f>
        <v>0</v>
      </c>
      <c r="C63" s="32"/>
      <c r="D63" s="32"/>
      <c r="E63" s="36">
        <f t="shared" si="4"/>
        <v>0</v>
      </c>
      <c r="F63" s="37">
        <f>B63*E63*Staff!$B$14</f>
        <v>0</v>
      </c>
    </row>
    <row r="64" spans="1:6" ht="25.5" x14ac:dyDescent="0.25">
      <c r="A64" s="16" t="s">
        <v>123</v>
      </c>
      <c r="B64" s="7" t="s">
        <v>4</v>
      </c>
      <c r="C64" s="7" t="s">
        <v>4</v>
      </c>
      <c r="D64" s="7" t="s">
        <v>4</v>
      </c>
      <c r="E64" s="7" t="s">
        <v>4</v>
      </c>
      <c r="F64" s="17"/>
    </row>
    <row r="65" spans="1:6" ht="15" customHeight="1" x14ac:dyDescent="0.25">
      <c r="A65" s="150" t="s">
        <v>102</v>
      </c>
      <c r="B65" s="150"/>
      <c r="C65" s="150"/>
      <c r="D65" s="150"/>
      <c r="E65" s="150"/>
      <c r="F65" s="150"/>
    </row>
    <row r="66" spans="1:6" x14ac:dyDescent="0.25">
      <c r="A66" s="13"/>
      <c r="B66" s="14">
        <f>IF(A66= Staff1,Staff!$B$2,IF(A66= Staff2,Staff!$B$3, IF(A66= Staff3, Staff!$B$4, IF(A66= Staff4, Staff!$B$5, IF(A66=Staff5, Staff!$B$6, IF(A66=Staff6, Staff!$B$7, IF(A66=Staff7, Staff!$B$8, IF(A66=Staff8, Staff!$B$9, IF(A66=Staff9, Staff!$B$10, IF(A66=Staff10, Staff!$B$12))))))))))</f>
        <v>0</v>
      </c>
      <c r="C66" s="15"/>
      <c r="D66" s="15"/>
      <c r="E66" s="84">
        <f>C66*D66/2080</f>
        <v>0</v>
      </c>
      <c r="F66" s="37">
        <f>B66*E66*Staff!$B$14</f>
        <v>0</v>
      </c>
    </row>
    <row r="67" spans="1:6" x14ac:dyDescent="0.25">
      <c r="A67" s="13"/>
      <c r="B67" s="14">
        <f>IF(A67= Staff1,Staff!$B$2,IF(A67= Staff2,Staff!$B$3, IF(A67= Staff3, Staff!$B$4, IF(A67= Staff4, Staff!$B$5, IF(A67=Staff5, Staff!$B$6, IF(A67=Staff6, Staff!$B$7, IF(A67=Staff7, Staff!$B$8, IF(A67=Staff8, Staff!$B$9, IF(A67=Staff9, Staff!$B$10, IF(A67=Staff10, Staff!$B$12))))))))))</f>
        <v>0</v>
      </c>
      <c r="C67" s="15"/>
      <c r="D67" s="15"/>
      <c r="E67" s="36">
        <f t="shared" ref="E67:E75" si="5">C67*D67/2080</f>
        <v>0</v>
      </c>
      <c r="F67" s="37">
        <f>B67*E67*Staff!$B$14</f>
        <v>0</v>
      </c>
    </row>
    <row r="68" spans="1:6" x14ac:dyDescent="0.25">
      <c r="A68" s="13"/>
      <c r="B68" s="14">
        <f>IF(A68= Staff1,Staff!$B$2,IF(A68= Staff2,Staff!$B$3, IF(A68= Staff3, Staff!$B$4, IF(A68= Staff4, Staff!$B$5, IF(A68=Staff5, Staff!$B$6, IF(A68=Staff6, Staff!$B$7, IF(A68=Staff7, Staff!$B$8, IF(A68=Staff8, Staff!$B$9, IF(A68=Staff9, Staff!$B$10, IF(A68=Staff10, Staff!$B$12))))))))))</f>
        <v>0</v>
      </c>
      <c r="C68" s="15"/>
      <c r="D68" s="15"/>
      <c r="E68" s="36">
        <f t="shared" si="5"/>
        <v>0</v>
      </c>
      <c r="F68" s="37">
        <f>B68*E68*Staff!$B$14</f>
        <v>0</v>
      </c>
    </row>
    <row r="69" spans="1:6" x14ac:dyDescent="0.25">
      <c r="A69" s="13"/>
      <c r="B69" s="14">
        <f>IF(A69= Staff1,Staff!$B$2,IF(A69= Staff2,Staff!$B$3, IF(A69= Staff3, Staff!$B$4, IF(A69= Staff4, Staff!$B$5, IF(A69=Staff5, Staff!$B$6, IF(A69=Staff6, Staff!$B$7, IF(A69=Staff7, Staff!$B$8, IF(A69=Staff8, Staff!$B$9, IF(A69=Staff9, Staff!$B$10, IF(A69=Staff10, Staff!$B$12))))))))))</f>
        <v>0</v>
      </c>
      <c r="C69" s="3"/>
      <c r="D69" s="3"/>
      <c r="E69" s="36">
        <f t="shared" si="5"/>
        <v>0</v>
      </c>
      <c r="F69" s="37">
        <f>B69*E69*Staff!$B$14</f>
        <v>0</v>
      </c>
    </row>
    <row r="70" spans="1:6" x14ac:dyDescent="0.25">
      <c r="A70" s="13"/>
      <c r="B70" s="14">
        <f>IF(A70= Staff1,Staff!$B$2,IF(A70= Staff2,Staff!$B$3, IF(A70= Staff3, Staff!$B$4, IF(A70= Staff4, Staff!$B$5, IF(A70=Staff5, Staff!$B$6, IF(A70=Staff6, Staff!$B$7, IF(A70=Staff7, Staff!$B$8, IF(A70=Staff8, Staff!$B$9, IF(A70=Staff9, Staff!$B$10, IF(A70=Staff10, Staff!$B$12))))))))))</f>
        <v>0</v>
      </c>
      <c r="C70" s="3"/>
      <c r="D70" s="3"/>
      <c r="E70" s="36">
        <f t="shared" si="5"/>
        <v>0</v>
      </c>
      <c r="F70" s="37">
        <f>B70*E70*Staff!$B$14</f>
        <v>0</v>
      </c>
    </row>
    <row r="71" spans="1:6" x14ac:dyDescent="0.25">
      <c r="A71" s="13"/>
      <c r="B71" s="14">
        <f>IF(A71= Staff1,Staff!$B$2,IF(A71= Staff2,Staff!$B$3, IF(A71= Staff3, Staff!$B$4, IF(A71= Staff4, Staff!$B$5, IF(A71=Staff5, Staff!$B$6, IF(A71=Staff6, Staff!$B$7, IF(A71=Staff7, Staff!$B$8, IF(A71=Staff8, Staff!$B$9, IF(A71=Staff9, Staff!$B$10, IF(A71=Staff10, Staff!$B$12))))))))))</f>
        <v>0</v>
      </c>
      <c r="C71" s="3"/>
      <c r="D71" s="3"/>
      <c r="E71" s="36">
        <f t="shared" si="5"/>
        <v>0</v>
      </c>
      <c r="F71" s="37">
        <f>B71*E71*Staff!$B$14</f>
        <v>0</v>
      </c>
    </row>
    <row r="72" spans="1:6" x14ac:dyDescent="0.25">
      <c r="A72" s="31"/>
      <c r="B72" s="14">
        <f>IF(A72= Staff1,Staff!$B$2,IF(A72= Staff2,Staff!$B$3, IF(A72= Staff3, Staff!$B$4, IF(A72= Staff4, Staff!$B$5, IF(A72=Staff5, Staff!$B$6, IF(A72=Staff6, Staff!$B$7, IF(A72=Staff7, Staff!$B$8, IF(A72=Staff8, Staff!$B$9, IF(A72=Staff9, Staff!$B$10, IF(A72=Staff10, Staff!$B$12))))))))))</f>
        <v>0</v>
      </c>
      <c r="C72" s="32"/>
      <c r="D72" s="32"/>
      <c r="E72" s="36">
        <f t="shared" si="5"/>
        <v>0</v>
      </c>
      <c r="F72" s="37">
        <f>B72*E72*Staff!$B$14</f>
        <v>0</v>
      </c>
    </row>
    <row r="73" spans="1:6" x14ac:dyDescent="0.25">
      <c r="A73" s="31"/>
      <c r="B73" s="14">
        <f>IF(A73= Staff1,Staff!$B$2,IF(A73= Staff2,Staff!$B$3, IF(A73= Staff3, Staff!$B$4, IF(A73= Staff4, Staff!$B$5, IF(A73=Staff5, Staff!$B$6, IF(A73=Staff6, Staff!$B$7, IF(A73=Staff7, Staff!$B$8, IF(A73=Staff8, Staff!$B$9, IF(A73=Staff9, Staff!$B$10, IF(A73=Staff10, Staff!$B$12))))))))))</f>
        <v>0</v>
      </c>
      <c r="C73" s="32"/>
      <c r="D73" s="32"/>
      <c r="E73" s="36">
        <f t="shared" si="5"/>
        <v>0</v>
      </c>
      <c r="F73" s="37">
        <f>B73*E73*Staff!$B$14</f>
        <v>0</v>
      </c>
    </row>
    <row r="74" spans="1:6" x14ac:dyDescent="0.25">
      <c r="A74" s="31"/>
      <c r="B74" s="14">
        <f>IF(A74= Staff1,Staff!$B$2,IF(A74= Staff2,Staff!$B$3, IF(A74= Staff3, Staff!$B$4, IF(A74= Staff4, Staff!$B$5, IF(A74=Staff5, Staff!$B$6, IF(A74=Staff6, Staff!$B$7, IF(A74=Staff7, Staff!$B$8, IF(A74=Staff8, Staff!$B$9, IF(A74=Staff9, Staff!$B$10, IF(A74=Staff10, Staff!$B$12))))))))))</f>
        <v>0</v>
      </c>
      <c r="C74" s="32"/>
      <c r="D74" s="32"/>
      <c r="E74" s="36">
        <f t="shared" si="5"/>
        <v>0</v>
      </c>
      <c r="F74" s="37">
        <f>B74*E74*Staff!$B$14</f>
        <v>0</v>
      </c>
    </row>
    <row r="75" spans="1:6" x14ac:dyDescent="0.25">
      <c r="A75" s="31"/>
      <c r="B75" s="14">
        <f>IF(A75= Staff1,Staff!$B$2,IF(A75= Staff2,Staff!$B$3, IF(A75= Staff3, Staff!$B$4, IF(A75= Staff4, Staff!$B$5, IF(A75=Staff5, Staff!$B$6, IF(A75=Staff6, Staff!$B$7, IF(A75=Staff7, Staff!$B$8, IF(A75=Staff8, Staff!$B$9, IF(A75=Staff9, Staff!$B$10, IF(A75=Staff10, Staff!$B$12))))))))))</f>
        <v>0</v>
      </c>
      <c r="C75" s="32"/>
      <c r="D75" s="32"/>
      <c r="E75" s="36">
        <f t="shared" si="5"/>
        <v>0</v>
      </c>
      <c r="F75" s="37">
        <f>B75*E75*Staff!$B$14</f>
        <v>0</v>
      </c>
    </row>
    <row r="76" spans="1:6" ht="25.5" x14ac:dyDescent="0.25">
      <c r="A76" s="16" t="s">
        <v>123</v>
      </c>
      <c r="B76" s="7" t="s">
        <v>4</v>
      </c>
      <c r="C76" s="7" t="s">
        <v>4</v>
      </c>
      <c r="D76" s="7" t="s">
        <v>4</v>
      </c>
      <c r="E76" s="7" t="s">
        <v>4</v>
      </c>
      <c r="F76" s="17"/>
    </row>
    <row r="77" spans="1:6" x14ac:dyDescent="0.25">
      <c r="A77" s="150" t="s">
        <v>2</v>
      </c>
      <c r="B77" s="150"/>
      <c r="C77" s="150"/>
      <c r="D77" s="150"/>
      <c r="E77" s="150"/>
      <c r="F77" s="150"/>
    </row>
    <row r="78" spans="1:6" x14ac:dyDescent="0.25">
      <c r="A78" s="13"/>
      <c r="B78" s="14">
        <f>IF(A78= Staff1,Staff!$B$2,IF(A78= Staff2,Staff!$B$3, IF(A78= Staff3, Staff!$B$4, IF(A78= Staff4, Staff!$B$5, IF(A78=Staff5, Staff!$B$6, IF(A78=Staff6, Staff!$B$7, IF(A78=Staff7, Staff!$B$8, IF(A78=Staff8, Staff!$B$9, IF(A78=Staff9, Staff!$B$10, IF(A78=Staff10, Staff!$B$12))))))))))</f>
        <v>0</v>
      </c>
      <c r="C78" s="15"/>
      <c r="D78" s="15"/>
      <c r="E78" s="84">
        <f>C78*D78/2080</f>
        <v>0</v>
      </c>
      <c r="F78" s="37">
        <f>B78*E78*Staff!$B$14</f>
        <v>0</v>
      </c>
    </row>
    <row r="79" spans="1:6" x14ac:dyDescent="0.25">
      <c r="A79" s="13"/>
      <c r="B79" s="14">
        <f>IF(A79= Staff1,Staff!$B$2,IF(A79= Staff2,Staff!$B$3, IF(A79= Staff3, Staff!$B$4, IF(A79= Staff4, Staff!$B$5, IF(A79=Staff5, Staff!$B$6, IF(A79=Staff6, Staff!$B$7, IF(A79=Staff7, Staff!$B$8, IF(A79=Staff8, Staff!$B$9, IF(A79=Staff9, Staff!$B$10, IF(A79=Staff10, Staff!$B$12))))))))))</f>
        <v>0</v>
      </c>
      <c r="C79" s="15"/>
      <c r="D79" s="15"/>
      <c r="E79" s="36">
        <f t="shared" ref="E79:E87" si="6">C79*D79/2080</f>
        <v>0</v>
      </c>
      <c r="F79" s="37">
        <f>B79*E79*Staff!$B$14</f>
        <v>0</v>
      </c>
    </row>
    <row r="80" spans="1:6" x14ac:dyDescent="0.25">
      <c r="A80" s="13"/>
      <c r="B80" s="14">
        <f>IF(A80= Staff1,Staff!$B$2,IF(A80= Staff2,Staff!$B$3, IF(A80= Staff3, Staff!$B$4, IF(A80= Staff4, Staff!$B$5, IF(A80=Staff5, Staff!$B$6, IF(A80=Staff6, Staff!$B$7, IF(A80=Staff7, Staff!$B$8, IF(A80=Staff8, Staff!$B$9, IF(A80=Staff9, Staff!$B$10, IF(A80=Staff10, Staff!$B$12))))))))))</f>
        <v>0</v>
      </c>
      <c r="C80" s="15"/>
      <c r="D80" s="15"/>
      <c r="E80" s="36">
        <f t="shared" si="6"/>
        <v>0</v>
      </c>
      <c r="F80" s="37">
        <f>B80*E80*Staff!$B$14</f>
        <v>0</v>
      </c>
    </row>
    <row r="81" spans="1:6" x14ac:dyDescent="0.25">
      <c r="A81" s="13"/>
      <c r="B81" s="14">
        <f>IF(A81= Staff1,Staff!$B$2,IF(A81= Staff2,Staff!$B$3, IF(A81= Staff3, Staff!$B$4, IF(A81= Staff4, Staff!$B$5, IF(A81=Staff5, Staff!$B$6, IF(A81=Staff6, Staff!$B$7, IF(A81=Staff7, Staff!$B$8, IF(A81=Staff8, Staff!$B$9, IF(A81=Staff9, Staff!$B$10, IF(A81=Staff10, Staff!$B$12))))))))))</f>
        <v>0</v>
      </c>
      <c r="C81" s="3"/>
      <c r="D81" s="3"/>
      <c r="E81" s="36">
        <f t="shared" si="6"/>
        <v>0</v>
      </c>
      <c r="F81" s="37">
        <f>B81*E81*Staff!$B$14</f>
        <v>0</v>
      </c>
    </row>
    <row r="82" spans="1:6" x14ac:dyDescent="0.25">
      <c r="A82" s="13"/>
      <c r="B82" s="14">
        <f>IF(A82= Staff1,Staff!$B$2,IF(A82= Staff2,Staff!$B$3, IF(A82= Staff3, Staff!$B$4, IF(A82= Staff4, Staff!$B$5, IF(A82=Staff5, Staff!$B$6, IF(A82=Staff6, Staff!$B$7, IF(A82=Staff7, Staff!$B$8, IF(A82=Staff8, Staff!$B$9, IF(A82=Staff9, Staff!$B$10, IF(A82=Staff10, Staff!$B$12))))))))))</f>
        <v>0</v>
      </c>
      <c r="C82" s="3"/>
      <c r="D82" s="3"/>
      <c r="E82" s="36">
        <f t="shared" si="6"/>
        <v>0</v>
      </c>
      <c r="F82" s="37">
        <f>B82*E82*Staff!$B$14</f>
        <v>0</v>
      </c>
    </row>
    <row r="83" spans="1:6" x14ac:dyDescent="0.25">
      <c r="A83" s="13"/>
      <c r="B83" s="14">
        <f>IF(A83= Staff1,Staff!$B$2,IF(A83= Staff2,Staff!$B$3, IF(A83= Staff3, Staff!$B$4, IF(A83= Staff4, Staff!$B$5, IF(A83=Staff5, Staff!$B$6, IF(A83=Staff6, Staff!$B$7, IF(A83=Staff7, Staff!$B$8, IF(A83=Staff8, Staff!$B$9, IF(A83=Staff9, Staff!$B$10, IF(A83=Staff10, Staff!$B$12))))))))))</f>
        <v>0</v>
      </c>
      <c r="C83" s="3"/>
      <c r="D83" s="3"/>
      <c r="E83" s="36">
        <f t="shared" si="6"/>
        <v>0</v>
      </c>
      <c r="F83" s="37">
        <f>B83*E83*Staff!$B$14</f>
        <v>0</v>
      </c>
    </row>
    <row r="84" spans="1:6" x14ac:dyDescent="0.25">
      <c r="A84" s="31"/>
      <c r="B84" s="14">
        <f>IF(A84= Staff1,Staff!$B$2,IF(A84= Staff2,Staff!$B$3, IF(A84= Staff3, Staff!$B$4, IF(A84= Staff4, Staff!$B$5, IF(A84=Staff5, Staff!$B$6, IF(A84=Staff6, Staff!$B$7, IF(A84=Staff7, Staff!$B$8, IF(A84=Staff8, Staff!$B$9, IF(A84=Staff9, Staff!$B$10, IF(A84=Staff10, Staff!$B$12))))))))))</f>
        <v>0</v>
      </c>
      <c r="C84" s="32"/>
      <c r="D84" s="32"/>
      <c r="E84" s="36">
        <f t="shared" si="6"/>
        <v>0</v>
      </c>
      <c r="F84" s="37">
        <f>B84*E84*Staff!$B$14</f>
        <v>0</v>
      </c>
    </row>
    <row r="85" spans="1:6" x14ac:dyDescent="0.25">
      <c r="A85" s="31"/>
      <c r="B85" s="14">
        <f>IF(A85= Staff1,Staff!$B$2,IF(A85= Staff2,Staff!$B$3, IF(A85= Staff3, Staff!$B$4, IF(A85= Staff4, Staff!$B$5, IF(A85=Staff5, Staff!$B$6, IF(A85=Staff6, Staff!$B$7, IF(A85=Staff7, Staff!$B$8, IF(A85=Staff8, Staff!$B$9, IF(A85=Staff9, Staff!$B$10, IF(A85=Staff10, Staff!$B$12))))))))))</f>
        <v>0</v>
      </c>
      <c r="C85" s="32"/>
      <c r="D85" s="32"/>
      <c r="E85" s="36">
        <f t="shared" si="6"/>
        <v>0</v>
      </c>
      <c r="F85" s="37">
        <f>B85*E85*Staff!$B$14</f>
        <v>0</v>
      </c>
    </row>
    <row r="86" spans="1:6" x14ac:dyDescent="0.25">
      <c r="A86" s="31"/>
      <c r="B86" s="14">
        <f>IF(A86= Staff1,Staff!$B$2,IF(A86= Staff2,Staff!$B$3, IF(A86= Staff3, Staff!$B$4, IF(A86= Staff4, Staff!$B$5, IF(A86=Staff5, Staff!$B$6, IF(A86=Staff6, Staff!$B$7, IF(A86=Staff7, Staff!$B$8, IF(A86=Staff8, Staff!$B$9, IF(A86=Staff9, Staff!$B$10, IF(A86=Staff10, Staff!$B$12))))))))))</f>
        <v>0</v>
      </c>
      <c r="C86" s="32"/>
      <c r="D86" s="32"/>
      <c r="E86" s="36">
        <f t="shared" si="6"/>
        <v>0</v>
      </c>
      <c r="F86" s="37">
        <f>B86*E86*Staff!$B$14</f>
        <v>0</v>
      </c>
    </row>
    <row r="87" spans="1:6" x14ac:dyDescent="0.25">
      <c r="A87" s="31"/>
      <c r="B87" s="14">
        <f>IF(A87= Staff1,Staff!$B$2,IF(A87= Staff2,Staff!$B$3, IF(A87= Staff3, Staff!$B$4, IF(A87= Staff4, Staff!$B$5, IF(A87=Staff5, Staff!$B$6, IF(A87=Staff6, Staff!$B$7, IF(A87=Staff7, Staff!$B$8, IF(A87=Staff8, Staff!$B$9, IF(A87=Staff9, Staff!$B$10, IF(A87=Staff10, Staff!$B$12))))))))))</f>
        <v>0</v>
      </c>
      <c r="C87" s="32"/>
      <c r="D87" s="32"/>
      <c r="E87" s="36">
        <f t="shared" si="6"/>
        <v>0</v>
      </c>
      <c r="F87" s="37">
        <f>B87*E87*Staff!$B$14</f>
        <v>0</v>
      </c>
    </row>
    <row r="88" spans="1:6" ht="25.5" x14ac:dyDescent="0.25">
      <c r="A88" s="16" t="s">
        <v>123</v>
      </c>
      <c r="B88" s="7" t="s">
        <v>4</v>
      </c>
      <c r="C88" s="7" t="s">
        <v>4</v>
      </c>
      <c r="D88" s="7" t="s">
        <v>4</v>
      </c>
      <c r="E88" s="7" t="s">
        <v>4</v>
      </c>
      <c r="F88" s="17"/>
    </row>
    <row r="89" spans="1:6" x14ac:dyDescent="0.25">
      <c r="A89" s="147" t="s">
        <v>0</v>
      </c>
      <c r="B89" s="147"/>
      <c r="C89" s="147"/>
      <c r="D89" s="147"/>
      <c r="E89" s="147"/>
      <c r="F89" s="35">
        <f>SUM(F6:F15,F18:F27,F30:F39,F42:F51,F54:F63,F66:F75,F78:F87)</f>
        <v>40769.230769230773</v>
      </c>
    </row>
    <row r="90" spans="1:6" x14ac:dyDescent="0.25">
      <c r="A90" s="148" t="s">
        <v>113</v>
      </c>
      <c r="B90" s="148"/>
      <c r="C90" s="148"/>
      <c r="D90" s="148"/>
      <c r="E90" s="148"/>
      <c r="F90" s="38">
        <f>SUM(F16,F28,F40,F52,F64,F76,F88)</f>
        <v>0</v>
      </c>
    </row>
    <row r="91" spans="1:6" ht="39.75" customHeight="1" x14ac:dyDescent="0.25">
      <c r="A91" s="127" t="s">
        <v>132</v>
      </c>
      <c r="B91" s="128"/>
      <c r="C91" s="128"/>
      <c r="D91" s="128"/>
      <c r="E91" s="128"/>
      <c r="F91" s="128"/>
    </row>
    <row r="92" spans="1:6" x14ac:dyDescent="0.25">
      <c r="A92" s="19" t="s">
        <v>103</v>
      </c>
    </row>
    <row r="93" spans="1:6" x14ac:dyDescent="0.25">
      <c r="A93" s="19" t="s">
        <v>104</v>
      </c>
    </row>
    <row r="94" spans="1:6" x14ac:dyDescent="0.25">
      <c r="A94" s="19" t="s">
        <v>105</v>
      </c>
    </row>
    <row r="95" spans="1:6" x14ac:dyDescent="0.25">
      <c r="A95" s="19" t="s">
        <v>106</v>
      </c>
    </row>
    <row r="96" spans="1:6" x14ac:dyDescent="0.25">
      <c r="A96" s="19" t="s">
        <v>107</v>
      </c>
    </row>
  </sheetData>
  <protectedRanges>
    <protectedRange sqref="A6:D15 A18:D27 A30:D39 A42:D51 A54:D63 A66:D75 A78:D87" name="group"/>
  </protectedRanges>
  <mergeCells count="17">
    <mergeCell ref="A77:F77"/>
    <mergeCell ref="A91:F91"/>
    <mergeCell ref="A1:F1"/>
    <mergeCell ref="A2:A4"/>
    <mergeCell ref="B2:B4"/>
    <mergeCell ref="C2:C4"/>
    <mergeCell ref="D2:D4"/>
    <mergeCell ref="E2:E4"/>
    <mergeCell ref="F2:F4"/>
    <mergeCell ref="A89:E89"/>
    <mergeCell ref="A90:E90"/>
    <mergeCell ref="A5:F5"/>
    <mergeCell ref="A17:F17"/>
    <mergeCell ref="A29:F29"/>
    <mergeCell ref="A41:F41"/>
    <mergeCell ref="A53:F53"/>
    <mergeCell ref="A65:F65"/>
  </mergeCells>
  <dataValidations count="1">
    <dataValidation type="list" allowBlank="1" showInputMessage="1" showErrorMessage="1" sqref="A6:A15 A18:A27 A66:A75 A30:A39 A42:A51 A54:A63 A78:A87">
      <formula1>StaffCat</formula1>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13</vt:i4>
      </vt:variant>
    </vt:vector>
  </HeadingPairs>
  <TitlesOfParts>
    <vt:vector size="49" baseType="lpstr">
      <vt:lpstr>Overview</vt:lpstr>
      <vt:lpstr>Instructions</vt:lpstr>
      <vt:lpstr>Table of Contents</vt:lpstr>
      <vt:lpstr>Staff</vt:lpstr>
      <vt:lpstr>1A</vt:lpstr>
      <vt:lpstr>1B</vt:lpstr>
      <vt:lpstr>1C</vt:lpstr>
      <vt:lpstr>1D</vt:lpstr>
      <vt:lpstr>2A</vt:lpstr>
      <vt:lpstr>2B</vt:lpstr>
      <vt:lpstr>2C</vt:lpstr>
      <vt:lpstr>2D</vt:lpstr>
      <vt:lpstr>3A</vt:lpstr>
      <vt:lpstr>3B</vt:lpstr>
      <vt:lpstr>3C</vt:lpstr>
      <vt:lpstr>3D</vt:lpstr>
      <vt:lpstr>4A</vt:lpstr>
      <vt:lpstr>4B</vt:lpstr>
      <vt:lpstr>4C</vt:lpstr>
      <vt:lpstr>4D</vt:lpstr>
      <vt:lpstr>5A</vt:lpstr>
      <vt:lpstr>5B</vt:lpstr>
      <vt:lpstr>5C</vt:lpstr>
      <vt:lpstr>5D</vt:lpstr>
      <vt:lpstr>6A</vt:lpstr>
      <vt:lpstr>6B</vt:lpstr>
      <vt:lpstr>6C</vt:lpstr>
      <vt:lpstr>6D</vt:lpstr>
      <vt:lpstr>7A</vt:lpstr>
      <vt:lpstr>7B</vt:lpstr>
      <vt:lpstr>7C</vt:lpstr>
      <vt:lpstr>7D</vt:lpstr>
      <vt:lpstr>OthA</vt:lpstr>
      <vt:lpstr>OthB</vt:lpstr>
      <vt:lpstr>OthC</vt:lpstr>
      <vt:lpstr>OthD</vt:lpstr>
      <vt:lpstr>'1A'!Print_Area</vt:lpstr>
      <vt:lpstr>Instructions!Print_Area</vt:lpstr>
      <vt:lpstr>Overview!Print_Area</vt:lpstr>
      <vt:lpstr>Staff1</vt:lpstr>
      <vt:lpstr>Staff10</vt:lpstr>
      <vt:lpstr>Staff2</vt:lpstr>
      <vt:lpstr>Staff3</vt:lpstr>
      <vt:lpstr>Staff4</vt:lpstr>
      <vt:lpstr>Staff5</vt:lpstr>
      <vt:lpstr>Staff6</vt:lpstr>
      <vt:lpstr>Staff7</vt:lpstr>
      <vt:lpstr>Staff8</vt:lpstr>
      <vt:lpstr>Staff9</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Huret</dc:creator>
  <cp:lastModifiedBy>Morgan, Ruth - FNS</cp:lastModifiedBy>
  <cp:lastPrinted>2016-12-22T15:02:06Z</cp:lastPrinted>
  <dcterms:created xsi:type="dcterms:W3CDTF">2016-01-28T20:59:56Z</dcterms:created>
  <dcterms:modified xsi:type="dcterms:W3CDTF">2016-12-22T15:11:24Z</dcterms:modified>
</cp:coreProperties>
</file>