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J16" i="2" s="1"/>
  <c r="E6" i="2"/>
  <c r="H6" i="2" s="1"/>
  <c r="E38" i="2"/>
  <c r="H38" i="2"/>
  <c r="E37" i="2"/>
  <c r="H37" i="2" s="1"/>
  <c r="E35" i="2"/>
  <c r="H35" i="2" s="1"/>
  <c r="E28" i="2"/>
  <c r="H28" i="2" s="1"/>
  <c r="E17" i="2"/>
  <c r="H17" i="2"/>
  <c r="J17" i="2" s="1"/>
  <c r="J9" i="2"/>
  <c r="H8" i="2"/>
  <c r="I8" i="2" s="1"/>
  <c r="J8" i="2" s="1"/>
  <c r="E11" i="2"/>
  <c r="H11" i="2" s="1"/>
  <c r="I11" i="2" s="1"/>
  <c r="J11" i="2" s="1"/>
  <c r="E10" i="2"/>
  <c r="H10" i="2" s="1"/>
  <c r="E34" i="2"/>
  <c r="H34" i="2"/>
  <c r="E13" i="2"/>
  <c r="H13" i="2" s="1"/>
  <c r="I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34" i="2"/>
  <c r="J34" i="2" s="1"/>
  <c r="I17" i="2"/>
  <c r="I38" i="2"/>
  <c r="J38" i="2" s="1"/>
  <c r="I16" i="2"/>
  <c r="E39" i="2" l="1"/>
  <c r="J13" i="2"/>
  <c r="I20" i="2"/>
  <c r="J20" i="2" s="1"/>
  <c r="J33" i="2"/>
  <c r="I33" i="2"/>
  <c r="I23" i="2"/>
  <c r="J23" i="2" s="1"/>
  <c r="J26" i="2"/>
  <c r="I26" i="2"/>
  <c r="I35" i="2"/>
  <c r="J35" i="2" s="1"/>
  <c r="I6" i="2"/>
  <c r="I14" i="2"/>
  <c r="J14" i="2" s="1"/>
  <c r="I25" i="2"/>
  <c r="J25" i="2" s="1"/>
  <c r="I27" i="2"/>
  <c r="J27" i="2" s="1"/>
  <c r="I30" i="2"/>
  <c r="J30" i="2" s="1"/>
  <c r="J21" i="2"/>
  <c r="I21" i="2"/>
  <c r="I28" i="2"/>
  <c r="J28" i="2" s="1"/>
  <c r="I15" i="2"/>
  <c r="J15" i="2" s="1"/>
  <c r="I31" i="2"/>
  <c r="J31" i="2" s="1"/>
  <c r="I36" i="2"/>
  <c r="J36" i="2" s="1"/>
  <c r="I24" i="2"/>
  <c r="J24" i="2" s="1"/>
  <c r="I12" i="2"/>
  <c r="J12" i="2" s="1"/>
  <c r="I19" i="2"/>
  <c r="J19" i="2" s="1"/>
  <c r="I32" i="2"/>
  <c r="J32" i="2" s="1"/>
  <c r="I22" i="2"/>
  <c r="J22" i="2"/>
  <c r="I29" i="2"/>
  <c r="J29" i="2" s="1"/>
  <c r="H18" i="2"/>
  <c r="I37" i="2"/>
  <c r="J37" i="2" s="1"/>
  <c r="I10" i="2"/>
  <c r="J10" i="2" s="1"/>
  <c r="J18" i="2" l="1"/>
  <c r="I18" i="2"/>
  <c r="I39" i="2" s="1"/>
  <c r="H39" i="2"/>
  <c r="J6" i="2"/>
  <c r="J39" i="2" l="1"/>
</calcChain>
</file>

<file path=xl/sharedStrings.xml><?xml version="1.0" encoding="utf-8"?>
<sst xmlns="http://schemas.openxmlformats.org/spreadsheetml/2006/main" count="45" uniqueCount="40">
  <si>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</si>
  <si>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</si>
  <si>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</si>
  <si>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</si>
  <si>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</si>
  <si>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</si>
  <si>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</si>
  <si>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</si>
  <si>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</si>
  <si>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</si>
  <si>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</si>
  <si>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</si>
  <si>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</si>
  <si>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</si>
  <si>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</si>
  <si>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</si>
  <si>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</si>
  <si>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</si>
  <si>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</si>
  <si>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</si>
  <si>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</si>
  <si>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</si>
  <si>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</si>
  <si>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</si>
  <si>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</si>
  <si>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</si>
  <si>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</si>
  <si>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</si>
  <si>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</si>
  <si>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</si>
  <si>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Phytosanitary Certificates</t>
  </si>
  <si>
    <t>12</t>
  </si>
  <si>
    <t xml:space="preserve">Certified Treatment Facility </t>
  </si>
  <si>
    <t>13</t>
  </si>
  <si>
    <t>Operational Workplan</t>
  </si>
  <si>
    <t>Investigations</t>
  </si>
  <si>
    <t>Removal of Numbered seal</t>
  </si>
  <si>
    <t>Review of Treatment Records</t>
  </si>
  <si>
    <t>Review of Audit</t>
  </si>
  <si>
    <t>Apples and Pears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</si>
</sst>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A2" sqref="A2:G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34</v>
      </c>
      <c r="C6" s="5">
        <v>8</v>
      </c>
      <c r="D6" s="29">
        <v>80</v>
      </c>
      <c r="E6" s="5">
        <f t="shared" ref="E6:E17" si="0">+C6*D6</f>
        <v>640</v>
      </c>
      <c r="F6" s="21" t="s">
        <v>31</v>
      </c>
      <c r="G6" s="25">
        <v>40.26</v>
      </c>
      <c r="H6" s="26">
        <f t="shared" ref="H6:H17" si="1">+E6*G6</f>
        <v>25766.399999999998</v>
      </c>
      <c r="I6" s="26">
        <f t="shared" ref="I6:I17" si="2">+H6*0.139</f>
        <v>3581.5295999999998</v>
      </c>
      <c r="J6" s="26">
        <f t="shared" ref="J6:J17" si="3">+H6+I6</f>
        <v>29347.929599999996</v>
      </c>
      <c r="K6" s="2"/>
    </row>
    <row r="7" spans="1:11" x14ac:dyDescent="0.2">
      <c r="A7" s="2"/>
      <c r="B7" s="2" t="s">
        <v>35</v>
      </c>
      <c r="C7" s="5">
        <v>1</v>
      </c>
      <c r="D7" s="29">
        <v>8</v>
      </c>
      <c r="E7" s="5">
        <f t="shared" si="0"/>
        <v>8</v>
      </c>
      <c r="F7" s="21" t="s">
        <v>31</v>
      </c>
      <c r="G7" s="25">
        <v>40.26</v>
      </c>
      <c r="H7" s="26">
        <f t="shared" si="1"/>
        <v>322.08</v>
      </c>
      <c r="I7" s="26">
        <f t="shared" si="2"/>
        <v>44.769120000000001</v>
      </c>
      <c r="J7" s="26">
        <f t="shared" si="3"/>
        <v>366.84911999999997</v>
      </c>
      <c r="K7" s="2"/>
    </row>
    <row r="8" spans="1:11" s="31" customFormat="1" x14ac:dyDescent="0.2">
      <c r="A8" s="30"/>
      <c r="B8" s="30"/>
      <c r="C8" s="32"/>
      <c r="D8" s="33"/>
      <c r="E8" s="32"/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30" t="s">
        <v>30</v>
      </c>
      <c r="C10" s="5">
        <v>104</v>
      </c>
      <c r="D10" s="29">
        <v>0.5</v>
      </c>
      <c r="E10" s="5">
        <f t="shared" si="0"/>
        <v>52</v>
      </c>
      <c r="F10" s="21" t="s">
        <v>31</v>
      </c>
      <c r="G10" s="25">
        <v>40.26</v>
      </c>
      <c r="H10" s="26">
        <f t="shared" si="1"/>
        <v>2093.52</v>
      </c>
      <c r="I10" s="26">
        <f t="shared" si="2"/>
        <v>290.99928</v>
      </c>
      <c r="J10" s="26">
        <f t="shared" si="3"/>
        <v>2384.51928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32</v>
      </c>
      <c r="C12" s="5">
        <v>8</v>
      </c>
      <c r="D12" s="29">
        <v>1</v>
      </c>
      <c r="E12" s="5">
        <f t="shared" si="0"/>
        <v>8</v>
      </c>
      <c r="F12" s="21" t="s">
        <v>33</v>
      </c>
      <c r="G12" s="25">
        <v>47.87</v>
      </c>
      <c r="H12" s="26">
        <f t="shared" si="1"/>
        <v>382.96</v>
      </c>
      <c r="I12" s="26">
        <f t="shared" si="2"/>
        <v>53.231439999999999</v>
      </c>
      <c r="J12" s="26">
        <f t="shared" si="3"/>
        <v>436.19144</v>
      </c>
      <c r="K12" s="2"/>
    </row>
    <row r="13" spans="1:11" x14ac:dyDescent="0.2">
      <c r="A13" s="2"/>
      <c r="B13" s="2" t="s">
        <v>36</v>
      </c>
      <c r="C13" s="5">
        <v>40</v>
      </c>
      <c r="D13" s="29">
        <v>1.4E-3</v>
      </c>
      <c r="E13" s="5">
        <f t="shared" si="0"/>
        <v>5.6000000000000001E-2</v>
      </c>
      <c r="F13" s="21" t="s">
        <v>33</v>
      </c>
      <c r="G13" s="25">
        <v>47.87</v>
      </c>
      <c r="H13" s="26">
        <f t="shared" si="1"/>
        <v>2.68072</v>
      </c>
      <c r="I13" s="26">
        <f t="shared" si="2"/>
        <v>0.37262008000000002</v>
      </c>
      <c r="J13" s="26">
        <f t="shared" si="3"/>
        <v>3.0533400799999999</v>
      </c>
      <c r="K13" s="2"/>
    </row>
    <row r="14" spans="1:11" s="31" customFormat="1" x14ac:dyDescent="0.2">
      <c r="A14" s="30"/>
      <c r="B14" s="30" t="s">
        <v>37</v>
      </c>
      <c r="C14" s="32">
        <v>8</v>
      </c>
      <c r="D14" s="33">
        <v>0.25</v>
      </c>
      <c r="E14" s="32">
        <f t="shared" si="0"/>
        <v>2</v>
      </c>
      <c r="F14" s="34" t="s">
        <v>33</v>
      </c>
      <c r="G14" s="35">
        <v>47.87</v>
      </c>
      <c r="H14" s="36">
        <f t="shared" si="1"/>
        <v>95.74</v>
      </c>
      <c r="I14" s="36">
        <f t="shared" si="2"/>
        <v>13.30786</v>
      </c>
      <c r="J14" s="36">
        <f t="shared" si="3"/>
        <v>109.04786</v>
      </c>
      <c r="K14" s="30"/>
    </row>
    <row r="15" spans="1:11" s="31" customFormat="1" x14ac:dyDescent="0.2">
      <c r="A15" s="30"/>
      <c r="B15" s="30" t="s">
        <v>38</v>
      </c>
      <c r="C15" s="32">
        <v>8</v>
      </c>
      <c r="D15" s="33">
        <v>1</v>
      </c>
      <c r="E15" s="32">
        <f t="shared" si="0"/>
        <v>8</v>
      </c>
      <c r="F15" s="34" t="s">
        <v>33</v>
      </c>
      <c r="G15" s="35">
        <v>47.87</v>
      </c>
      <c r="H15" s="36">
        <f t="shared" si="1"/>
        <v>382.96</v>
      </c>
      <c r="I15" s="36">
        <f t="shared" si="2"/>
        <v>53.231439999999999</v>
      </c>
      <c r="J15" s="36">
        <f t="shared" si="3"/>
        <v>436.19144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718.05600000000004</v>
      </c>
      <c r="F39" s="27"/>
      <c r="G39" s="25"/>
      <c r="H39" s="26">
        <f>SUM(H6:H38)</f>
        <v>29046.34072</v>
      </c>
      <c r="I39" s="26">
        <f>SUM(I6:I38)</f>
        <v>4037.4413600799999</v>
      </c>
      <c r="J39" s="26">
        <f>SUM(J6:J38)</f>
        <v>33083.782080079996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European Union Apples and Pears</Project_x0020_Name>
    <OMB_x0020_control_x0020__x0023_ xmlns="64E31D74-685E-46CD-AE51-A264634057B8" xsi:nil="true"/>
    <APHIS_x0020_docket_x0020__x0023_ xmlns="64E31D74-685E-46CD-AE51-A264634057B8">2015-0073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A7UXA6N55WET-2455-668</_dlc_DocId>
    <_dlc_DocIdUrl xmlns="ed6d8045-9bce-45b8-96e9-ffa15b628daa">
      <Url>http://sp.we.aphis.gov/PPQ/policy/php/rpm/Paperwork Burden/_layouts/DocIdRedir.aspx?ID=A7UXA6N55WET-2455-668</Url>
      <Description>A7UXA6N55WET-2455-668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9E724-4C1A-4FA8-A372-15E2FD69E10E}">
  <ds:schemaRefs>
    <ds:schemaRef ds:uri="http://schemas.microsoft.com/office/2006/documentManagement/types"/>
    <ds:schemaRef ds:uri="http://purl.org/dc/terms/"/>
    <ds:schemaRef ds:uri="ed6d8045-9bce-45b8-96e9-ffa15b628daa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64E31D74-685E-46CD-AE51-A264634057B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2016-01-15T22:04:22Z</cp:lastPrinted>
  <dcterms:created xsi:type="dcterms:W3CDTF">2001-05-15T11:23:39Z</dcterms:created>
  <dcterms:modified xsi:type="dcterms:W3CDTF">2016-01-15T22:04:49Z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0d4c121d-dbdc-40b5-8281-69455b9f95dd</vt:lpwstr>
  </property>
</Properties>
</file>