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9440" windowHeight="7050"/>
  </bookViews>
  <sheets>
    <sheet name="Sheet2" sheetId="2" r:id="rId1"/>
    <sheet name="Sheet3" sheetId="3" r:id="rId2"/>
  </sheets>
  <definedNames>
    <definedName name="_GoBack" localSheetId="0">Sheet2!$C$12</definedName>
  </definedNames>
  <calcPr calcId="145621"/>
</workbook>
</file>

<file path=xl/calcChain.xml><?xml version="1.0" encoding="utf-8"?>
<calcChain xmlns="http://schemas.openxmlformats.org/spreadsheetml/2006/main">
  <c r="I50" i="2" l="1"/>
  <c r="G15" i="2" l="1"/>
  <c r="H15" i="2"/>
  <c r="E50" i="2" l="1"/>
  <c r="F50" i="2"/>
  <c r="C55" i="2" s="1"/>
  <c r="D50" i="2"/>
  <c r="C36" i="2"/>
  <c r="C40" i="2"/>
  <c r="C41" i="2"/>
  <c r="C42" i="2"/>
  <c r="C43" i="2"/>
  <c r="C46" i="2"/>
  <c r="C47" i="2"/>
  <c r="C48" i="2"/>
  <c r="C49" i="2"/>
  <c r="G35" i="2"/>
  <c r="H35" i="2" s="1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C16" i="2"/>
  <c r="C17" i="2"/>
  <c r="C18" i="2"/>
  <c r="C20" i="2"/>
  <c r="C21" i="2"/>
  <c r="C22" i="2"/>
  <c r="C26" i="2"/>
  <c r="C28" i="2"/>
  <c r="C29" i="2"/>
  <c r="C30" i="2"/>
  <c r="C31" i="2"/>
  <c r="C32" i="2"/>
  <c r="C33" i="2"/>
  <c r="G30" i="2"/>
  <c r="H30" i="2" s="1"/>
  <c r="G31" i="2"/>
  <c r="H31" i="2" s="1"/>
  <c r="G32" i="2"/>
  <c r="H32" i="2" s="1"/>
  <c r="G33" i="2"/>
  <c r="H33" i="2" s="1"/>
  <c r="G34" i="2"/>
  <c r="H34" i="2" s="1"/>
  <c r="G3" i="2"/>
  <c r="H3" i="2" s="1"/>
  <c r="G5" i="2"/>
  <c r="H5" i="2" s="1"/>
  <c r="G6" i="2"/>
  <c r="H6" i="2" s="1"/>
  <c r="G7" i="2"/>
  <c r="H7" i="2" s="1"/>
  <c r="G8" i="2"/>
  <c r="H8" i="2" s="1"/>
  <c r="G9" i="2"/>
  <c r="H9" i="2" s="1"/>
  <c r="G11" i="2"/>
  <c r="H11" i="2" s="1"/>
  <c r="G12" i="2"/>
  <c r="H12" i="2" s="1"/>
  <c r="G13" i="2"/>
  <c r="H13" i="2" s="1"/>
  <c r="G14" i="2"/>
  <c r="H14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2" i="2"/>
  <c r="H2" i="2" s="1"/>
  <c r="C5" i="2"/>
  <c r="C6" i="2"/>
  <c r="C7" i="2"/>
  <c r="C12" i="2"/>
  <c r="C13" i="2"/>
  <c r="C14" i="2"/>
  <c r="C2" i="2"/>
  <c r="C54" i="2" l="1"/>
  <c r="G50" i="2"/>
  <c r="H50" i="2"/>
</calcChain>
</file>

<file path=xl/sharedStrings.xml><?xml version="1.0" encoding="utf-8"?>
<sst xmlns="http://schemas.openxmlformats.org/spreadsheetml/2006/main" count="61" uniqueCount="61">
  <si>
    <t>Section</t>
  </si>
  <si>
    <t>Subject</t>
  </si>
  <si>
    <t>50.12 - Exemptions</t>
  </si>
  <si>
    <t>50.30, 55(b) &amp; (d) - Filing Application</t>
  </si>
  <si>
    <t>50.33 - Filing Application Content - General (CP, OL,  ESP, SDC and COL)</t>
  </si>
  <si>
    <t>50.34, 50.34a, and Appendix B &amp; E - Filing Application Content - Technical (CP and OL)</t>
  </si>
  <si>
    <t>Decommissioned Plants 50.54(bb)</t>
  </si>
  <si>
    <t>License Amend. 50.59(c), 50.90, 50.91(a), (b)</t>
  </si>
  <si>
    <t>NRC Notification, 50.74</t>
  </si>
  <si>
    <t>License Transfers 50.80(b)</t>
  </si>
  <si>
    <t>Number of reporting and 3rd party responses annually</t>
  </si>
  <si>
    <t>Annual recordkeeping burden</t>
  </si>
  <si>
    <t>Total burden</t>
  </si>
  <si>
    <t>Total cost</t>
  </si>
  <si>
    <t>50.36,50.36A, 50.36B &amp; Appendix I, Technical Specifications</t>
  </si>
  <si>
    <t>50.33(k), 50.75, &amp; 50.82, Decommissioning</t>
  </si>
  <si>
    <t xml:space="preserve">50.34(c) &amp; (d) &amp; 50.54(p), Security </t>
  </si>
  <si>
    <t>50.35(b), Periodic Reports</t>
  </si>
  <si>
    <t xml:space="preserve">50.44(c), Hydrogen Control           </t>
  </si>
  <si>
    <t>Appendix K, 50.46, ECCS</t>
  </si>
  <si>
    <t>50.47, 50.54(q &amp; t), Appendix E, Emergency Planning</t>
  </si>
  <si>
    <t xml:space="preserve">50.48, Appendix R, Fire Protection </t>
  </si>
  <si>
    <t xml:space="preserve">50.49, Environmental Qualification </t>
  </si>
  <si>
    <t>50.34(w)(3) &amp; (4), Property Insurance Damage Insurance</t>
  </si>
  <si>
    <t xml:space="preserve">50.54(cc), Bankruptcy Notifications </t>
  </si>
  <si>
    <t xml:space="preserve">50.55(e), Design and Construction Deficiencies </t>
  </si>
  <si>
    <t xml:space="preserve">50.55(f), Appendices A &amp; B, Quality Assurance </t>
  </si>
  <si>
    <t xml:space="preserve">50.55a, ASME Codes </t>
  </si>
  <si>
    <t xml:space="preserve">50.59(c) and (d), Reports </t>
  </si>
  <si>
    <t xml:space="preserve">Appendices G &amp; H, 50.60, Fracture Toughness </t>
  </si>
  <si>
    <t xml:space="preserve">50.61, Pressurized Thermal Shock </t>
  </si>
  <si>
    <t xml:space="preserve">50.62, ATWS </t>
  </si>
  <si>
    <t>Annual cost to the federal governement</t>
  </si>
  <si>
    <t>50.63, Station Blackout</t>
  </si>
  <si>
    <t>50.64, Highly Enriched Uranium</t>
  </si>
  <si>
    <t>50.65, Maintenance</t>
  </si>
  <si>
    <t>50.66, Thermal Annealing</t>
  </si>
  <si>
    <t>50.71(b) &amp; Appendix C, Financial</t>
  </si>
  <si>
    <t>50.71(e), Updated FSAR</t>
  </si>
  <si>
    <t>50.72 &amp; 50.54(z), Notification of Events</t>
  </si>
  <si>
    <t>50.120, Training &amp; Qualification</t>
  </si>
  <si>
    <t xml:space="preserve">Appendix J, Containment Leakage </t>
  </si>
  <si>
    <t>Appendix S, Earthquake Engineering Criteria</t>
  </si>
  <si>
    <t>Regulatory Guides, REG-1.174 thru RG-1.178</t>
  </si>
  <si>
    <t>50.70, Team Inspections</t>
  </si>
  <si>
    <t>50.69, Risk-Informed Categorization of SSCs</t>
  </si>
  <si>
    <t>50.72(a), ERDS
50.73, (LERs) - (see OMB Clearance No. 3150-0104)</t>
  </si>
  <si>
    <t>TOTAL</t>
  </si>
  <si>
    <t>Early Site Permits 50.33(a)-(d),(j)</t>
  </si>
  <si>
    <t>Non-Power Operating License</t>
  </si>
  <si>
    <t>Standard Design Certification 50.33(a)-(d)</t>
  </si>
  <si>
    <t>Antitrust Information 50.33a &amp; Appendix L</t>
  </si>
  <si>
    <t>Combined OL 50.33(a)-(d), (g)</t>
  </si>
  <si>
    <t>Annual Reporting and 3rd Party Burden</t>
  </si>
  <si>
    <t>Burden per reporting response</t>
  </si>
  <si>
    <t>Reporting burden per response</t>
  </si>
  <si>
    <t>Recordkeeping burden per recordkeeper</t>
  </si>
  <si>
    <t>50.54(hh)(1) Procedures for aircraft threat</t>
  </si>
  <si>
    <t>50.54(f), Oath or Affirmation - Removed</t>
  </si>
  <si>
    <t>50.71, Bulletins &amp; Generic Letters - Removed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</si>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</sst>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&quot;$&quot;#,##0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Fill="1" applyBorder="1" applyAlignment="1">
      <alignment wrapText="1"/>
    </xf>
    <xf numFmtId="164" fontId="2" fillId="0" borderId="1" xfId="1" applyNumberFormat="1" applyFont="1" applyFill="1" applyBorder="1" applyAlignment="1">
      <alignment horizont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vertical="top" wrapText="1"/>
    </xf>
    <xf numFmtId="164" fontId="0" fillId="0" borderId="1" xfId="1" applyNumberFormat="1" applyFont="1" applyFill="1" applyBorder="1" applyAlignment="1">
      <alignment horizontal="right" vertical="top" wrapText="1"/>
    </xf>
    <xf numFmtId="165" fontId="2" fillId="0" borderId="1" xfId="2" applyNumberFormat="1" applyFont="1" applyFill="1" applyBorder="1" applyAlignment="1">
      <alignment horizontal="center" wrapText="1"/>
    </xf>
    <xf numFmtId="165" fontId="0" fillId="0" borderId="1" xfId="2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left" vertical="top" wrapText="1" indent="2"/>
    </xf>
    <xf numFmtId="0" fontId="0" fillId="0" borderId="0" xfId="0" applyFont="1" applyFill="1" applyAlignment="1">
      <alignment wrapText="1"/>
    </xf>
    <xf numFmtId="0" fontId="0" fillId="0" borderId="0" xfId="0" applyFont="1" applyFill="1"/>
    <xf numFmtId="0" fontId="0" fillId="0" borderId="1" xfId="0" applyFont="1" applyFill="1" applyBorder="1" applyAlignment="1">
      <alignment horizontal="right" vertical="top" wrapText="1"/>
    </xf>
    <xf numFmtId="3" fontId="0" fillId="0" borderId="1" xfId="0" applyNumberFormat="1" applyFont="1" applyFill="1" applyBorder="1" applyAlignment="1">
      <alignment horizontal="right" vertical="top" wrapText="1"/>
    </xf>
    <xf numFmtId="0" fontId="0" fillId="0" borderId="1" xfId="0" applyFont="1" applyFill="1" applyBorder="1" applyAlignment="1">
      <alignment wrapText="1"/>
    </xf>
    <xf numFmtId="164" fontId="0" fillId="0" borderId="1" xfId="1" applyNumberFormat="1" applyFont="1" applyFill="1" applyBorder="1"/>
    <xf numFmtId="165" fontId="0" fillId="0" borderId="1" xfId="2" applyNumberFormat="1" applyFont="1" applyFill="1" applyBorder="1"/>
    <xf numFmtId="165" fontId="0" fillId="0" borderId="1" xfId="1" applyNumberFormat="1" applyFont="1" applyFill="1" applyBorder="1"/>
    <xf numFmtId="164" fontId="0" fillId="0" borderId="0" xfId="1" applyNumberFormat="1" applyFont="1" applyFill="1"/>
    <xf numFmtId="165" fontId="0" fillId="0" borderId="0" xfId="2" applyNumberFormat="1" applyFont="1" applyFill="1"/>
    <xf numFmtId="0" fontId="0" fillId="0" borderId="0" xfId="0" applyFont="1" applyFill="1" applyBorder="1" applyAlignment="1">
      <alignment vertical="top" wrapText="1"/>
    </xf>
    <xf numFmtId="164" fontId="0" fillId="0" borderId="0" xfId="1" applyNumberFormat="1" applyFont="1" applyFill="1" applyAlignment="1">
      <alignment horizontal="left"/>
    </xf>
    <xf numFmtId="164" fontId="0" fillId="0" borderId="2" xfId="1" applyNumberFormat="1" applyFont="1" applyFill="1" applyBorder="1" applyAlignment="1">
      <alignment horizontal="center" vertical="top" wrapText="1"/>
    </xf>
    <xf numFmtId="164" fontId="0" fillId="0" borderId="4" xfId="1" applyNumberFormat="1" applyFont="1" applyFill="1" applyBorder="1" applyAlignment="1">
      <alignment horizontal="center" vertical="top" wrapText="1"/>
    </xf>
    <xf numFmtId="164" fontId="0" fillId="0" borderId="3" xfId="1" applyNumberFormat="1" applyFont="1" applyFill="1" applyBorder="1" applyAlignment="1">
      <alignment horizontal="center" vertical="top" wrapText="1"/>
    </xf>
    <xf numFmtId="0" fontId="0" fillId="0" borderId="5" xfId="0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0" fontId="0" fillId="0" borderId="7" xfId="0" applyFont="1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workbookViewId="0">
      <pane xSplit="2" ySplit="1" topLeftCell="C35" activePane="bottomRight" state="frozen"/>
      <selection pane="topRight" activeCell="C1" sqref="C1"/>
      <selection pane="bottomLeft" activeCell="A2" sqref="A2"/>
      <selection pane="bottomRight" activeCell="D54" sqref="D54"/>
    </sheetView>
  </sheetViews>
  <sheetFormatPr defaultColWidth="9.140625" defaultRowHeight="12.75" x14ac:dyDescent="0.2"/>
  <cols>
    <col min="1" max="1" width="9.140625" style="10"/>
    <col min="2" max="2" width="36.5703125" style="10" customWidth="1"/>
    <col min="3" max="7" width="17.28515625" style="17" customWidth="1"/>
    <col min="8" max="8" width="17.7109375" style="18" bestFit="1" customWidth="1"/>
    <col min="9" max="9" width="15" style="18" bestFit="1" customWidth="1"/>
    <col min="10" max="16384" width="9.140625" style="10"/>
  </cols>
  <sheetData>
    <row r="1" spans="1:9" s="9" customFormat="1" ht="51" x14ac:dyDescent="0.2">
      <c r="A1" s="1" t="s">
        <v>0</v>
      </c>
      <c r="B1" s="1" t="s">
        <v>1</v>
      </c>
      <c r="C1" s="2" t="s">
        <v>54</v>
      </c>
      <c r="D1" s="2" t="s">
        <v>10</v>
      </c>
      <c r="E1" s="2" t="s">
        <v>53</v>
      </c>
      <c r="F1" s="2" t="s">
        <v>11</v>
      </c>
      <c r="G1" s="2" t="s">
        <v>12</v>
      </c>
      <c r="H1" s="6" t="s">
        <v>13</v>
      </c>
      <c r="I1" s="6" t="s">
        <v>32</v>
      </c>
    </row>
    <row r="2" spans="1:9" x14ac:dyDescent="0.2">
      <c r="A2" s="24">
        <v>1</v>
      </c>
      <c r="B2" s="4" t="s">
        <v>2</v>
      </c>
      <c r="C2" s="5">
        <f>E2/D2</f>
        <v>360</v>
      </c>
      <c r="D2" s="5">
        <v>30</v>
      </c>
      <c r="E2" s="5">
        <v>10800</v>
      </c>
      <c r="F2" s="5">
        <v>1200</v>
      </c>
      <c r="G2" s="5">
        <f>SUM(E2,F2)</f>
        <v>12000</v>
      </c>
      <c r="H2" s="7">
        <f>G2*274</f>
        <v>3288000</v>
      </c>
      <c r="I2" s="7">
        <v>616500</v>
      </c>
    </row>
    <row r="3" spans="1:9" x14ac:dyDescent="0.2">
      <c r="A3" s="25"/>
      <c r="B3" s="4" t="s">
        <v>3</v>
      </c>
      <c r="C3" s="5">
        <v>0</v>
      </c>
      <c r="D3" s="5">
        <v>0</v>
      </c>
      <c r="E3" s="5">
        <v>0</v>
      </c>
      <c r="F3" s="5">
        <v>0</v>
      </c>
      <c r="G3" s="5">
        <f t="shared" ref="G3:G49" si="0">SUM(E3,F3)</f>
        <v>0</v>
      </c>
      <c r="H3" s="7">
        <f t="shared" ref="H3:H49" si="1">G3*274</f>
        <v>0</v>
      </c>
      <c r="I3" s="7">
        <v>0</v>
      </c>
    </row>
    <row r="4" spans="1:9" ht="25.5" x14ac:dyDescent="0.2">
      <c r="A4" s="25"/>
      <c r="B4" s="4" t="s">
        <v>4</v>
      </c>
      <c r="C4" s="21"/>
      <c r="D4" s="22"/>
      <c r="E4" s="22"/>
      <c r="F4" s="22"/>
      <c r="G4" s="22"/>
      <c r="H4" s="22"/>
      <c r="I4" s="23"/>
    </row>
    <row r="5" spans="1:9" x14ac:dyDescent="0.2">
      <c r="A5" s="25"/>
      <c r="B5" s="8" t="s">
        <v>48</v>
      </c>
      <c r="C5" s="5">
        <f t="shared" ref="C5:C49" si="2">E5/D5</f>
        <v>360.60606060606057</v>
      </c>
      <c r="D5" s="5">
        <v>0.33</v>
      </c>
      <c r="E5" s="5">
        <v>119</v>
      </c>
      <c r="F5" s="5">
        <v>13</v>
      </c>
      <c r="G5" s="5">
        <f t="shared" si="0"/>
        <v>132</v>
      </c>
      <c r="H5" s="7">
        <f t="shared" si="1"/>
        <v>36168</v>
      </c>
      <c r="I5" s="7">
        <v>9042</v>
      </c>
    </row>
    <row r="6" spans="1:9" x14ac:dyDescent="0.2">
      <c r="A6" s="25"/>
      <c r="B6" s="8" t="s">
        <v>49</v>
      </c>
      <c r="C6" s="5">
        <f t="shared" si="2"/>
        <v>2700</v>
      </c>
      <c r="D6" s="5">
        <v>0.33</v>
      </c>
      <c r="E6" s="5">
        <v>891</v>
      </c>
      <c r="F6" s="5">
        <v>99</v>
      </c>
      <c r="G6" s="5">
        <f t="shared" si="0"/>
        <v>990</v>
      </c>
      <c r="H6" s="7">
        <f t="shared" si="1"/>
        <v>271260</v>
      </c>
      <c r="I6" s="7">
        <v>137000</v>
      </c>
    </row>
    <row r="7" spans="1:9" ht="25.5" x14ac:dyDescent="0.2">
      <c r="A7" s="25"/>
      <c r="B7" s="8" t="s">
        <v>50</v>
      </c>
      <c r="C7" s="5">
        <f t="shared" si="2"/>
        <v>450</v>
      </c>
      <c r="D7" s="5">
        <v>0.33</v>
      </c>
      <c r="E7" s="5">
        <v>148.5</v>
      </c>
      <c r="F7" s="5">
        <v>16.5</v>
      </c>
      <c r="G7" s="5">
        <f t="shared" si="0"/>
        <v>165</v>
      </c>
      <c r="H7" s="7">
        <f t="shared" si="1"/>
        <v>45210</v>
      </c>
      <c r="I7" s="7">
        <v>9042</v>
      </c>
    </row>
    <row r="8" spans="1:9" x14ac:dyDescent="0.2">
      <c r="A8" s="25"/>
      <c r="B8" s="8" t="s">
        <v>52</v>
      </c>
      <c r="C8" s="5">
        <v>0</v>
      </c>
      <c r="D8" s="5">
        <v>0</v>
      </c>
      <c r="E8" s="5">
        <v>0</v>
      </c>
      <c r="F8" s="5">
        <v>0</v>
      </c>
      <c r="G8" s="5">
        <f t="shared" si="0"/>
        <v>0</v>
      </c>
      <c r="H8" s="7">
        <f t="shared" si="1"/>
        <v>0</v>
      </c>
      <c r="I8" s="7">
        <v>0</v>
      </c>
    </row>
    <row r="9" spans="1:9" ht="25.5" x14ac:dyDescent="0.2">
      <c r="A9" s="25"/>
      <c r="B9" s="8" t="s">
        <v>51</v>
      </c>
      <c r="C9" s="5">
        <v>0</v>
      </c>
      <c r="D9" s="5">
        <v>0</v>
      </c>
      <c r="E9" s="5">
        <v>0</v>
      </c>
      <c r="F9" s="5">
        <v>0</v>
      </c>
      <c r="G9" s="5">
        <f t="shared" si="0"/>
        <v>0</v>
      </c>
      <c r="H9" s="7">
        <f t="shared" si="1"/>
        <v>0</v>
      </c>
      <c r="I9" s="7">
        <v>0</v>
      </c>
    </row>
    <row r="10" spans="1:9" ht="38.25" x14ac:dyDescent="0.2">
      <c r="A10" s="25"/>
      <c r="B10" s="4" t="s">
        <v>5</v>
      </c>
      <c r="C10" s="21"/>
      <c r="D10" s="22"/>
      <c r="E10" s="22"/>
      <c r="F10" s="22"/>
      <c r="G10" s="22"/>
      <c r="H10" s="22"/>
      <c r="I10" s="23"/>
    </row>
    <row r="11" spans="1:9" x14ac:dyDescent="0.2">
      <c r="A11" s="25"/>
      <c r="B11" s="8" t="s">
        <v>6</v>
      </c>
      <c r="C11" s="5">
        <v>0</v>
      </c>
      <c r="D11" s="5">
        <v>0</v>
      </c>
      <c r="E11" s="5">
        <v>0</v>
      </c>
      <c r="F11" s="5">
        <v>0</v>
      </c>
      <c r="G11" s="5">
        <f t="shared" si="0"/>
        <v>0</v>
      </c>
      <c r="H11" s="7">
        <f t="shared" si="1"/>
        <v>0</v>
      </c>
      <c r="I11" s="7">
        <v>0</v>
      </c>
    </row>
    <row r="12" spans="1:9" ht="25.5" x14ac:dyDescent="0.2">
      <c r="A12" s="25"/>
      <c r="B12" s="8" t="s">
        <v>7</v>
      </c>
      <c r="C12" s="5">
        <f t="shared" si="2"/>
        <v>411.7565822155986</v>
      </c>
      <c r="D12" s="5">
        <v>1006.5</v>
      </c>
      <c r="E12" s="5">
        <v>414433</v>
      </c>
      <c r="F12" s="5">
        <v>41443</v>
      </c>
      <c r="G12" s="5">
        <f t="shared" si="0"/>
        <v>455876</v>
      </c>
      <c r="H12" s="7">
        <f t="shared" si="1"/>
        <v>124910024</v>
      </c>
      <c r="I12" s="7">
        <v>28224600</v>
      </c>
    </row>
    <row r="13" spans="1:9" x14ac:dyDescent="0.2">
      <c r="A13" s="25"/>
      <c r="B13" s="8" t="s">
        <v>8</v>
      </c>
      <c r="C13" s="5">
        <f t="shared" si="2"/>
        <v>1</v>
      </c>
      <c r="D13" s="5">
        <v>205</v>
      </c>
      <c r="E13" s="5">
        <v>205</v>
      </c>
      <c r="F13" s="5">
        <v>20</v>
      </c>
      <c r="G13" s="5">
        <f t="shared" si="0"/>
        <v>225</v>
      </c>
      <c r="H13" s="7">
        <f t="shared" si="1"/>
        <v>61650</v>
      </c>
      <c r="I13" s="7">
        <v>56170</v>
      </c>
    </row>
    <row r="14" spans="1:9" x14ac:dyDescent="0.2">
      <c r="A14" s="25"/>
      <c r="B14" s="8" t="s">
        <v>9</v>
      </c>
      <c r="C14" s="5">
        <f t="shared" si="2"/>
        <v>1305</v>
      </c>
      <c r="D14" s="5">
        <v>4</v>
      </c>
      <c r="E14" s="5">
        <v>5220</v>
      </c>
      <c r="F14" s="5">
        <v>580</v>
      </c>
      <c r="G14" s="5">
        <f t="shared" si="0"/>
        <v>5800</v>
      </c>
      <c r="H14" s="7">
        <f t="shared" si="1"/>
        <v>1589200</v>
      </c>
      <c r="I14" s="7">
        <v>109600</v>
      </c>
    </row>
    <row r="15" spans="1:9" x14ac:dyDescent="0.2">
      <c r="A15" s="26"/>
      <c r="B15" s="4" t="s">
        <v>57</v>
      </c>
      <c r="C15" s="5">
        <v>0</v>
      </c>
      <c r="D15" s="5">
        <v>0</v>
      </c>
      <c r="E15" s="5">
        <v>0</v>
      </c>
      <c r="F15" s="5">
        <v>2600</v>
      </c>
      <c r="G15" s="5">
        <f t="shared" si="0"/>
        <v>2600</v>
      </c>
      <c r="H15" s="7">
        <f t="shared" si="1"/>
        <v>712400</v>
      </c>
      <c r="I15" s="7">
        <v>0</v>
      </c>
    </row>
    <row r="16" spans="1:9" ht="25.5" x14ac:dyDescent="0.2">
      <c r="A16" s="3">
        <v>2</v>
      </c>
      <c r="B16" s="4" t="s">
        <v>14</v>
      </c>
      <c r="C16" s="5">
        <f t="shared" si="2"/>
        <v>171.31726457399103</v>
      </c>
      <c r="D16" s="11">
        <v>892</v>
      </c>
      <c r="E16" s="12">
        <v>152815</v>
      </c>
      <c r="F16" s="12">
        <v>221800</v>
      </c>
      <c r="G16" s="5">
        <f t="shared" si="0"/>
        <v>374615</v>
      </c>
      <c r="H16" s="7">
        <f t="shared" si="1"/>
        <v>102644510</v>
      </c>
      <c r="I16" s="7">
        <v>586086</v>
      </c>
    </row>
    <row r="17" spans="1:9" ht="25.5" x14ac:dyDescent="0.2">
      <c r="A17" s="3">
        <v>3</v>
      </c>
      <c r="B17" s="4" t="s">
        <v>15</v>
      </c>
      <c r="C17" s="5">
        <f t="shared" si="2"/>
        <v>21.822580645161292</v>
      </c>
      <c r="D17" s="5">
        <v>124</v>
      </c>
      <c r="E17" s="5">
        <v>2706</v>
      </c>
      <c r="F17" s="5">
        <v>9916</v>
      </c>
      <c r="G17" s="5">
        <f t="shared" si="0"/>
        <v>12622</v>
      </c>
      <c r="H17" s="7">
        <f t="shared" si="1"/>
        <v>3458428</v>
      </c>
      <c r="I17" s="7">
        <v>397026</v>
      </c>
    </row>
    <row r="18" spans="1:9" x14ac:dyDescent="0.2">
      <c r="A18" s="3">
        <v>4</v>
      </c>
      <c r="B18" s="4" t="s">
        <v>16</v>
      </c>
      <c r="C18" s="5">
        <f t="shared" si="2"/>
        <v>29</v>
      </c>
      <c r="D18" s="5">
        <v>84</v>
      </c>
      <c r="E18" s="5">
        <v>2436</v>
      </c>
      <c r="F18" s="5">
        <v>0</v>
      </c>
      <c r="G18" s="5">
        <f t="shared" si="0"/>
        <v>2436</v>
      </c>
      <c r="H18" s="7">
        <f t="shared" si="1"/>
        <v>667464</v>
      </c>
      <c r="I18" s="7">
        <v>667464</v>
      </c>
    </row>
    <row r="19" spans="1:9" x14ac:dyDescent="0.2">
      <c r="A19" s="3">
        <v>5</v>
      </c>
      <c r="B19" s="4" t="s">
        <v>17</v>
      </c>
      <c r="C19" s="5">
        <v>0</v>
      </c>
      <c r="D19" s="5">
        <v>0</v>
      </c>
      <c r="E19" s="5">
        <v>0</v>
      </c>
      <c r="F19" s="5">
        <v>0</v>
      </c>
      <c r="G19" s="5">
        <f t="shared" si="0"/>
        <v>0</v>
      </c>
      <c r="H19" s="7">
        <f t="shared" si="1"/>
        <v>0</v>
      </c>
      <c r="I19" s="7">
        <v>0</v>
      </c>
    </row>
    <row r="20" spans="1:9" x14ac:dyDescent="0.2">
      <c r="A20" s="3">
        <v>6</v>
      </c>
      <c r="B20" s="4" t="s">
        <v>18</v>
      </c>
      <c r="C20" s="5">
        <f t="shared" si="2"/>
        <v>205.15151515151516</v>
      </c>
      <c r="D20" s="5">
        <v>3.3</v>
      </c>
      <c r="E20" s="5">
        <v>677</v>
      </c>
      <c r="F20" s="5">
        <v>107</v>
      </c>
      <c r="G20" s="5">
        <f t="shared" si="0"/>
        <v>784</v>
      </c>
      <c r="H20" s="7">
        <f t="shared" si="1"/>
        <v>214816</v>
      </c>
      <c r="I20" s="7">
        <v>164400</v>
      </c>
    </row>
    <row r="21" spans="1:9" x14ac:dyDescent="0.2">
      <c r="A21" s="3">
        <v>7</v>
      </c>
      <c r="B21" s="4" t="s">
        <v>19</v>
      </c>
      <c r="C21" s="5">
        <f t="shared" si="2"/>
        <v>37.845477386934675</v>
      </c>
      <c r="D21" s="5">
        <v>159.19999999999999</v>
      </c>
      <c r="E21" s="5">
        <v>6025</v>
      </c>
      <c r="F21" s="5">
        <v>670</v>
      </c>
      <c r="G21" s="5">
        <f t="shared" si="0"/>
        <v>6695</v>
      </c>
      <c r="H21" s="7">
        <f t="shared" si="1"/>
        <v>1834430</v>
      </c>
      <c r="I21" s="7">
        <v>785394</v>
      </c>
    </row>
    <row r="22" spans="1:9" ht="25.5" x14ac:dyDescent="0.2">
      <c r="A22" s="3">
        <v>8</v>
      </c>
      <c r="B22" s="4" t="s">
        <v>20</v>
      </c>
      <c r="C22" s="5">
        <f t="shared" si="2"/>
        <v>63.653009842069125</v>
      </c>
      <c r="D22" s="5">
        <v>2184.5</v>
      </c>
      <c r="E22" s="5">
        <v>139050</v>
      </c>
      <c r="F22" s="5">
        <v>147388</v>
      </c>
      <c r="G22" s="5">
        <f t="shared" si="0"/>
        <v>286438</v>
      </c>
      <c r="H22" s="7">
        <f t="shared" si="1"/>
        <v>78484012</v>
      </c>
      <c r="I22" s="7">
        <v>1553580</v>
      </c>
    </row>
    <row r="23" spans="1:9" x14ac:dyDescent="0.2">
      <c r="A23" s="3">
        <v>9</v>
      </c>
      <c r="B23" s="4" t="s">
        <v>21</v>
      </c>
      <c r="C23" s="5">
        <v>0</v>
      </c>
      <c r="D23" s="5">
        <v>0</v>
      </c>
      <c r="E23" s="5">
        <v>0</v>
      </c>
      <c r="F23" s="5">
        <v>36832</v>
      </c>
      <c r="G23" s="5">
        <f t="shared" si="0"/>
        <v>36832</v>
      </c>
      <c r="H23" s="7">
        <f t="shared" si="1"/>
        <v>10091968</v>
      </c>
      <c r="I23" s="7">
        <v>14331296</v>
      </c>
    </row>
    <row r="24" spans="1:9" x14ac:dyDescent="0.2">
      <c r="A24" s="3">
        <v>10</v>
      </c>
      <c r="B24" s="4" t="s">
        <v>22</v>
      </c>
      <c r="C24" s="5">
        <v>0</v>
      </c>
      <c r="D24" s="5">
        <v>0</v>
      </c>
      <c r="E24" s="5">
        <v>0</v>
      </c>
      <c r="F24" s="5">
        <v>219493.2</v>
      </c>
      <c r="G24" s="5">
        <f t="shared" si="0"/>
        <v>219493.2</v>
      </c>
      <c r="H24" s="7">
        <f t="shared" si="1"/>
        <v>60141136.800000004</v>
      </c>
      <c r="I24" s="7">
        <v>0</v>
      </c>
    </row>
    <row r="25" spans="1:9" x14ac:dyDescent="0.2">
      <c r="A25" s="3">
        <v>11</v>
      </c>
      <c r="B25" s="4" t="s">
        <v>58</v>
      </c>
      <c r="C25" s="5" t="s">
        <v>60</v>
      </c>
      <c r="D25" s="5">
        <v>0</v>
      </c>
      <c r="E25" s="5">
        <v>0</v>
      </c>
      <c r="F25" s="5">
        <v>0</v>
      </c>
      <c r="G25" s="5">
        <f t="shared" si="0"/>
        <v>0</v>
      </c>
      <c r="H25" s="7">
        <f t="shared" si="1"/>
        <v>0</v>
      </c>
      <c r="I25" s="7">
        <v>0</v>
      </c>
    </row>
    <row r="26" spans="1:9" ht="25.5" x14ac:dyDescent="0.2">
      <c r="A26" s="3">
        <v>12</v>
      </c>
      <c r="B26" s="4" t="s">
        <v>23</v>
      </c>
      <c r="C26" s="5">
        <f t="shared" si="2"/>
        <v>4</v>
      </c>
      <c r="D26" s="5">
        <v>64</v>
      </c>
      <c r="E26" s="5">
        <v>256</v>
      </c>
      <c r="F26" s="5">
        <v>0</v>
      </c>
      <c r="G26" s="5">
        <f t="shared" si="0"/>
        <v>256</v>
      </c>
      <c r="H26" s="7">
        <f t="shared" si="1"/>
        <v>70144</v>
      </c>
      <c r="I26" s="7">
        <v>4384</v>
      </c>
    </row>
    <row r="27" spans="1:9" x14ac:dyDescent="0.2">
      <c r="A27" s="3">
        <v>13</v>
      </c>
      <c r="B27" s="4" t="s">
        <v>24</v>
      </c>
      <c r="C27" s="5">
        <v>0</v>
      </c>
      <c r="D27" s="5">
        <v>0</v>
      </c>
      <c r="E27" s="5">
        <v>0</v>
      </c>
      <c r="F27" s="5">
        <v>0</v>
      </c>
      <c r="G27" s="5">
        <f t="shared" si="0"/>
        <v>0</v>
      </c>
      <c r="H27" s="7">
        <f t="shared" si="1"/>
        <v>0</v>
      </c>
      <c r="I27" s="7">
        <v>0</v>
      </c>
    </row>
    <row r="28" spans="1:9" ht="25.5" x14ac:dyDescent="0.2">
      <c r="A28" s="3">
        <v>14</v>
      </c>
      <c r="B28" s="4" t="s">
        <v>25</v>
      </c>
      <c r="C28" s="5">
        <f t="shared" si="2"/>
        <v>40</v>
      </c>
      <c r="D28" s="5">
        <v>10</v>
      </c>
      <c r="E28" s="5">
        <v>400</v>
      </c>
      <c r="F28" s="5">
        <v>50</v>
      </c>
      <c r="G28" s="5">
        <f t="shared" si="0"/>
        <v>450</v>
      </c>
      <c r="H28" s="7">
        <f t="shared" si="1"/>
        <v>123300</v>
      </c>
      <c r="I28" s="7">
        <v>68500</v>
      </c>
    </row>
    <row r="29" spans="1:9" ht="25.5" x14ac:dyDescent="0.2">
      <c r="A29" s="3">
        <v>15</v>
      </c>
      <c r="B29" s="4" t="s">
        <v>26</v>
      </c>
      <c r="C29" s="5">
        <f t="shared" si="2"/>
        <v>190.57798165137615</v>
      </c>
      <c r="D29" s="5">
        <v>109</v>
      </c>
      <c r="E29" s="5">
        <v>20773</v>
      </c>
      <c r="F29" s="5">
        <v>1125000</v>
      </c>
      <c r="G29" s="5">
        <f t="shared" si="0"/>
        <v>1145773</v>
      </c>
      <c r="H29" s="7">
        <f t="shared" si="1"/>
        <v>313941802</v>
      </c>
      <c r="I29" s="7">
        <v>11607736</v>
      </c>
    </row>
    <row r="30" spans="1:9" x14ac:dyDescent="0.2">
      <c r="A30" s="3">
        <v>16</v>
      </c>
      <c r="B30" s="4" t="s">
        <v>27</v>
      </c>
      <c r="C30" s="5">
        <f t="shared" si="2"/>
        <v>84.575294117647061</v>
      </c>
      <c r="D30" s="5">
        <v>850</v>
      </c>
      <c r="E30" s="5">
        <v>71889</v>
      </c>
      <c r="F30" s="5">
        <v>254508</v>
      </c>
      <c r="G30" s="5">
        <f t="shared" si="0"/>
        <v>326397</v>
      </c>
      <c r="H30" s="7">
        <f t="shared" si="1"/>
        <v>89432778</v>
      </c>
      <c r="I30" s="7">
        <v>87680</v>
      </c>
    </row>
    <row r="31" spans="1:9" x14ac:dyDescent="0.2">
      <c r="A31" s="3">
        <v>17</v>
      </c>
      <c r="B31" s="4" t="s">
        <v>28</v>
      </c>
      <c r="C31" s="5">
        <f t="shared" si="2"/>
        <v>311.32075471698113</v>
      </c>
      <c r="D31" s="5">
        <v>159</v>
      </c>
      <c r="E31" s="5">
        <v>49500</v>
      </c>
      <c r="F31" s="5">
        <v>5</v>
      </c>
      <c r="G31" s="5">
        <f t="shared" si="0"/>
        <v>49505</v>
      </c>
      <c r="H31" s="7">
        <f t="shared" si="1"/>
        <v>13564370</v>
      </c>
      <c r="I31" s="7">
        <v>3485280</v>
      </c>
    </row>
    <row r="32" spans="1:9" ht="25.5" x14ac:dyDescent="0.2">
      <c r="A32" s="3">
        <v>18</v>
      </c>
      <c r="B32" s="4" t="s">
        <v>29</v>
      </c>
      <c r="C32" s="5">
        <f t="shared" si="2"/>
        <v>101.53846153846153</v>
      </c>
      <c r="D32" s="5">
        <v>39</v>
      </c>
      <c r="E32" s="5">
        <v>3960</v>
      </c>
      <c r="F32" s="5">
        <v>440</v>
      </c>
      <c r="G32" s="5">
        <f t="shared" si="0"/>
        <v>4400</v>
      </c>
      <c r="H32" s="7">
        <f t="shared" si="1"/>
        <v>1205600</v>
      </c>
      <c r="I32" s="7">
        <v>671300</v>
      </c>
    </row>
    <row r="33" spans="1:9" x14ac:dyDescent="0.2">
      <c r="A33" s="3">
        <v>19</v>
      </c>
      <c r="B33" s="4" t="s">
        <v>30</v>
      </c>
      <c r="C33" s="5">
        <f t="shared" si="2"/>
        <v>21.654135338345863</v>
      </c>
      <c r="D33" s="5">
        <v>13.3</v>
      </c>
      <c r="E33" s="5">
        <v>288</v>
      </c>
      <c r="F33" s="5">
        <v>2595</v>
      </c>
      <c r="G33" s="5">
        <f t="shared" si="0"/>
        <v>2883</v>
      </c>
      <c r="H33" s="7">
        <f t="shared" si="1"/>
        <v>789942</v>
      </c>
      <c r="I33" s="7">
        <v>79460</v>
      </c>
    </row>
    <row r="34" spans="1:9" x14ac:dyDescent="0.2">
      <c r="A34" s="3">
        <v>20</v>
      </c>
      <c r="B34" s="4" t="s">
        <v>31</v>
      </c>
      <c r="C34" s="5">
        <v>0</v>
      </c>
      <c r="D34" s="5">
        <v>0</v>
      </c>
      <c r="E34" s="5">
        <v>0</v>
      </c>
      <c r="F34" s="5">
        <v>0</v>
      </c>
      <c r="G34" s="5">
        <f t="shared" si="0"/>
        <v>0</v>
      </c>
      <c r="H34" s="7">
        <f t="shared" si="1"/>
        <v>0</v>
      </c>
      <c r="I34" s="7">
        <v>0</v>
      </c>
    </row>
    <row r="35" spans="1:9" x14ac:dyDescent="0.2">
      <c r="A35" s="3">
        <v>21</v>
      </c>
      <c r="B35" s="4" t="s">
        <v>33</v>
      </c>
      <c r="C35" s="5">
        <v>0</v>
      </c>
      <c r="D35" s="11">
        <v>0</v>
      </c>
      <c r="E35" s="11">
        <v>0</v>
      </c>
      <c r="F35" s="11">
        <v>0</v>
      </c>
      <c r="G35" s="5">
        <f t="shared" si="0"/>
        <v>0</v>
      </c>
      <c r="H35" s="7">
        <f t="shared" si="1"/>
        <v>0</v>
      </c>
      <c r="I35" s="7">
        <v>0</v>
      </c>
    </row>
    <row r="36" spans="1:9" x14ac:dyDescent="0.2">
      <c r="A36" s="3">
        <v>22</v>
      </c>
      <c r="B36" s="4" t="s">
        <v>34</v>
      </c>
      <c r="C36" s="5">
        <f t="shared" si="2"/>
        <v>84.615384615384613</v>
      </c>
      <c r="D36" s="11">
        <v>13</v>
      </c>
      <c r="E36" s="12">
        <v>1100</v>
      </c>
      <c r="F36" s="11">
        <v>0</v>
      </c>
      <c r="G36" s="5">
        <f t="shared" si="0"/>
        <v>1100</v>
      </c>
      <c r="H36" s="7">
        <f t="shared" si="1"/>
        <v>301400</v>
      </c>
      <c r="I36" s="7">
        <v>204952</v>
      </c>
    </row>
    <row r="37" spans="1:9" x14ac:dyDescent="0.2">
      <c r="A37" s="3">
        <v>23</v>
      </c>
      <c r="B37" s="4" t="s">
        <v>35</v>
      </c>
      <c r="C37" s="5">
        <v>0</v>
      </c>
      <c r="D37" s="11">
        <v>0</v>
      </c>
      <c r="E37" s="11">
        <v>0</v>
      </c>
      <c r="F37" s="12">
        <v>448391</v>
      </c>
      <c r="G37" s="5">
        <f t="shared" si="0"/>
        <v>448391</v>
      </c>
      <c r="H37" s="7">
        <f t="shared" si="1"/>
        <v>122859134</v>
      </c>
      <c r="I37" s="7">
        <v>9250788</v>
      </c>
    </row>
    <row r="38" spans="1:9" x14ac:dyDescent="0.2">
      <c r="A38" s="3">
        <v>24</v>
      </c>
      <c r="B38" s="4" t="s">
        <v>36</v>
      </c>
      <c r="C38" s="5">
        <v>0</v>
      </c>
      <c r="D38" s="11">
        <v>0</v>
      </c>
      <c r="E38" s="11">
        <v>0</v>
      </c>
      <c r="F38" s="11">
        <v>0</v>
      </c>
      <c r="G38" s="5">
        <f t="shared" si="0"/>
        <v>0</v>
      </c>
      <c r="H38" s="7">
        <f t="shared" si="1"/>
        <v>0</v>
      </c>
      <c r="I38" s="7">
        <v>0</v>
      </c>
    </row>
    <row r="39" spans="1:9" ht="25.5" x14ac:dyDescent="0.2">
      <c r="A39" s="3">
        <v>25</v>
      </c>
      <c r="B39" s="4" t="s">
        <v>59</v>
      </c>
      <c r="C39" s="5"/>
      <c r="D39" s="11">
        <v>0</v>
      </c>
      <c r="E39" s="12">
        <v>0</v>
      </c>
      <c r="F39" s="12">
        <v>0</v>
      </c>
      <c r="G39" s="5">
        <f t="shared" si="0"/>
        <v>0</v>
      </c>
      <c r="H39" s="7">
        <f t="shared" si="1"/>
        <v>0</v>
      </c>
      <c r="I39" s="7">
        <v>0</v>
      </c>
    </row>
    <row r="40" spans="1:9" x14ac:dyDescent="0.2">
      <c r="A40" s="3">
        <v>26</v>
      </c>
      <c r="B40" s="4" t="s">
        <v>37</v>
      </c>
      <c r="C40" s="5">
        <f t="shared" si="2"/>
        <v>0.89928057553956831</v>
      </c>
      <c r="D40" s="11">
        <v>139</v>
      </c>
      <c r="E40" s="11">
        <v>125</v>
      </c>
      <c r="F40" s="11">
        <v>14</v>
      </c>
      <c r="G40" s="5">
        <f t="shared" si="0"/>
        <v>139</v>
      </c>
      <c r="H40" s="7">
        <f t="shared" si="1"/>
        <v>38086</v>
      </c>
      <c r="I40" s="7">
        <v>38086</v>
      </c>
    </row>
    <row r="41" spans="1:9" x14ac:dyDescent="0.2">
      <c r="A41" s="3">
        <v>27</v>
      </c>
      <c r="B41" s="4" t="s">
        <v>38</v>
      </c>
      <c r="C41" s="5">
        <f t="shared" si="2"/>
        <v>837.82894736842104</v>
      </c>
      <c r="D41" s="11">
        <v>76</v>
      </c>
      <c r="E41" s="12">
        <v>63675</v>
      </c>
      <c r="F41" s="12">
        <v>7075</v>
      </c>
      <c r="G41" s="5">
        <f t="shared" si="0"/>
        <v>70750</v>
      </c>
      <c r="H41" s="7">
        <f t="shared" si="1"/>
        <v>19385500</v>
      </c>
      <c r="I41" s="7">
        <v>192896</v>
      </c>
    </row>
    <row r="42" spans="1:9" x14ac:dyDescent="0.2">
      <c r="A42" s="3">
        <v>28</v>
      </c>
      <c r="B42" s="4" t="s">
        <v>39</v>
      </c>
      <c r="C42" s="5">
        <f t="shared" si="2"/>
        <v>9.947997919916797E-2</v>
      </c>
      <c r="D42" s="12">
        <v>38460</v>
      </c>
      <c r="E42" s="12">
        <v>3826</v>
      </c>
      <c r="F42" s="11">
        <v>75</v>
      </c>
      <c r="G42" s="5">
        <f t="shared" si="0"/>
        <v>3901</v>
      </c>
      <c r="H42" s="7">
        <f t="shared" si="1"/>
        <v>1068874</v>
      </c>
      <c r="I42" s="7">
        <v>9957462</v>
      </c>
    </row>
    <row r="43" spans="1:9" ht="38.25" x14ac:dyDescent="0.2">
      <c r="A43" s="3">
        <v>29</v>
      </c>
      <c r="B43" s="13" t="s">
        <v>46</v>
      </c>
      <c r="C43" s="5">
        <f t="shared" si="2"/>
        <v>2.1571753986332576</v>
      </c>
      <c r="D43" s="14">
        <v>439</v>
      </c>
      <c r="E43" s="11">
        <v>947</v>
      </c>
      <c r="F43" s="11">
        <v>105</v>
      </c>
      <c r="G43" s="5">
        <f t="shared" si="0"/>
        <v>1052</v>
      </c>
      <c r="H43" s="7">
        <f t="shared" si="1"/>
        <v>288248</v>
      </c>
      <c r="I43" s="7">
        <v>333184</v>
      </c>
    </row>
    <row r="44" spans="1:9" x14ac:dyDescent="0.2">
      <c r="A44" s="3">
        <v>30</v>
      </c>
      <c r="B44" s="4" t="s">
        <v>40</v>
      </c>
      <c r="C44" s="5">
        <v>0</v>
      </c>
      <c r="D44" s="11">
        <v>0</v>
      </c>
      <c r="E44" s="11">
        <v>0</v>
      </c>
      <c r="F44" s="12">
        <v>55020</v>
      </c>
      <c r="G44" s="5">
        <f t="shared" si="0"/>
        <v>55020</v>
      </c>
      <c r="H44" s="7">
        <f t="shared" si="1"/>
        <v>15075480</v>
      </c>
      <c r="I44" s="7">
        <v>0</v>
      </c>
    </row>
    <row r="45" spans="1:9" x14ac:dyDescent="0.2">
      <c r="A45" s="3">
        <v>31</v>
      </c>
      <c r="B45" s="4" t="s">
        <v>41</v>
      </c>
      <c r="C45" s="5">
        <v>0</v>
      </c>
      <c r="D45" s="11">
        <v>0</v>
      </c>
      <c r="E45" s="11">
        <v>0</v>
      </c>
      <c r="F45" s="12">
        <v>6240</v>
      </c>
      <c r="G45" s="5">
        <f t="shared" si="0"/>
        <v>6240</v>
      </c>
      <c r="H45" s="7">
        <f t="shared" si="1"/>
        <v>1709760</v>
      </c>
      <c r="I45" s="7">
        <v>0</v>
      </c>
    </row>
    <row r="46" spans="1:9" ht="25.5" x14ac:dyDescent="0.2">
      <c r="A46" s="3">
        <v>32</v>
      </c>
      <c r="B46" s="4" t="s">
        <v>42</v>
      </c>
      <c r="C46" s="5">
        <f t="shared" si="2"/>
        <v>21565.495207667733</v>
      </c>
      <c r="D46" s="11">
        <v>31.3</v>
      </c>
      <c r="E46" s="12">
        <v>675000</v>
      </c>
      <c r="F46" s="12">
        <v>75000</v>
      </c>
      <c r="G46" s="5">
        <f t="shared" si="0"/>
        <v>750000</v>
      </c>
      <c r="H46" s="7">
        <f t="shared" si="1"/>
        <v>205500000</v>
      </c>
      <c r="I46" s="7">
        <v>1028000</v>
      </c>
    </row>
    <row r="47" spans="1:9" ht="25.5" x14ac:dyDescent="0.2">
      <c r="A47" s="3">
        <v>33</v>
      </c>
      <c r="B47" s="4" t="s">
        <v>43</v>
      </c>
      <c r="C47" s="5">
        <f t="shared" si="2"/>
        <v>395.17014270032934</v>
      </c>
      <c r="D47" s="11">
        <v>27.33</v>
      </c>
      <c r="E47" s="12">
        <v>10800</v>
      </c>
      <c r="F47" s="12">
        <v>76090</v>
      </c>
      <c r="G47" s="5">
        <f t="shared" si="0"/>
        <v>86890</v>
      </c>
      <c r="H47" s="7">
        <f t="shared" si="1"/>
        <v>23807860</v>
      </c>
      <c r="I47" s="7">
        <v>2766852</v>
      </c>
    </row>
    <row r="48" spans="1:9" x14ac:dyDescent="0.2">
      <c r="A48" s="3">
        <v>34</v>
      </c>
      <c r="B48" s="4" t="s">
        <v>44</v>
      </c>
      <c r="C48" s="5">
        <f t="shared" si="2"/>
        <v>133.51282051282053</v>
      </c>
      <c r="D48" s="11">
        <v>78</v>
      </c>
      <c r="E48" s="12">
        <v>10414</v>
      </c>
      <c r="F48" s="11">
        <v>0</v>
      </c>
      <c r="G48" s="5">
        <f t="shared" si="0"/>
        <v>10414</v>
      </c>
      <c r="H48" s="7">
        <f t="shared" si="1"/>
        <v>2853436</v>
      </c>
      <c r="I48" s="7">
        <v>0</v>
      </c>
    </row>
    <row r="49" spans="1:9" ht="25.5" x14ac:dyDescent="0.2">
      <c r="A49" s="3">
        <v>35</v>
      </c>
      <c r="B49" s="4" t="s">
        <v>45</v>
      </c>
      <c r="C49" s="5">
        <f t="shared" si="2"/>
        <v>606.06060606060601</v>
      </c>
      <c r="D49" s="11">
        <v>0.33</v>
      </c>
      <c r="E49" s="11">
        <v>200</v>
      </c>
      <c r="F49" s="11">
        <v>689</v>
      </c>
      <c r="G49" s="5">
        <f t="shared" si="0"/>
        <v>889</v>
      </c>
      <c r="H49" s="7">
        <f t="shared" si="1"/>
        <v>243586</v>
      </c>
      <c r="I49" s="7">
        <v>54800</v>
      </c>
    </row>
    <row r="50" spans="1:9" x14ac:dyDescent="0.2">
      <c r="A50" s="3"/>
      <c r="B50" s="4" t="s">
        <v>47</v>
      </c>
      <c r="C50" s="14"/>
      <c r="D50" s="14">
        <f t="shared" ref="D50:I50" si="3">SUM(D2:D49)</f>
        <v>45201.750000000007</v>
      </c>
      <c r="E50" s="14">
        <f t="shared" si="3"/>
        <v>1648678.5</v>
      </c>
      <c r="F50" s="14">
        <f t="shared" si="3"/>
        <v>2733474.7</v>
      </c>
      <c r="G50" s="14">
        <f t="shared" si="3"/>
        <v>4382153.2</v>
      </c>
      <c r="H50" s="15">
        <f t="shared" si="3"/>
        <v>1200709976.8</v>
      </c>
      <c r="I50" s="16">
        <f t="shared" si="3"/>
        <v>87478560</v>
      </c>
    </row>
    <row r="53" spans="1:9" x14ac:dyDescent="0.2">
      <c r="B53" s="19"/>
    </row>
    <row r="54" spans="1:9" x14ac:dyDescent="0.2">
      <c r="B54" s="20" t="s">
        <v>55</v>
      </c>
      <c r="C54" s="17">
        <f>E50/D50</f>
        <v>36.473775904693952</v>
      </c>
    </row>
    <row r="55" spans="1:9" x14ac:dyDescent="0.2">
      <c r="B55" s="10" t="s">
        <v>56</v>
      </c>
      <c r="C55" s="17">
        <f>F50/151</f>
        <v>18102.481456953643</v>
      </c>
    </row>
  </sheetData>
  <mergeCells count="3">
    <mergeCell ref="C4:I4"/>
    <mergeCell ref="C10:I10"/>
    <mergeCell ref="A2:A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Sheet2!_GoBack</vt:lpstr>
    </vt:vector>
  </TitlesOfParts>
  <Company>USNRC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keb1</dc:creator>
  <cp:lastModifiedBy>Donnell, Tremaine</cp:lastModifiedBy>
  <cp:lastPrinted>2014-08-07T10:47:33Z</cp:lastPrinted>
  <dcterms:created xsi:type="dcterms:W3CDTF">2013-05-06T19:20:54Z</dcterms:created>
  <dcterms:modified xsi:type="dcterms:W3CDTF">2014-10-14T20:34:52Z</dcterms:modified>
</cp:coreProperties>
</file>