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2" windowWidth="12120" windowHeight="8832" activeTab="1"/>
  </bookViews>
  <sheets>
    <sheet name="One IC" sheetId="1" r:id="rId1"/>
    <sheet name="More than one IC" sheetId="2" r:id="rId2"/>
  </sheets>
  <definedNames>
    <definedName name="A1Reporting">#REF!</definedName>
    <definedName name="_xlnm.Print_Area" localSheetId="1">'More than one IC'!$A$1:$L$64</definedName>
    <definedName name="_xlnm.Print_Titles" localSheetId="1">'More than one IC'!$1:$1</definedName>
  </definedNames>
  <calcPr calcId="145621"/>
</workbook>
</file>

<file path=xl/calcChain.xml><?xml version="1.0" encoding="utf-8"?>
<calcChain xmlns="http://schemas.openxmlformats.org/spreadsheetml/2006/main">
  <c r="K49" i="2" l="1"/>
  <c r="K51" i="2"/>
  <c r="O25" i="2"/>
  <c r="L24" i="2" l="1"/>
  <c r="L22" i="2"/>
  <c r="L11" i="2"/>
  <c r="L15" i="2"/>
  <c r="L2" i="2"/>
  <c r="L3" i="2"/>
  <c r="L4" i="2"/>
  <c r="L5" i="2"/>
  <c r="L6" i="2"/>
  <c r="L7" i="2"/>
  <c r="L8" i="2"/>
  <c r="L9" i="2"/>
  <c r="L32" i="2" l="1"/>
  <c r="L31" i="2"/>
  <c r="L30" i="2"/>
  <c r="L29" i="2"/>
  <c r="L28" i="2"/>
  <c r="L27" i="2"/>
  <c r="L26" i="2"/>
  <c r="D22" i="1" l="1"/>
  <c r="C22" i="1"/>
  <c r="B22" i="1"/>
  <c r="E20" i="1"/>
  <c r="H20" i="1" s="1"/>
  <c r="E19" i="1"/>
  <c r="H19" i="1" s="1"/>
  <c r="C9" i="1"/>
  <c r="B9" i="1"/>
  <c r="C15" i="1"/>
  <c r="B15" i="1"/>
  <c r="L21" i="2"/>
  <c r="L20" i="2"/>
  <c r="K63" i="2"/>
  <c r="K62" i="2"/>
  <c r="K61" i="2"/>
  <c r="K60" i="2"/>
  <c r="K59" i="2"/>
  <c r="K58" i="2"/>
  <c r="K57" i="2"/>
  <c r="K56" i="2"/>
  <c r="K55" i="2"/>
  <c r="K54" i="2"/>
  <c r="K53" i="2"/>
  <c r="K52" i="2"/>
  <c r="K50" i="2"/>
  <c r="K37" i="2"/>
  <c r="J37" i="2"/>
  <c r="J45" i="2" s="1"/>
  <c r="I37" i="2"/>
  <c r="L36" i="2"/>
  <c r="L25" i="2"/>
  <c r="L23" i="2"/>
  <c r="L19" i="2"/>
  <c r="L18" i="2"/>
  <c r="L17" i="2"/>
  <c r="L16" i="2"/>
  <c r="L14" i="2"/>
  <c r="L13" i="2"/>
  <c r="L12" i="2"/>
  <c r="L10" i="2"/>
  <c r="E4" i="1"/>
  <c r="H4" i="1" s="1"/>
  <c r="E6" i="1"/>
  <c r="H6" i="1" s="1"/>
  <c r="E8" i="1"/>
  <c r="H8" i="1" s="1"/>
  <c r="E12" i="1"/>
  <c r="H12" i="1" s="1"/>
  <c r="E14" i="1"/>
  <c r="H14" i="1" s="1"/>
  <c r="H15" i="1" s="1"/>
  <c r="L37" i="2" l="1"/>
  <c r="L45" i="2" s="1"/>
  <c r="I45" i="2"/>
  <c r="K64" i="2" s="1"/>
  <c r="H22" i="1"/>
  <c r="E22" i="1"/>
  <c r="E9" i="1"/>
  <c r="E15" i="1"/>
  <c r="C24" i="1"/>
  <c r="C30" i="1" s="1"/>
  <c r="B24" i="1"/>
  <c r="B30" i="1" s="1"/>
  <c r="H9" i="1"/>
  <c r="E24" i="1" l="1"/>
  <c r="E30" i="1" s="1"/>
  <c r="H24" i="1"/>
</calcChain>
</file>

<file path=xl/sharedStrings.xml><?xml version="1.0" encoding="utf-8"?>
<sst xmlns="http://schemas.openxmlformats.org/spreadsheetml/2006/main" count="338" uniqueCount="113">
  <si>
    <t>Respondent Type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</si>
  <si>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</si>
  <si>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</si>
  <si>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</si>
  <si>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</si>
  <si>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</si>
  <si>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 xml:space="preserve">   Not-for 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</si>
  <si>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</si>
  <si>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</si>
  <si>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</si>
  <si>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</si>
  <si>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</si>
  <si>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</si>
  <si>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</si>
  <si>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</si>
  <si>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</si>
  <si>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</si>
  <si>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</si>
  <si>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</si>
  <si>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 xml:space="preserve">   Public Institutions</t>
  </si>
  <si>
    <t>IC Title</t>
  </si>
  <si>
    <t># of Responses</t>
  </si>
  <si>
    <t xml:space="preserve">   Private Institutions</t>
  </si>
  <si>
    <t>Obligation to Respond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</si>
  <si>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</si>
  <si>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</si>
  <si>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</si>
  <si>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</si>
  <si>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</si>
  <si>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</si>
  <si>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</si>
  <si>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</si>
  <si>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</si>
  <si>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</si>
  <si>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Percent Reporting Electronically</t>
  </si>
  <si>
    <t>Can be submitted Electronically?</t>
  </si>
  <si>
    <t>Percent Reporting Electronically?</t>
  </si>
  <si>
    <t>Obligation to Respond?</t>
  </si>
  <si>
    <t>Document Type</t>
  </si>
  <si>
    <t>Form</t>
  </si>
  <si>
    <t>Form and Instructions</t>
  </si>
  <si>
    <t>Instructions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</si>
  <si>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</si>
  <si>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</si>
  <si>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</si>
  <si>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</si>
  <si>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</si>
  <si>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</si>
  <si>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</si>
  <si>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</si>
  <si>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</si>
  <si>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</si>
  <si>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</si>
  <si>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</si>
  <si>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</si>
  <si>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</si>
  <si>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</si>
  <si>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</si>
  <si>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</si>
  <si>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</si>
  <si>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</si>
  <si>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</si>
  <si>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</si>
  <si>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</si>
  <si>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</si>
  <si>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</si>
  <si>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</si>
  <si>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</si>
  <si>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</si>
  <si>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Frequency?</t>
  </si>
  <si>
    <t>Cost per Repondent</t>
  </si>
  <si>
    <t>Cost Per Respondent</t>
  </si>
  <si>
    <t>Total Cost Per Respondent</t>
  </si>
  <si>
    <t>Number of Respondents</t>
  </si>
  <si>
    <t>Total Costs</t>
  </si>
  <si>
    <t>Federal Government</t>
  </si>
  <si>
    <t>FAFSA on the Web (FOTW) - Dependent</t>
  </si>
  <si>
    <t>FAFSA on the Web (FOTW) - Independent</t>
  </si>
  <si>
    <t>FOTW - EZ - Dependent</t>
  </si>
  <si>
    <t>FOTW - EZ - Independent</t>
  </si>
  <si>
    <t>FOTW - EZ Renewal  - Depedendent</t>
  </si>
  <si>
    <t>FOTW - EZ Renewal - Independent</t>
  </si>
  <si>
    <t>FAFSA on the Phone - Dependent</t>
  </si>
  <si>
    <t>FAFSA on the Phone - Independent</t>
  </si>
  <si>
    <t>FOTP - EZ - Dependent</t>
  </si>
  <si>
    <t>FOTP - EZ - Independent</t>
  </si>
  <si>
    <t>FAA Access - Dependent</t>
  </si>
  <si>
    <t>FAA Access - Independent</t>
  </si>
  <si>
    <t>FAA Access - Renewal- Dependent</t>
  </si>
  <si>
    <t>FAA Access - Renewal- Independent</t>
  </si>
  <si>
    <t>FAA Access - EZ- Independent</t>
  </si>
  <si>
    <t>FAA Access - EZ- Dependent</t>
  </si>
  <si>
    <t>FAA Access - EZ Renewal - Dependent</t>
  </si>
  <si>
    <t>FAA Access - EZ Renewal - Independent</t>
  </si>
  <si>
    <t>Electronic Other - Dependent</t>
  </si>
  <si>
    <t>Electronic Other - Independent</t>
  </si>
  <si>
    <t>PDF FAFSA or Paper FAFSA - Dependent</t>
  </si>
  <si>
    <t>PDF FAFSA or Paper FAFSA - Independent</t>
  </si>
  <si>
    <t>FOTW – Corrections - Dependent</t>
  </si>
  <si>
    <t>FOTW – Corrections - Independent</t>
  </si>
  <si>
    <t xml:space="preserve">Electronic Other – Corrections </t>
  </si>
  <si>
    <t xml:space="preserve">Paper SAR </t>
  </si>
  <si>
    <t xml:space="preserve">FAA Access – Corrections </t>
  </si>
  <si>
    <t xml:space="preserve">Internal Department Corrections </t>
  </si>
  <si>
    <t xml:space="preserve">SAR Electronic (eSAR) </t>
  </si>
  <si>
    <t xml:space="preserve">SAR Acknowledgment </t>
  </si>
  <si>
    <t xml:space="preserve">FSAIC Corrections </t>
  </si>
  <si>
    <t>FOTW – Renewal - Dependent</t>
  </si>
  <si>
    <t>FOTW – Renewal - Independent</t>
  </si>
  <si>
    <t xml:space="preserve">• FAA Access
• FAA Access Renewal
• FAA Access EZ
• FAA Access EZ Renewal
• FAA Access Corrections
</t>
  </si>
  <si>
    <t xml:space="preserve">https://faaaccess.ed.gov </t>
  </si>
  <si>
    <t xml:space="preserve">• FAFSA on the Web
• FAFSA on the Web Renewal
• FAFSA on the Web EZ
• FAFSA on the Web EZ Renewal
• FAFSA on the Phone (FOTP)
• FAFSA on the Phone EZ
• FAFSA on the Web Corrections
</t>
  </si>
  <si>
    <t>www.fafsa.gov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</si>
</sst>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color indexed="48"/>
      <name val="Arial"/>
      <family val="2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1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1" fillId="0" borderId="0" xfId="0" applyNumberFormat="1" applyFont="1"/>
    <xf numFmtId="3" fontId="12" fillId="0" borderId="0" xfId="0" applyNumberFormat="1" applyFont="1"/>
    <xf numFmtId="0" fontId="3" fillId="0" borderId="6" xfId="0" applyFont="1" applyBorder="1"/>
    <xf numFmtId="3" fontId="11" fillId="0" borderId="6" xfId="0" applyNumberFormat="1" applyFont="1" applyBorder="1"/>
    <xf numFmtId="0" fontId="0" fillId="0" borderId="7" xfId="0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0" fillId="0" borderId="7" xfId="0" quotePrefix="1" applyBorder="1" applyAlignment="1">
      <alignment wrapText="1"/>
    </xf>
    <xf numFmtId="0" fontId="0" fillId="0" borderId="7" xfId="0" applyBorder="1"/>
    <xf numFmtId="9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 wrapText="1"/>
    </xf>
    <xf numFmtId="3" fontId="4" fillId="0" borderId="9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5" fillId="0" borderId="0" xfId="0" applyNumberFormat="1" applyFont="1"/>
    <xf numFmtId="164" fontId="11" fillId="0" borderId="0" xfId="0" applyNumberFormat="1" applyFont="1"/>
    <xf numFmtId="0" fontId="0" fillId="0" borderId="6" xfId="0" applyBorder="1"/>
    <xf numFmtId="0" fontId="1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4" fillId="0" borderId="0" xfId="0" applyFont="1"/>
    <xf numFmtId="164" fontId="0" fillId="0" borderId="7" xfId="0" applyNumberFormat="1" applyBorder="1"/>
    <xf numFmtId="164" fontId="13" fillId="0" borderId="0" xfId="0" applyNumberFormat="1" applyFont="1"/>
    <xf numFmtId="37" fontId="8" fillId="0" borderId="9" xfId="0" applyNumberFormat="1" applyFont="1" applyBorder="1"/>
    <xf numFmtId="0" fontId="3" fillId="0" borderId="0" xfId="0" applyFont="1" applyAlignment="1">
      <alignment horizontal="left" indent="1"/>
    </xf>
    <xf numFmtId="37" fontId="11" fillId="0" borderId="6" xfId="0" applyNumberFormat="1" applyFont="1" applyBorder="1"/>
    <xf numFmtId="37" fontId="11" fillId="0" borderId="6" xfId="0" applyNumberFormat="1" applyFont="1" applyBorder="1" applyAlignment="1">
      <alignment horizontal="right"/>
    </xf>
    <xf numFmtId="9" fontId="0" fillId="0" borderId="0" xfId="0" applyNumberFormat="1"/>
    <xf numFmtId="0" fontId="0" fillId="0" borderId="7" xfId="0" applyBorder="1" applyAlignment="1">
      <alignment wrapText="1"/>
    </xf>
    <xf numFmtId="0" fontId="3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3" fontId="3" fillId="0" borderId="0" xfId="0" applyNumberFormat="1" applyFont="1" applyAlignment="1">
      <alignment wrapText="1"/>
    </xf>
    <xf numFmtId="1" fontId="9" fillId="0" borderId="8" xfId="0" applyNumberFormat="1" applyFont="1" applyFill="1" applyBorder="1" applyAlignment="1">
      <alignment horizontal="center" wrapText="1"/>
    </xf>
    <xf numFmtId="1" fontId="0" fillId="0" borderId="7" xfId="0" applyNumberFormat="1" applyBorder="1"/>
    <xf numFmtId="1" fontId="0" fillId="0" borderId="4" xfId="0" applyNumberFormat="1" applyBorder="1"/>
    <xf numFmtId="1" fontId="4" fillId="0" borderId="9" xfId="0" applyNumberFormat="1" applyFont="1" applyBorder="1"/>
    <xf numFmtId="1" fontId="8" fillId="0" borderId="9" xfId="0" applyNumberFormat="1" applyFont="1" applyBorder="1"/>
    <xf numFmtId="9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3" fillId="0" borderId="13" xfId="0" applyNumberFormat="1" applyFont="1" applyBorder="1"/>
    <xf numFmtId="0" fontId="3" fillId="0" borderId="14" xfId="0" applyNumberFormat="1" applyFont="1" applyBorder="1"/>
    <xf numFmtId="0" fontId="3" fillId="0" borderId="15" xfId="0" applyNumberFormat="1" applyFont="1" applyBorder="1"/>
    <xf numFmtId="0" fontId="0" fillId="0" borderId="7" xfId="0" applyNumberFormat="1" applyBorder="1"/>
    <xf numFmtId="0" fontId="9" fillId="0" borderId="8" xfId="0" applyFont="1" applyBorder="1"/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15" fillId="0" borderId="7" xfId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16" fmlaLink="$B$32" fmlaRange="$Z$12:$Z$16" noThreeD="1" sel="0" val="0"/>
</file>

<file path=xl/ctrlProps/ctrlProp2.xml><?xml version="1.0" encoding="utf-8"?>
<formControlPr xmlns="http://schemas.microsoft.com/office/spreadsheetml/2009/9/main" objectType="Drop" dropStyle="combo" dx="16" fmlaLink="$B$33" fmlaRange="$Z$6:$Z$8" noThreeD="1" sel="0" val="0"/>
</file>

<file path=xl/ctrlProps/ctrlProp3.xml><?xml version="1.0" encoding="utf-8"?>
<formControlPr xmlns="http://schemas.microsoft.com/office/spreadsheetml/2009/9/main" objectType="Drop" dropStyle="combo" dx="16" fmlaLink="$B$34" fmlaRange="$Z$6:$Z$8" noThreeD="1" sel="0" val="0"/>
</file>

<file path=xl/ctrlProps/ctrlProp4.xml><?xml version="1.0" encoding="utf-8"?>
<formControlPr xmlns="http://schemas.microsoft.com/office/spreadsheetml/2009/9/main" objectType="Drop" dropStyle="combo" dx="16" fmlaLink="$B$36" fmlaRange="$Z$9:$Z$11" noThreeD="1" sel="0" val="0"/>
</file>

<file path=xl/ctrlProps/ctrlProp5.xml><?xml version="1.0" encoding="utf-8"?>
<formControlPr xmlns="http://schemas.microsoft.com/office/spreadsheetml/2009/9/main" objectType="Drop" dropLines="12" dropStyle="combo" dx="16" fmlaLink="$B$36" fmlaRange="$Z$17:$Z$26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31</xdr:row>
          <xdr:rowOff>7620</xdr:rowOff>
        </xdr:from>
        <xdr:to>
          <xdr:col>2</xdr:col>
          <xdr:colOff>0</xdr:colOff>
          <xdr:row>31</xdr:row>
          <xdr:rowOff>175260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32</xdr:row>
          <xdr:rowOff>0</xdr:rowOff>
        </xdr:from>
        <xdr:to>
          <xdr:col>2</xdr:col>
          <xdr:colOff>0</xdr:colOff>
          <xdr:row>32</xdr:row>
          <xdr:rowOff>160020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33</xdr:row>
          <xdr:rowOff>7620</xdr:rowOff>
        </xdr:from>
        <xdr:to>
          <xdr:col>2</xdr:col>
          <xdr:colOff>0</xdr:colOff>
          <xdr:row>33</xdr:row>
          <xdr:rowOff>175260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35</xdr:row>
          <xdr:rowOff>22860</xdr:rowOff>
        </xdr:from>
        <xdr:to>
          <xdr:col>2</xdr:col>
          <xdr:colOff>7620</xdr:colOff>
          <xdr:row>35</xdr:row>
          <xdr:rowOff>182880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36</xdr:row>
          <xdr:rowOff>22860</xdr:rowOff>
        </xdr:from>
        <xdr:to>
          <xdr:col>2</xdr:col>
          <xdr:colOff>7620</xdr:colOff>
          <xdr:row>36</xdr:row>
          <xdr:rowOff>182880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afsa.gov/" TargetMode="External"/><Relationship Id="rId1" Type="http://schemas.openxmlformats.org/officeDocument/2006/relationships/hyperlink" Target="https://faaaccess.ed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7"/>
  <sheetViews>
    <sheetView zoomScaleNormal="100" workbookViewId="0"/>
  </sheetViews>
  <sheetFormatPr defaultRowHeight="13.2" x14ac:dyDescent="0.25"/>
  <cols>
    <col min="1" max="1" width="35.88671875" customWidth="1"/>
    <col min="2" max="2" width="30.33203125" style="5" customWidth="1"/>
    <col min="3" max="3" width="14.6640625" style="5" customWidth="1"/>
    <col min="4" max="4" width="15.5546875" style="5" bestFit="1" customWidth="1"/>
    <col min="5" max="5" width="11.88671875" style="5" customWidth="1"/>
    <col min="6" max="6" width="20.88671875" customWidth="1"/>
    <col min="7" max="7" width="11" customWidth="1"/>
    <col min="8" max="8" width="11.5546875" customWidth="1"/>
    <col min="25" max="25" width="9.109375" customWidth="1"/>
    <col min="26" max="26" width="22" hidden="1" customWidth="1"/>
    <col min="27" max="27" width="9.109375" customWidth="1"/>
  </cols>
  <sheetData>
    <row r="1" spans="1:26" ht="13.8" thickBot="1" x14ac:dyDescent="0.3">
      <c r="A1" s="21"/>
      <c r="B1" s="22"/>
      <c r="H1" s="41"/>
    </row>
    <row r="2" spans="1:26" ht="40.200000000000003" thickBot="1" x14ac:dyDescent="0.3">
      <c r="A2" s="2" t="s">
        <v>0</v>
      </c>
      <c r="B2" s="6" t="s">
        <v>1</v>
      </c>
      <c r="C2" s="6" t="s">
        <v>2</v>
      </c>
      <c r="D2" s="6" t="s">
        <v>3</v>
      </c>
      <c r="E2" s="23" t="s">
        <v>25</v>
      </c>
      <c r="F2" s="24" t="s">
        <v>17</v>
      </c>
      <c r="G2" s="37" t="s">
        <v>70</v>
      </c>
      <c r="H2" s="42" t="s">
        <v>74</v>
      </c>
    </row>
    <row r="3" spans="1:26" ht="15" customHeight="1" x14ac:dyDescent="0.25">
      <c r="A3" s="19" t="s">
        <v>24</v>
      </c>
      <c r="B3" s="20"/>
      <c r="C3" s="20"/>
      <c r="D3" s="20"/>
      <c r="E3" s="20"/>
      <c r="F3" s="20"/>
      <c r="Z3" s="4" t="s">
        <v>26</v>
      </c>
    </row>
    <row r="4" spans="1:26" x14ac:dyDescent="0.25">
      <c r="A4" s="48" t="s">
        <v>75</v>
      </c>
      <c r="B4" s="5">
        <v>0</v>
      </c>
      <c r="C4" s="5">
        <v>0</v>
      </c>
      <c r="D4" s="5">
        <v>0</v>
      </c>
      <c r="E4" s="5">
        <f>(C4*D4)</f>
        <v>0</v>
      </c>
      <c r="F4" s="4"/>
      <c r="G4" s="38">
        <v>0</v>
      </c>
      <c r="H4" s="38">
        <f>(E4*G4)</f>
        <v>0</v>
      </c>
      <c r="Z4" s="4" t="s">
        <v>28</v>
      </c>
    </row>
    <row r="5" spans="1:26" x14ac:dyDescent="0.25">
      <c r="Z5" s="4" t="s">
        <v>27</v>
      </c>
    </row>
    <row r="6" spans="1:26" x14ac:dyDescent="0.25">
      <c r="A6" s="4" t="s">
        <v>14</v>
      </c>
      <c r="B6" s="5">
        <v>0</v>
      </c>
      <c r="C6" s="5">
        <v>0</v>
      </c>
      <c r="D6" s="5">
        <v>0</v>
      </c>
      <c r="E6" s="5">
        <f>(C6*D6)</f>
        <v>0</v>
      </c>
      <c r="F6" s="4"/>
      <c r="G6" s="38">
        <v>0</v>
      </c>
      <c r="H6" s="38">
        <f>(E6*G6)</f>
        <v>0</v>
      </c>
    </row>
    <row r="7" spans="1:26" x14ac:dyDescent="0.25">
      <c r="A7" s="4"/>
      <c r="B7" s="8"/>
      <c r="Z7" s="4" t="s">
        <v>30</v>
      </c>
    </row>
    <row r="8" spans="1:26" x14ac:dyDescent="0.25">
      <c r="A8" s="4" t="s">
        <v>18</v>
      </c>
      <c r="B8" s="8">
        <v>0</v>
      </c>
      <c r="C8" s="5">
        <v>0</v>
      </c>
      <c r="D8" s="5">
        <v>0</v>
      </c>
      <c r="E8" s="5">
        <f>(C8*D8)</f>
        <v>0</v>
      </c>
      <c r="F8" s="4"/>
      <c r="G8" s="38">
        <v>0</v>
      </c>
      <c r="H8" s="38">
        <f>(E8*G8)</f>
        <v>0</v>
      </c>
      <c r="Z8" s="4" t="s">
        <v>31</v>
      </c>
    </row>
    <row r="9" spans="1:26" x14ac:dyDescent="0.25">
      <c r="A9" s="1" t="s">
        <v>8</v>
      </c>
      <c r="B9" s="13">
        <f>SUM(B4,B6,B8)</f>
        <v>0</v>
      </c>
      <c r="C9" s="13">
        <f>SUM(C4,C6,C8)</f>
        <v>0</v>
      </c>
      <c r="D9" s="13"/>
      <c r="E9" s="13">
        <f>SUM(E4,E6,E8)</f>
        <v>0</v>
      </c>
      <c r="H9" s="39">
        <f>SUM(H4,H6,H8)</f>
        <v>0</v>
      </c>
    </row>
    <row r="10" spans="1:26" x14ac:dyDescent="0.25">
      <c r="Z10" s="4" t="s">
        <v>32</v>
      </c>
    </row>
    <row r="11" spans="1:26" ht="26.4" x14ac:dyDescent="0.25">
      <c r="A11" s="1" t="s">
        <v>15</v>
      </c>
      <c r="Z11" s="9" t="s">
        <v>33</v>
      </c>
    </row>
    <row r="12" spans="1:26" x14ac:dyDescent="0.25">
      <c r="A12" s="4" t="s">
        <v>5</v>
      </c>
      <c r="B12" s="5">
        <v>0</v>
      </c>
      <c r="C12" s="5">
        <v>0</v>
      </c>
      <c r="D12" s="5">
        <v>0</v>
      </c>
      <c r="E12" s="5">
        <f>(C12*D12)</f>
        <v>0</v>
      </c>
      <c r="F12" s="4"/>
      <c r="G12" s="38">
        <v>0</v>
      </c>
      <c r="H12" s="38">
        <f>(E12*G12)</f>
        <v>0</v>
      </c>
    </row>
    <row r="13" spans="1:26" x14ac:dyDescent="0.25">
      <c r="B13" s="11"/>
      <c r="F13" s="3"/>
      <c r="Z13" s="4" t="s">
        <v>39</v>
      </c>
    </row>
    <row r="14" spans="1:26" x14ac:dyDescent="0.25">
      <c r="A14" s="4" t="s">
        <v>6</v>
      </c>
      <c r="B14" s="11">
        <v>0</v>
      </c>
      <c r="C14" s="5">
        <v>0</v>
      </c>
      <c r="D14" s="5">
        <v>0</v>
      </c>
      <c r="E14" s="5">
        <f>(C12*D12)</f>
        <v>0</v>
      </c>
      <c r="F14" s="4"/>
      <c r="G14" s="38">
        <v>0</v>
      </c>
      <c r="H14" s="38">
        <f>(E14*G14)</f>
        <v>0</v>
      </c>
      <c r="Z14" s="4" t="s">
        <v>40</v>
      </c>
    </row>
    <row r="15" spans="1:26" x14ac:dyDescent="0.25">
      <c r="A15" s="1" t="s">
        <v>8</v>
      </c>
      <c r="B15" s="13">
        <f>SUM(B12,B14)</f>
        <v>0</v>
      </c>
      <c r="C15" s="13">
        <f>SUM(C12,C14)</f>
        <v>0</v>
      </c>
      <c r="D15" s="13"/>
      <c r="E15" s="13">
        <f>SUM(E12,E14)</f>
        <v>0</v>
      </c>
      <c r="F15" s="3"/>
      <c r="H15" s="39">
        <f>SUM(H12,H14)</f>
        <v>0</v>
      </c>
      <c r="Z15" s="4" t="s">
        <v>41</v>
      </c>
    </row>
    <row r="16" spans="1:26" x14ac:dyDescent="0.25">
      <c r="B16" s="11"/>
      <c r="Z16" s="4" t="s">
        <v>42</v>
      </c>
    </row>
    <row r="17" spans="1:26" x14ac:dyDescent="0.25">
      <c r="B17" s="11"/>
    </row>
    <row r="18" spans="1:26" x14ac:dyDescent="0.25">
      <c r="A18" s="1" t="s">
        <v>16</v>
      </c>
      <c r="B18" s="11"/>
      <c r="Z18" t="s">
        <v>61</v>
      </c>
    </row>
    <row r="19" spans="1:26" x14ac:dyDescent="0.25">
      <c r="A19" s="4" t="s">
        <v>19</v>
      </c>
      <c r="B19" s="10">
        <v>0</v>
      </c>
      <c r="C19" s="5">
        <v>0</v>
      </c>
      <c r="D19" s="5">
        <v>0</v>
      </c>
      <c r="E19" s="5">
        <f>(C17*D17)</f>
        <v>0</v>
      </c>
      <c r="F19" s="4"/>
      <c r="G19" s="38">
        <v>0</v>
      </c>
      <c r="H19" s="38">
        <f>(E19*G19)</f>
        <v>0</v>
      </c>
      <c r="Z19" t="s">
        <v>62</v>
      </c>
    </row>
    <row r="20" spans="1:26" x14ac:dyDescent="0.25">
      <c r="A20" s="4" t="s">
        <v>22</v>
      </c>
      <c r="B20" s="10">
        <v>0</v>
      </c>
      <c r="C20" s="5">
        <v>0</v>
      </c>
      <c r="D20" s="5">
        <v>0</v>
      </c>
      <c r="E20" s="5">
        <f>(C18*D18)</f>
        <v>0</v>
      </c>
      <c r="F20" s="9"/>
      <c r="G20" s="38">
        <v>0</v>
      </c>
      <c r="H20" s="38">
        <f>(E20*G20)</f>
        <v>0</v>
      </c>
      <c r="Z20" t="s">
        <v>63</v>
      </c>
    </row>
    <row r="21" spans="1:26" x14ac:dyDescent="0.25">
      <c r="A21" s="4" t="s">
        <v>16</v>
      </c>
      <c r="B21" s="10">
        <v>0</v>
      </c>
      <c r="C21" s="5">
        <v>0</v>
      </c>
      <c r="D21" s="5">
        <v>0</v>
      </c>
      <c r="E21" s="5">
        <v>0</v>
      </c>
      <c r="F21" s="4"/>
      <c r="G21" s="38">
        <v>0</v>
      </c>
      <c r="H21" s="38">
        <v>0</v>
      </c>
      <c r="Z21" s="4" t="s">
        <v>66</v>
      </c>
    </row>
    <row r="22" spans="1:26" x14ac:dyDescent="0.25">
      <c r="A22" s="1" t="s">
        <v>8</v>
      </c>
      <c r="B22" s="13">
        <f>SUM(B19,B20,B21)</f>
        <v>0</v>
      </c>
      <c r="C22" s="13">
        <f>SUM(C19,C20,C21)</f>
        <v>0</v>
      </c>
      <c r="D22" s="13">
        <f>SUM(D19,D20,D21)</f>
        <v>0</v>
      </c>
      <c r="E22" s="13">
        <f>SUM(E19,E20,E21)</f>
        <v>0</v>
      </c>
      <c r="F22" s="4"/>
      <c r="H22" s="39">
        <f>SUM(H19:H21)</f>
        <v>0</v>
      </c>
      <c r="Z22" t="s">
        <v>64</v>
      </c>
    </row>
    <row r="23" spans="1:26" x14ac:dyDescent="0.25">
      <c r="Z23" t="s">
        <v>65</v>
      </c>
    </row>
    <row r="24" spans="1:26" ht="15.6" x14ac:dyDescent="0.3">
      <c r="A24" s="1" t="s">
        <v>11</v>
      </c>
      <c r="B24" s="25">
        <f>B22+B15+B9</f>
        <v>0</v>
      </c>
      <c r="C24" s="25">
        <f>C22+C15+C9</f>
        <v>0</v>
      </c>
      <c r="D24" s="26"/>
      <c r="E24" s="25">
        <f>E22+E15+E9</f>
        <v>0</v>
      </c>
      <c r="H24" s="40">
        <f>H22+H15+H9</f>
        <v>0</v>
      </c>
      <c r="Z24" t="s">
        <v>67</v>
      </c>
    </row>
    <row r="25" spans="1:26" x14ac:dyDescent="0.25">
      <c r="A25" s="1"/>
      <c r="B25" s="7"/>
      <c r="C25" s="7"/>
      <c r="D25" s="7"/>
      <c r="E25" s="7"/>
      <c r="Z25" t="s">
        <v>68</v>
      </c>
    </row>
    <row r="26" spans="1:26" s="1" customFormat="1" x14ac:dyDescent="0.25">
      <c r="A26" s="14" t="s">
        <v>7</v>
      </c>
      <c r="B26" s="7"/>
      <c r="C26" s="7"/>
      <c r="D26" s="7"/>
      <c r="E26" s="7"/>
      <c r="Z26" t="s">
        <v>42</v>
      </c>
    </row>
    <row r="27" spans="1:26" x14ac:dyDescent="0.25">
      <c r="A27" t="s">
        <v>13</v>
      </c>
      <c r="B27" s="5">
        <v>0</v>
      </c>
    </row>
    <row r="28" spans="1:26" x14ac:dyDescent="0.25">
      <c r="A28" s="4" t="s">
        <v>12</v>
      </c>
      <c r="C28" s="5">
        <v>0</v>
      </c>
    </row>
    <row r="29" spans="1:26" x14ac:dyDescent="0.25">
      <c r="A29" t="s">
        <v>9</v>
      </c>
      <c r="E29" s="5">
        <v>0</v>
      </c>
    </row>
    <row r="30" spans="1:26" ht="16.2" thickBot="1" x14ac:dyDescent="0.35">
      <c r="A30" s="27" t="s">
        <v>10</v>
      </c>
      <c r="B30" s="49">
        <f>(B24-B27)</f>
        <v>0</v>
      </c>
      <c r="C30" s="49">
        <f>C24-C28</f>
        <v>0</v>
      </c>
      <c r="D30" s="28"/>
      <c r="E30" s="50">
        <f>(E24-E29)</f>
        <v>0</v>
      </c>
      <c r="F30" s="27"/>
      <c r="G30" s="41"/>
      <c r="H30" s="41"/>
    </row>
    <row r="32" spans="1:26" ht="19.5" customHeight="1" x14ac:dyDescent="0.25">
      <c r="A32" s="4" t="s">
        <v>38</v>
      </c>
      <c r="B32"/>
    </row>
    <row r="33" spans="1:2" ht="19.5" customHeight="1" x14ac:dyDescent="0.25">
      <c r="A33" s="4" t="s">
        <v>29</v>
      </c>
    </row>
    <row r="34" spans="1:2" ht="19.5" customHeight="1" x14ac:dyDescent="0.25">
      <c r="A34" s="4" t="s">
        <v>35</v>
      </c>
    </row>
    <row r="35" spans="1:2" ht="19.5" customHeight="1" x14ac:dyDescent="0.25">
      <c r="A35" s="4" t="s">
        <v>36</v>
      </c>
      <c r="B35" s="51">
        <v>0</v>
      </c>
    </row>
    <row r="36" spans="1:2" ht="19.5" customHeight="1" x14ac:dyDescent="0.25">
      <c r="A36" s="4" t="s">
        <v>37</v>
      </c>
    </row>
    <row r="37" spans="1:2" ht="19.5" customHeight="1" x14ac:dyDescent="0.25">
      <c r="A37" s="4" t="s">
        <v>69</v>
      </c>
    </row>
  </sheetData>
  <phoneticPr fontId="0" type="noConversion"/>
  <dataValidations count="2">
    <dataValidation type="list" showInputMessage="1" showErrorMessage="1" promptTitle="Reporting Requirement" prompt="Please provide a response." sqref="F21:F22 F19 F14 F12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1" orientation="landscape" blackAndWhite="1" r:id="rId1"/>
  <headerFooter alignWithMargins="0">
    <oddHeader>&amp;CIC Burden Analysis Table
(XXXX) XXXX-XXXX vX</oddHeader>
    <oddFooter>&amp;CRevised: XX/XX/XXXX&amp;R&amp;N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1</xdr:col>
                    <xdr:colOff>22860</xdr:colOff>
                    <xdr:row>31</xdr:row>
                    <xdr:rowOff>7620</xdr:rowOff>
                  </from>
                  <to>
                    <xdr:col>2</xdr:col>
                    <xdr:colOff>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1</xdr:col>
                    <xdr:colOff>22860</xdr:colOff>
                    <xdr:row>32</xdr:row>
                    <xdr:rowOff>0</xdr:rowOff>
                  </from>
                  <to>
                    <xdr:col>2</xdr:col>
                    <xdr:colOff>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1</xdr:col>
                    <xdr:colOff>22860</xdr:colOff>
                    <xdr:row>33</xdr:row>
                    <xdr:rowOff>7620</xdr:rowOff>
                  </from>
                  <to>
                    <xdr:col>2</xdr:col>
                    <xdr:colOff>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>
                  <from>
                    <xdr:col>1</xdr:col>
                    <xdr:colOff>7620</xdr:colOff>
                    <xdr:row>35</xdr:row>
                    <xdr:rowOff>22860</xdr:rowOff>
                  </from>
                  <to>
                    <xdr:col>2</xdr:col>
                    <xdr:colOff>7620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>
                  <from>
                    <xdr:col>1</xdr:col>
                    <xdr:colOff>7620</xdr:colOff>
                    <xdr:row>36</xdr:row>
                    <xdr:rowOff>22860</xdr:rowOff>
                  </from>
                  <to>
                    <xdr:col>2</xdr:col>
                    <xdr:colOff>7620</xdr:colOff>
                    <xdr:row>36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64"/>
  <sheetViews>
    <sheetView tabSelected="1" topLeftCell="D1" zoomScale="70" zoomScaleNormal="70" workbookViewId="0">
      <pane ySplit="1" topLeftCell="A24" activePane="bottomLeft" state="frozen"/>
      <selection pane="bottomLeft" activeCell="D51" sqref="D51:G51"/>
    </sheetView>
  </sheetViews>
  <sheetFormatPr defaultRowHeight="13.2" x14ac:dyDescent="0.25"/>
  <cols>
    <col min="1" max="1" width="17.44140625" customWidth="1"/>
    <col min="2" max="2" width="7.6640625" bestFit="1" customWidth="1"/>
    <col min="3" max="3" width="13.44140625" bestFit="1" customWidth="1"/>
    <col min="4" max="4" width="18.109375" bestFit="1" customWidth="1"/>
    <col min="5" max="6" width="11.33203125" bestFit="1" customWidth="1"/>
    <col min="7" max="7" width="22" bestFit="1" customWidth="1"/>
    <col min="8" max="8" width="10.88671875" bestFit="1" customWidth="1"/>
    <col min="9" max="9" width="11.33203125" customWidth="1"/>
    <col min="10" max="10" width="18.44140625" bestFit="1" customWidth="1"/>
    <col min="11" max="11" width="8.88671875" bestFit="1" customWidth="1"/>
    <col min="12" max="12" width="11.33203125" style="12" bestFit="1" customWidth="1"/>
    <col min="31" max="31" width="29.44140625" hidden="1" customWidth="1"/>
    <col min="32" max="32" width="9.109375" hidden="1" customWidth="1"/>
  </cols>
  <sheetData>
    <row r="1" spans="1:32" s="1" customFormat="1" ht="31.8" thickBot="1" x14ac:dyDescent="0.3">
      <c r="A1" s="69" t="s">
        <v>20</v>
      </c>
      <c r="B1" s="31" t="s">
        <v>44</v>
      </c>
      <c r="C1" s="30" t="s">
        <v>17</v>
      </c>
      <c r="D1" s="30" t="s">
        <v>51</v>
      </c>
      <c r="E1" s="30" t="s">
        <v>52</v>
      </c>
      <c r="F1" s="30" t="s">
        <v>34</v>
      </c>
      <c r="G1" s="30" t="s">
        <v>53</v>
      </c>
      <c r="H1" s="30" t="s">
        <v>23</v>
      </c>
      <c r="I1" s="31" t="s">
        <v>1</v>
      </c>
      <c r="J1" s="31" t="s">
        <v>21</v>
      </c>
      <c r="K1" s="31" t="s">
        <v>59</v>
      </c>
      <c r="L1" s="57" t="s">
        <v>4</v>
      </c>
    </row>
    <row r="2" spans="1:32" ht="53.4" thickBot="1" x14ac:dyDescent="0.3">
      <c r="A2" s="53" t="s">
        <v>76</v>
      </c>
      <c r="B2" s="29" t="s">
        <v>45</v>
      </c>
      <c r="C2" s="33" t="s">
        <v>27</v>
      </c>
      <c r="D2" s="33" t="s">
        <v>30</v>
      </c>
      <c r="E2" s="33" t="s">
        <v>30</v>
      </c>
      <c r="F2" s="34">
        <v>1</v>
      </c>
      <c r="G2" s="34" t="s">
        <v>56</v>
      </c>
      <c r="H2" s="62" t="s">
        <v>33</v>
      </c>
      <c r="I2" s="65">
        <v>4569509</v>
      </c>
      <c r="J2" s="63">
        <v>4569509</v>
      </c>
      <c r="K2" s="33">
        <v>1.1000000000000001</v>
      </c>
      <c r="L2" s="58">
        <f>J2*K2</f>
        <v>5026459.9000000004</v>
      </c>
      <c r="AE2" s="4" t="s">
        <v>45</v>
      </c>
      <c r="AF2" s="4" t="s">
        <v>30</v>
      </c>
    </row>
    <row r="3" spans="1:32" ht="53.4" thickBot="1" x14ac:dyDescent="0.3">
      <c r="A3" s="53" t="s">
        <v>77</v>
      </c>
      <c r="B3" s="54" t="s">
        <v>45</v>
      </c>
      <c r="C3" s="55" t="s">
        <v>27</v>
      </c>
      <c r="D3" s="55" t="s">
        <v>30</v>
      </c>
      <c r="E3" s="33" t="s">
        <v>30</v>
      </c>
      <c r="F3" s="34">
        <v>1</v>
      </c>
      <c r="G3" s="34" t="s">
        <v>56</v>
      </c>
      <c r="H3" s="62" t="s">
        <v>33</v>
      </c>
      <c r="I3" s="66">
        <v>6057257</v>
      </c>
      <c r="J3" s="63">
        <v>6057257</v>
      </c>
      <c r="K3" s="33">
        <v>0.67</v>
      </c>
      <c r="L3" s="58">
        <f>J3*K3</f>
        <v>4058362.1900000004</v>
      </c>
      <c r="AE3" s="4"/>
      <c r="AF3" s="4"/>
    </row>
    <row r="4" spans="1:32" ht="53.4" thickBot="1" x14ac:dyDescent="0.3">
      <c r="A4" s="53" t="s">
        <v>107</v>
      </c>
      <c r="B4" s="29" t="s">
        <v>45</v>
      </c>
      <c r="C4" s="33" t="s">
        <v>27</v>
      </c>
      <c r="D4" s="33" t="s">
        <v>30</v>
      </c>
      <c r="E4" s="33" t="s">
        <v>30</v>
      </c>
      <c r="F4" s="34">
        <v>1</v>
      </c>
      <c r="G4" s="34" t="s">
        <v>56</v>
      </c>
      <c r="H4" s="62" t="s">
        <v>33</v>
      </c>
      <c r="I4" s="67">
        <v>4879214</v>
      </c>
      <c r="J4" s="63">
        <v>4879214</v>
      </c>
      <c r="K4" s="33">
        <v>0.9</v>
      </c>
      <c r="L4" s="58">
        <f t="shared" ref="L4:L36" si="0">J4*K4</f>
        <v>4391292.6000000006</v>
      </c>
      <c r="AE4" s="4" t="s">
        <v>46</v>
      </c>
      <c r="AF4" s="4" t="s">
        <v>31</v>
      </c>
    </row>
    <row r="5" spans="1:32" ht="53.4" thickBot="1" x14ac:dyDescent="0.3">
      <c r="A5" s="53" t="s">
        <v>108</v>
      </c>
      <c r="B5" s="29" t="s">
        <v>45</v>
      </c>
      <c r="C5" s="33" t="s">
        <v>27</v>
      </c>
      <c r="D5" s="33" t="s">
        <v>30</v>
      </c>
      <c r="E5" s="33" t="s">
        <v>30</v>
      </c>
      <c r="F5" s="34">
        <v>1</v>
      </c>
      <c r="G5" s="34" t="s">
        <v>56</v>
      </c>
      <c r="H5" s="35" t="s">
        <v>33</v>
      </c>
      <c r="I5" s="64">
        <v>6209909</v>
      </c>
      <c r="J5" s="33">
        <v>6209909</v>
      </c>
      <c r="K5" s="33">
        <v>0.55000000000000004</v>
      </c>
      <c r="L5" s="58">
        <f t="shared" si="0"/>
        <v>3415449.95</v>
      </c>
      <c r="AE5" s="4" t="s">
        <v>47</v>
      </c>
    </row>
    <row r="6" spans="1:32" ht="53.4" thickBot="1" x14ac:dyDescent="0.3">
      <c r="A6" s="53" t="s">
        <v>78</v>
      </c>
      <c r="B6" s="29" t="s">
        <v>45</v>
      </c>
      <c r="C6" s="33" t="s">
        <v>27</v>
      </c>
      <c r="D6" s="33" t="s">
        <v>30</v>
      </c>
      <c r="E6" s="33" t="s">
        <v>30</v>
      </c>
      <c r="F6" s="34">
        <v>1</v>
      </c>
      <c r="G6" s="34" t="s">
        <v>56</v>
      </c>
      <c r="H6" s="35" t="s">
        <v>33</v>
      </c>
      <c r="I6" s="33">
        <v>464296</v>
      </c>
      <c r="J6" s="33">
        <v>464296</v>
      </c>
      <c r="K6" s="33">
        <v>1.03</v>
      </c>
      <c r="L6" s="58">
        <f t="shared" si="0"/>
        <v>478224.88</v>
      </c>
      <c r="AE6" s="4" t="s">
        <v>48</v>
      </c>
      <c r="AF6" s="4"/>
    </row>
    <row r="7" spans="1:32" ht="53.4" thickBot="1" x14ac:dyDescent="0.3">
      <c r="A7" s="53" t="s">
        <v>79</v>
      </c>
      <c r="B7" s="29" t="s">
        <v>45</v>
      </c>
      <c r="C7" s="33" t="s">
        <v>27</v>
      </c>
      <c r="D7" s="33" t="s">
        <v>30</v>
      </c>
      <c r="E7" s="33" t="s">
        <v>30</v>
      </c>
      <c r="F7" s="34">
        <v>1</v>
      </c>
      <c r="G7" s="34" t="s">
        <v>56</v>
      </c>
      <c r="H7" s="35" t="s">
        <v>33</v>
      </c>
      <c r="I7" s="33">
        <v>942663</v>
      </c>
      <c r="J7" s="33">
        <v>942663</v>
      </c>
      <c r="K7" s="33">
        <v>0.65</v>
      </c>
      <c r="L7" s="58">
        <f t="shared" si="0"/>
        <v>612730.95000000007</v>
      </c>
      <c r="AE7" s="4" t="s">
        <v>49</v>
      </c>
      <c r="AF7" s="4"/>
    </row>
    <row r="8" spans="1:32" ht="53.4" thickBot="1" x14ac:dyDescent="0.3">
      <c r="A8" s="53" t="s">
        <v>80</v>
      </c>
      <c r="B8" s="29" t="s">
        <v>45</v>
      </c>
      <c r="C8" s="33" t="s">
        <v>27</v>
      </c>
      <c r="D8" s="33" t="s">
        <v>30</v>
      </c>
      <c r="E8" s="33" t="s">
        <v>30</v>
      </c>
      <c r="F8" s="34">
        <v>1</v>
      </c>
      <c r="G8" s="34" t="s">
        <v>56</v>
      </c>
      <c r="H8" s="35" t="s">
        <v>33</v>
      </c>
      <c r="I8" s="68">
        <v>507102</v>
      </c>
      <c r="J8" s="33">
        <v>507102</v>
      </c>
      <c r="K8" s="33">
        <v>0.73</v>
      </c>
      <c r="L8" s="58">
        <f t="shared" si="0"/>
        <v>370184.45999999996</v>
      </c>
      <c r="AE8" s="4" t="s">
        <v>50</v>
      </c>
    </row>
    <row r="9" spans="1:32" ht="53.4" thickBot="1" x14ac:dyDescent="0.3">
      <c r="A9" s="53" t="s">
        <v>81</v>
      </c>
      <c r="B9" s="29" t="s">
        <v>45</v>
      </c>
      <c r="C9" s="33" t="s">
        <v>27</v>
      </c>
      <c r="D9" s="33" t="s">
        <v>30</v>
      </c>
      <c r="E9" s="33" t="s">
        <v>30</v>
      </c>
      <c r="F9" s="34">
        <v>1</v>
      </c>
      <c r="G9" s="34" t="s">
        <v>56</v>
      </c>
      <c r="H9" s="35" t="s">
        <v>33</v>
      </c>
      <c r="I9" s="68">
        <v>984374</v>
      </c>
      <c r="J9" s="33">
        <v>984374</v>
      </c>
      <c r="K9" s="33">
        <v>0.51</v>
      </c>
      <c r="L9" s="58">
        <f t="shared" si="0"/>
        <v>502030.74</v>
      </c>
      <c r="AF9" s="4"/>
    </row>
    <row r="10" spans="1:32" ht="53.4" thickBot="1" x14ac:dyDescent="0.3">
      <c r="A10" s="56" t="s">
        <v>82</v>
      </c>
      <c r="B10" s="29" t="s">
        <v>45</v>
      </c>
      <c r="C10" s="33" t="s">
        <v>27</v>
      </c>
      <c r="D10" s="33" t="s">
        <v>30</v>
      </c>
      <c r="E10" s="33" t="s">
        <v>30</v>
      </c>
      <c r="F10" s="34">
        <v>1</v>
      </c>
      <c r="G10" s="34" t="s">
        <v>54</v>
      </c>
      <c r="H10" s="35" t="s">
        <v>33</v>
      </c>
      <c r="I10" s="33">
        <v>420</v>
      </c>
      <c r="J10" s="33">
        <v>420</v>
      </c>
      <c r="K10" s="33">
        <v>0.97</v>
      </c>
      <c r="L10" s="58">
        <f t="shared" si="0"/>
        <v>407.4</v>
      </c>
      <c r="AF10" s="9"/>
    </row>
    <row r="11" spans="1:32" ht="53.4" thickBot="1" x14ac:dyDescent="0.3">
      <c r="A11" s="56" t="s">
        <v>83</v>
      </c>
      <c r="B11" s="29" t="s">
        <v>45</v>
      </c>
      <c r="C11" s="33" t="s">
        <v>27</v>
      </c>
      <c r="D11" s="33" t="s">
        <v>30</v>
      </c>
      <c r="E11" s="33" t="s">
        <v>30</v>
      </c>
      <c r="F11" s="34">
        <v>1</v>
      </c>
      <c r="G11" s="34" t="s">
        <v>54</v>
      </c>
      <c r="H11" s="35" t="s">
        <v>33</v>
      </c>
      <c r="I11" s="33">
        <v>1196</v>
      </c>
      <c r="J11" s="33">
        <v>1196</v>
      </c>
      <c r="K11" s="33">
        <v>0.62</v>
      </c>
      <c r="L11" s="58">
        <f>+J11*K11</f>
        <v>741.52</v>
      </c>
      <c r="AE11" s="4" t="s">
        <v>26</v>
      </c>
    </row>
    <row r="12" spans="1:32" ht="53.4" thickBot="1" x14ac:dyDescent="0.3">
      <c r="A12" s="53" t="s">
        <v>84</v>
      </c>
      <c r="B12" s="29" t="s">
        <v>45</v>
      </c>
      <c r="C12" s="33" t="s">
        <v>27</v>
      </c>
      <c r="D12" s="33" t="s">
        <v>30</v>
      </c>
      <c r="E12" s="33" t="s">
        <v>30</v>
      </c>
      <c r="F12" s="34">
        <v>1</v>
      </c>
      <c r="G12" s="34" t="s">
        <v>54</v>
      </c>
      <c r="H12" s="35" t="s">
        <v>33</v>
      </c>
      <c r="I12" s="33">
        <v>84</v>
      </c>
      <c r="J12" s="33">
        <v>84</v>
      </c>
      <c r="K12" s="33">
        <v>0.85</v>
      </c>
      <c r="L12" s="58">
        <f t="shared" si="0"/>
        <v>71.399999999999991</v>
      </c>
      <c r="AE12" s="4" t="s">
        <v>28</v>
      </c>
    </row>
    <row r="13" spans="1:32" ht="53.4" thickBot="1" x14ac:dyDescent="0.3">
      <c r="A13" s="53" t="s">
        <v>85</v>
      </c>
      <c r="B13" s="29" t="s">
        <v>45</v>
      </c>
      <c r="C13" s="33" t="s">
        <v>27</v>
      </c>
      <c r="D13" s="33" t="s">
        <v>30</v>
      </c>
      <c r="E13" s="33" t="s">
        <v>30</v>
      </c>
      <c r="F13" s="34">
        <v>1</v>
      </c>
      <c r="G13" s="34" t="s">
        <v>54</v>
      </c>
      <c r="H13" s="35" t="s">
        <v>33</v>
      </c>
      <c r="I13" s="33">
        <v>239</v>
      </c>
      <c r="J13" s="33">
        <v>239</v>
      </c>
      <c r="K13" s="33">
        <v>0.56999999999999995</v>
      </c>
      <c r="L13" s="58">
        <f t="shared" si="0"/>
        <v>136.22999999999999</v>
      </c>
      <c r="AE13" s="4" t="s">
        <v>27</v>
      </c>
    </row>
    <row r="14" spans="1:32" ht="53.4" thickBot="1" x14ac:dyDescent="0.3">
      <c r="A14" s="53" t="s">
        <v>86</v>
      </c>
      <c r="B14" s="29"/>
      <c r="C14" s="33" t="s">
        <v>27</v>
      </c>
      <c r="D14" s="33" t="s">
        <v>30</v>
      </c>
      <c r="E14" s="33" t="s">
        <v>30</v>
      </c>
      <c r="F14" s="34">
        <v>1</v>
      </c>
      <c r="G14" s="34" t="s">
        <v>56</v>
      </c>
      <c r="H14" s="35" t="s">
        <v>33</v>
      </c>
      <c r="I14" s="33">
        <v>11186</v>
      </c>
      <c r="J14" s="33">
        <v>11186</v>
      </c>
      <c r="K14" s="33">
        <v>1.35</v>
      </c>
      <c r="L14" s="58">
        <f t="shared" si="0"/>
        <v>15101.1</v>
      </c>
    </row>
    <row r="15" spans="1:32" ht="53.4" thickBot="1" x14ac:dyDescent="0.3">
      <c r="A15" s="53" t="s">
        <v>87</v>
      </c>
      <c r="B15" s="29"/>
      <c r="C15" s="33" t="s">
        <v>27</v>
      </c>
      <c r="D15" s="33" t="s">
        <v>30</v>
      </c>
      <c r="E15" s="33" t="s">
        <v>30</v>
      </c>
      <c r="F15" s="34">
        <v>1</v>
      </c>
      <c r="G15" s="34" t="s">
        <v>56</v>
      </c>
      <c r="H15" s="35" t="s">
        <v>33</v>
      </c>
      <c r="I15" s="33">
        <v>33558</v>
      </c>
      <c r="J15" s="33">
        <v>33558</v>
      </c>
      <c r="K15" s="33">
        <v>0.92</v>
      </c>
      <c r="L15" s="58">
        <f>J15*K15</f>
        <v>30873.360000000001</v>
      </c>
      <c r="AE15" s="4" t="s">
        <v>54</v>
      </c>
    </row>
    <row r="16" spans="1:32" ht="53.4" thickBot="1" x14ac:dyDescent="0.3">
      <c r="A16" s="53" t="s">
        <v>88</v>
      </c>
      <c r="B16" s="29"/>
      <c r="C16" s="33" t="s">
        <v>27</v>
      </c>
      <c r="D16" s="33" t="s">
        <v>30</v>
      </c>
      <c r="E16" s="33" t="s">
        <v>30</v>
      </c>
      <c r="F16" s="34">
        <v>1</v>
      </c>
      <c r="G16" s="34" t="s">
        <v>56</v>
      </c>
      <c r="H16" s="35" t="s">
        <v>33</v>
      </c>
      <c r="I16" s="33">
        <v>9626</v>
      </c>
      <c r="J16" s="33">
        <v>9626</v>
      </c>
      <c r="K16" s="33">
        <v>1.1499999999999999</v>
      </c>
      <c r="L16" s="58">
        <f t="shared" si="0"/>
        <v>11069.9</v>
      </c>
      <c r="AE16" s="4" t="s">
        <v>55</v>
      </c>
    </row>
    <row r="17" spans="1:31" ht="53.4" thickBot="1" x14ac:dyDescent="0.3">
      <c r="A17" s="53" t="s">
        <v>89</v>
      </c>
      <c r="B17" s="29"/>
      <c r="C17" s="33" t="s">
        <v>27</v>
      </c>
      <c r="D17" s="33" t="s">
        <v>30</v>
      </c>
      <c r="E17" s="33" t="s">
        <v>30</v>
      </c>
      <c r="F17" s="34">
        <v>1</v>
      </c>
      <c r="G17" s="34" t="s">
        <v>56</v>
      </c>
      <c r="H17" s="35" t="s">
        <v>33</v>
      </c>
      <c r="I17" s="33">
        <v>24753</v>
      </c>
      <c r="J17" s="33">
        <v>24753</v>
      </c>
      <c r="K17" s="55">
        <v>0.8</v>
      </c>
      <c r="L17" s="58">
        <f t="shared" si="0"/>
        <v>19802.400000000001</v>
      </c>
      <c r="AE17" s="4" t="s">
        <v>56</v>
      </c>
    </row>
    <row r="18" spans="1:31" ht="53.4" thickBot="1" x14ac:dyDescent="0.3">
      <c r="A18" s="53" t="s">
        <v>91</v>
      </c>
      <c r="B18" s="29"/>
      <c r="C18" s="33" t="s">
        <v>27</v>
      </c>
      <c r="D18" s="33" t="s">
        <v>30</v>
      </c>
      <c r="E18" s="33" t="s">
        <v>30</v>
      </c>
      <c r="F18" s="34">
        <v>1</v>
      </c>
      <c r="G18" s="34" t="s">
        <v>56</v>
      </c>
      <c r="H18" s="35" t="s">
        <v>33</v>
      </c>
      <c r="I18" s="33">
        <v>17866</v>
      </c>
      <c r="J18" s="33">
        <v>17866</v>
      </c>
      <c r="K18" s="33">
        <v>1.28</v>
      </c>
      <c r="L18" s="58">
        <f t="shared" si="0"/>
        <v>22868.48</v>
      </c>
      <c r="O18" s="33">
        <v>335558</v>
      </c>
      <c r="R18" s="33">
        <v>33558</v>
      </c>
      <c r="AE18" s="4" t="s">
        <v>57</v>
      </c>
    </row>
    <row r="19" spans="1:31" ht="53.4" thickBot="1" x14ac:dyDescent="0.3">
      <c r="A19" s="53" t="s">
        <v>90</v>
      </c>
      <c r="B19" s="29"/>
      <c r="C19" s="33" t="s">
        <v>27</v>
      </c>
      <c r="D19" s="33" t="s">
        <v>30</v>
      </c>
      <c r="E19" s="33" t="s">
        <v>30</v>
      </c>
      <c r="F19" s="34">
        <v>1</v>
      </c>
      <c r="G19" s="34" t="s">
        <v>56</v>
      </c>
      <c r="H19" s="35" t="s">
        <v>33</v>
      </c>
      <c r="I19" s="33">
        <v>25710</v>
      </c>
      <c r="J19" s="33">
        <v>25710</v>
      </c>
      <c r="K19" s="33">
        <v>0.9</v>
      </c>
      <c r="L19" s="58">
        <f t="shared" si="0"/>
        <v>23139</v>
      </c>
      <c r="O19" s="33">
        <v>9626</v>
      </c>
      <c r="R19" s="33">
        <v>9626</v>
      </c>
      <c r="AE19" s="4" t="s">
        <v>58</v>
      </c>
    </row>
    <row r="20" spans="1:31" ht="53.4" thickBot="1" x14ac:dyDescent="0.3">
      <c r="A20" s="53" t="s">
        <v>92</v>
      </c>
      <c r="B20" s="29"/>
      <c r="C20" s="33" t="s">
        <v>27</v>
      </c>
      <c r="D20" s="33" t="s">
        <v>30</v>
      </c>
      <c r="E20" s="33" t="s">
        <v>30</v>
      </c>
      <c r="F20" s="34">
        <v>1</v>
      </c>
      <c r="G20" s="34" t="s">
        <v>56</v>
      </c>
      <c r="H20" s="35" t="s">
        <v>33</v>
      </c>
      <c r="I20" s="33">
        <v>14238</v>
      </c>
      <c r="J20" s="33">
        <v>14238</v>
      </c>
      <c r="K20" s="33">
        <v>0.98</v>
      </c>
      <c r="L20" s="58">
        <f t="shared" si="0"/>
        <v>13953.24</v>
      </c>
      <c r="O20" s="33">
        <v>24753</v>
      </c>
      <c r="R20" s="33">
        <v>24753</v>
      </c>
    </row>
    <row r="21" spans="1:31" ht="53.4" thickBot="1" x14ac:dyDescent="0.3">
      <c r="A21" s="53" t="s">
        <v>93</v>
      </c>
      <c r="B21" s="29"/>
      <c r="C21" s="33" t="s">
        <v>27</v>
      </c>
      <c r="D21" s="33" t="s">
        <v>30</v>
      </c>
      <c r="E21" s="33" t="s">
        <v>30</v>
      </c>
      <c r="F21" s="34">
        <v>1</v>
      </c>
      <c r="G21" s="34" t="s">
        <v>56</v>
      </c>
      <c r="H21" s="35" t="s">
        <v>33</v>
      </c>
      <c r="I21" s="33">
        <v>18873</v>
      </c>
      <c r="J21" s="33">
        <v>18873</v>
      </c>
      <c r="K21" s="33">
        <v>0.76</v>
      </c>
      <c r="L21" s="58">
        <f t="shared" si="0"/>
        <v>14343.48</v>
      </c>
      <c r="O21" s="33">
        <v>17866</v>
      </c>
      <c r="R21" s="33">
        <v>17866</v>
      </c>
      <c r="AE21" s="4" t="s">
        <v>33</v>
      </c>
    </row>
    <row r="22" spans="1:31" ht="53.4" thickBot="1" x14ac:dyDescent="0.3">
      <c r="A22" s="53" t="s">
        <v>94</v>
      </c>
      <c r="B22" s="29"/>
      <c r="C22" s="33" t="s">
        <v>27</v>
      </c>
      <c r="D22" s="33" t="s">
        <v>30</v>
      </c>
      <c r="E22" s="33" t="s">
        <v>30</v>
      </c>
      <c r="F22" s="34">
        <v>1</v>
      </c>
      <c r="G22" s="34" t="s">
        <v>56</v>
      </c>
      <c r="H22" s="35" t="s">
        <v>33</v>
      </c>
      <c r="I22" s="33">
        <v>11410</v>
      </c>
      <c r="J22" s="33">
        <v>11410</v>
      </c>
      <c r="K22" s="33">
        <v>1.07</v>
      </c>
      <c r="L22" s="58">
        <f>J22*K22</f>
        <v>12208.7</v>
      </c>
      <c r="O22" s="33">
        <v>25710</v>
      </c>
      <c r="R22" s="33">
        <v>25710</v>
      </c>
      <c r="AE22" s="4" t="s">
        <v>32</v>
      </c>
    </row>
    <row r="23" spans="1:31" ht="53.4" thickBot="1" x14ac:dyDescent="0.3">
      <c r="A23" s="53" t="s">
        <v>95</v>
      </c>
      <c r="B23" s="29"/>
      <c r="C23" s="33" t="s">
        <v>27</v>
      </c>
      <c r="D23" s="33" t="s">
        <v>30</v>
      </c>
      <c r="E23" s="33" t="s">
        <v>30</v>
      </c>
      <c r="F23" s="34">
        <v>1</v>
      </c>
      <c r="G23" s="34" t="s">
        <v>56</v>
      </c>
      <c r="H23" s="35" t="s">
        <v>33</v>
      </c>
      <c r="I23" s="33">
        <v>30848</v>
      </c>
      <c r="J23" s="33">
        <v>30848</v>
      </c>
      <c r="K23" s="33">
        <v>0.72</v>
      </c>
      <c r="L23" s="58">
        <f t="shared" si="0"/>
        <v>22210.559999999998</v>
      </c>
      <c r="O23" s="33">
        <v>14238</v>
      </c>
      <c r="R23" s="33">
        <v>14238</v>
      </c>
    </row>
    <row r="24" spans="1:31" ht="53.4" thickBot="1" x14ac:dyDescent="0.3">
      <c r="A24" s="53" t="s">
        <v>96</v>
      </c>
      <c r="B24" s="29" t="s">
        <v>45</v>
      </c>
      <c r="C24" s="33" t="s">
        <v>27</v>
      </c>
      <c r="D24" s="33" t="s">
        <v>30</v>
      </c>
      <c r="E24" s="33" t="s">
        <v>31</v>
      </c>
      <c r="F24" s="34">
        <v>0</v>
      </c>
      <c r="G24" s="34" t="s">
        <v>56</v>
      </c>
      <c r="H24" s="35" t="s">
        <v>33</v>
      </c>
      <c r="I24" s="33">
        <v>14388</v>
      </c>
      <c r="J24" s="33">
        <v>14388</v>
      </c>
      <c r="K24" s="33">
        <v>2.0699999999999998</v>
      </c>
      <c r="L24" s="58">
        <f>J24*K24</f>
        <v>29783.159999999996</v>
      </c>
      <c r="O24" s="33">
        <v>18873</v>
      </c>
      <c r="R24" s="33">
        <v>18873</v>
      </c>
      <c r="AE24" t="s">
        <v>61</v>
      </c>
    </row>
    <row r="25" spans="1:31" ht="53.4" thickBot="1" x14ac:dyDescent="0.3">
      <c r="A25" s="53" t="s">
        <v>97</v>
      </c>
      <c r="B25" s="29" t="s">
        <v>45</v>
      </c>
      <c r="C25" s="33" t="s">
        <v>27</v>
      </c>
      <c r="D25" s="33" t="s">
        <v>30</v>
      </c>
      <c r="E25" s="33" t="s">
        <v>31</v>
      </c>
      <c r="F25" s="34">
        <v>0</v>
      </c>
      <c r="G25" s="34" t="s">
        <v>56</v>
      </c>
      <c r="H25" s="35" t="s">
        <v>33</v>
      </c>
      <c r="I25" s="33">
        <v>29213</v>
      </c>
      <c r="J25" s="33">
        <v>29213</v>
      </c>
      <c r="K25" s="33">
        <v>1.72</v>
      </c>
      <c r="L25" s="58">
        <f t="shared" si="0"/>
        <v>50246.36</v>
      </c>
      <c r="O25" s="33">
        <f>SUM(O18:O23)</f>
        <v>427751</v>
      </c>
      <c r="AE25" t="s">
        <v>62</v>
      </c>
    </row>
    <row r="26" spans="1:31" ht="53.4" thickBot="1" x14ac:dyDescent="0.3">
      <c r="A26" s="53" t="s">
        <v>98</v>
      </c>
      <c r="B26" s="52" t="s">
        <v>45</v>
      </c>
      <c r="C26" s="33" t="s">
        <v>27</v>
      </c>
      <c r="D26" s="33" t="s">
        <v>30</v>
      </c>
      <c r="E26" s="33" t="s">
        <v>30</v>
      </c>
      <c r="F26" s="34">
        <v>1</v>
      </c>
      <c r="G26" s="34" t="s">
        <v>56</v>
      </c>
      <c r="H26" s="35" t="s">
        <v>33</v>
      </c>
      <c r="I26" s="33"/>
      <c r="J26" s="33">
        <v>6710970</v>
      </c>
      <c r="K26" s="33">
        <v>0.15</v>
      </c>
      <c r="L26" s="58">
        <f t="shared" si="0"/>
        <v>1006645.5</v>
      </c>
      <c r="O26" s="33"/>
    </row>
    <row r="27" spans="1:31" ht="53.4" thickBot="1" x14ac:dyDescent="0.3">
      <c r="A27" s="53" t="s">
        <v>99</v>
      </c>
      <c r="B27" s="52" t="s">
        <v>45</v>
      </c>
      <c r="C27" s="33" t="s">
        <v>27</v>
      </c>
      <c r="D27" s="33" t="s">
        <v>30</v>
      </c>
      <c r="E27" s="33" t="s">
        <v>30</v>
      </c>
      <c r="F27" s="34">
        <v>1</v>
      </c>
      <c r="G27" s="34" t="s">
        <v>56</v>
      </c>
      <c r="H27" s="35" t="s">
        <v>33</v>
      </c>
      <c r="I27" s="33"/>
      <c r="J27" s="33">
        <v>5490794</v>
      </c>
      <c r="K27" s="33">
        <v>0.1</v>
      </c>
      <c r="L27" s="58">
        <f t="shared" si="0"/>
        <v>549079.4</v>
      </c>
      <c r="O27" s="33"/>
    </row>
    <row r="28" spans="1:31" ht="53.4" thickBot="1" x14ac:dyDescent="0.3">
      <c r="A28" s="53" t="s">
        <v>100</v>
      </c>
      <c r="B28" s="52" t="s">
        <v>45</v>
      </c>
      <c r="C28" s="33" t="s">
        <v>27</v>
      </c>
      <c r="D28" s="33" t="s">
        <v>30</v>
      </c>
      <c r="E28" s="33" t="s">
        <v>30</v>
      </c>
      <c r="F28" s="34">
        <v>1</v>
      </c>
      <c r="G28" s="34" t="s">
        <v>56</v>
      </c>
      <c r="H28" s="35" t="s">
        <v>33</v>
      </c>
      <c r="I28" s="33"/>
      <c r="J28" s="33">
        <v>4079336</v>
      </c>
      <c r="K28" s="33">
        <v>0.15</v>
      </c>
      <c r="L28" s="58">
        <f t="shared" ref="L28:L32" si="1">J28*K28</f>
        <v>611900.4</v>
      </c>
      <c r="O28" s="33"/>
    </row>
    <row r="29" spans="1:31" ht="53.4" thickBot="1" x14ac:dyDescent="0.3">
      <c r="A29" s="53" t="s">
        <v>101</v>
      </c>
      <c r="B29" s="52" t="s">
        <v>45</v>
      </c>
      <c r="C29" s="55" t="s">
        <v>27</v>
      </c>
      <c r="D29" s="55" t="s">
        <v>30</v>
      </c>
      <c r="E29" s="55" t="s">
        <v>30</v>
      </c>
      <c r="F29" s="34">
        <v>0</v>
      </c>
      <c r="G29" s="34" t="s">
        <v>56</v>
      </c>
      <c r="H29" s="35" t="s">
        <v>33</v>
      </c>
      <c r="I29" s="33"/>
      <c r="J29" s="33">
        <v>148998</v>
      </c>
      <c r="K29" s="33">
        <v>0.3</v>
      </c>
      <c r="L29" s="58">
        <f t="shared" si="1"/>
        <v>44699.4</v>
      </c>
      <c r="O29" s="33"/>
    </row>
    <row r="30" spans="1:31" ht="53.4" thickBot="1" x14ac:dyDescent="0.3">
      <c r="A30" s="53" t="s">
        <v>102</v>
      </c>
      <c r="B30" s="52"/>
      <c r="C30" s="33" t="s">
        <v>27</v>
      </c>
      <c r="D30" s="33" t="s">
        <v>30</v>
      </c>
      <c r="E30" s="33" t="s">
        <v>30</v>
      </c>
      <c r="F30" s="34">
        <v>1</v>
      </c>
      <c r="G30" s="34" t="s">
        <v>56</v>
      </c>
      <c r="H30" s="35" t="s">
        <v>33</v>
      </c>
      <c r="I30" s="33"/>
      <c r="J30" s="33">
        <v>1504079</v>
      </c>
      <c r="K30" s="33">
        <v>0.15</v>
      </c>
      <c r="L30" s="58">
        <f t="shared" si="1"/>
        <v>225611.85</v>
      </c>
      <c r="O30" s="33"/>
    </row>
    <row r="31" spans="1:31" ht="53.4" thickBot="1" x14ac:dyDescent="0.3">
      <c r="A31" s="53" t="s">
        <v>103</v>
      </c>
      <c r="B31" s="52"/>
      <c r="C31" s="33" t="s">
        <v>27</v>
      </c>
      <c r="D31" s="55" t="s">
        <v>30</v>
      </c>
      <c r="E31" s="55" t="s">
        <v>30</v>
      </c>
      <c r="F31" s="34">
        <v>1</v>
      </c>
      <c r="G31" s="34" t="s">
        <v>54</v>
      </c>
      <c r="H31" s="35" t="s">
        <v>33</v>
      </c>
      <c r="I31" s="33"/>
      <c r="J31" s="33">
        <v>2122221</v>
      </c>
      <c r="K31" s="33">
        <v>0</v>
      </c>
      <c r="L31" s="58">
        <f t="shared" si="1"/>
        <v>0</v>
      </c>
    </row>
    <row r="32" spans="1:31" ht="53.4" thickBot="1" x14ac:dyDescent="0.3">
      <c r="A32" s="53" t="s">
        <v>106</v>
      </c>
      <c r="B32" s="52" t="s">
        <v>45</v>
      </c>
      <c r="C32" s="33" t="s">
        <v>27</v>
      </c>
      <c r="D32" s="33" t="s">
        <v>30</v>
      </c>
      <c r="E32" s="33" t="s">
        <v>30</v>
      </c>
      <c r="F32" s="34">
        <v>1</v>
      </c>
      <c r="G32" s="34" t="s">
        <v>54</v>
      </c>
      <c r="H32" s="35" t="s">
        <v>33</v>
      </c>
      <c r="I32" s="33"/>
      <c r="J32" s="33">
        <v>78526</v>
      </c>
      <c r="K32" s="33">
        <v>0.05</v>
      </c>
      <c r="L32" s="58">
        <f t="shared" si="1"/>
        <v>3926.3</v>
      </c>
    </row>
    <row r="33" spans="1:31" ht="53.4" thickBot="1" x14ac:dyDescent="0.3">
      <c r="A33" s="53" t="s">
        <v>104</v>
      </c>
      <c r="B33" s="52" t="s">
        <v>45</v>
      </c>
      <c r="C33" s="33" t="s">
        <v>27</v>
      </c>
      <c r="D33" s="33" t="s">
        <v>30</v>
      </c>
      <c r="E33" s="33" t="s">
        <v>31</v>
      </c>
      <c r="F33" s="34">
        <v>0</v>
      </c>
      <c r="G33" s="34" t="s">
        <v>58</v>
      </c>
      <c r="H33" s="35" t="s">
        <v>33</v>
      </c>
      <c r="I33" s="33"/>
      <c r="J33" s="33"/>
      <c r="K33" s="33">
        <v>0.05</v>
      </c>
      <c r="L33" s="58">
        <v>2159657</v>
      </c>
    </row>
    <row r="34" spans="1:31" ht="53.4" thickBot="1" x14ac:dyDescent="0.3">
      <c r="A34" s="53" t="s">
        <v>105</v>
      </c>
      <c r="B34" s="52" t="s">
        <v>45</v>
      </c>
      <c r="C34" s="33" t="s">
        <v>27</v>
      </c>
      <c r="D34" s="33" t="s">
        <v>31</v>
      </c>
      <c r="E34" s="33" t="s">
        <v>31</v>
      </c>
      <c r="F34" s="34">
        <v>0</v>
      </c>
      <c r="G34" s="34" t="s">
        <v>57</v>
      </c>
      <c r="H34" s="35" t="s">
        <v>33</v>
      </c>
      <c r="I34" s="33"/>
      <c r="J34" s="33"/>
      <c r="K34" s="33">
        <v>0.1</v>
      </c>
      <c r="L34" s="58">
        <v>89986</v>
      </c>
    </row>
    <row r="35" spans="1:31" ht="53.4" thickBot="1" x14ac:dyDescent="0.3">
      <c r="A35" s="53" t="s">
        <v>101</v>
      </c>
      <c r="B35" s="52" t="s">
        <v>45</v>
      </c>
      <c r="C35" s="33" t="s">
        <v>27</v>
      </c>
      <c r="D35" s="33" t="s">
        <v>31</v>
      </c>
      <c r="E35" s="33" t="s">
        <v>31</v>
      </c>
      <c r="F35" s="34">
        <v>0</v>
      </c>
      <c r="G35" s="34" t="s">
        <v>57</v>
      </c>
      <c r="H35" s="35" t="s">
        <v>33</v>
      </c>
      <c r="I35" s="33"/>
      <c r="J35" s="33"/>
      <c r="K35" s="33">
        <v>0.3</v>
      </c>
      <c r="L35" s="58">
        <v>269957</v>
      </c>
    </row>
    <row r="36" spans="1:31" ht="13.8" thickBot="1" x14ac:dyDescent="0.3">
      <c r="A36" s="32"/>
      <c r="B36" s="29"/>
      <c r="C36" s="33"/>
      <c r="D36" s="33"/>
      <c r="E36" s="33"/>
      <c r="F36" s="34">
        <v>0</v>
      </c>
      <c r="G36" s="34"/>
      <c r="H36" s="35"/>
      <c r="I36" s="33"/>
      <c r="J36" s="33"/>
      <c r="K36" s="33"/>
      <c r="L36" s="58">
        <f t="shared" si="0"/>
        <v>0</v>
      </c>
      <c r="AE36" t="s">
        <v>63</v>
      </c>
    </row>
    <row r="37" spans="1:31" ht="15.6" x14ac:dyDescent="0.3">
      <c r="A37" s="15" t="s">
        <v>11</v>
      </c>
      <c r="B37" s="16"/>
      <c r="C37" s="16"/>
      <c r="D37" s="16"/>
      <c r="E37" s="16"/>
      <c r="F37" s="16"/>
      <c r="G37" s="16"/>
      <c r="H37" s="16"/>
      <c r="I37" s="17">
        <f>SUM(I2:I36)</f>
        <v>24857932</v>
      </c>
      <c r="J37" s="17">
        <f>SUM(J2:J36)</f>
        <v>44992856</v>
      </c>
      <c r="K37" s="18">
        <f>AVERAGE(K2:K36)</f>
        <v>0.71235294117647063</v>
      </c>
      <c r="L37" s="59">
        <f>SUM(L2:L35)</f>
        <v>24083154.809999987</v>
      </c>
      <c r="AE37" t="s">
        <v>64</v>
      </c>
    </row>
    <row r="38" spans="1:31" x14ac:dyDescent="0.25">
      <c r="I38" s="5"/>
      <c r="J38" s="5"/>
      <c r="K38" s="12"/>
      <c r="AE38" t="s">
        <v>65</v>
      </c>
    </row>
    <row r="39" spans="1:31" x14ac:dyDescent="0.25">
      <c r="A39" s="14" t="s">
        <v>7</v>
      </c>
      <c r="B39" s="7"/>
      <c r="C39" s="7"/>
      <c r="D39" s="7"/>
      <c r="E39" s="7"/>
      <c r="F39" s="7"/>
      <c r="G39" s="7"/>
      <c r="H39" s="7"/>
      <c r="I39" s="7"/>
      <c r="J39" s="7"/>
      <c r="AE39" t="s">
        <v>66</v>
      </c>
    </row>
    <row r="40" spans="1:31" ht="13.8" thickBot="1" x14ac:dyDescent="0.3">
      <c r="A40" t="s">
        <v>13</v>
      </c>
      <c r="C40" s="5"/>
      <c r="D40" s="5"/>
      <c r="E40" s="5"/>
      <c r="F40" s="5"/>
      <c r="G40" s="5"/>
      <c r="H40" s="5"/>
      <c r="I40" s="36">
        <v>25348645</v>
      </c>
      <c r="J40" s="5"/>
      <c r="AE40" t="s">
        <v>67</v>
      </c>
    </row>
    <row r="41" spans="1:31" ht="14.4" thickTop="1" thickBot="1" x14ac:dyDescent="0.3">
      <c r="A41" s="4" t="s">
        <v>12</v>
      </c>
      <c r="B41" s="5"/>
      <c r="I41" s="5"/>
      <c r="J41" s="36">
        <v>47401966</v>
      </c>
      <c r="AE41" t="s">
        <v>68</v>
      </c>
    </row>
    <row r="42" spans="1:31" ht="14.4" thickTop="1" thickBot="1" x14ac:dyDescent="0.3">
      <c r="A42" t="s">
        <v>9</v>
      </c>
      <c r="B42" s="5"/>
      <c r="C42" s="5"/>
      <c r="D42" s="5"/>
      <c r="E42" s="5"/>
      <c r="F42" s="5"/>
      <c r="G42" s="5"/>
      <c r="H42" s="5"/>
      <c r="J42" s="5"/>
      <c r="L42" s="60">
        <v>26164366</v>
      </c>
      <c r="AE42" t="s">
        <v>42</v>
      </c>
    </row>
    <row r="43" spans="1:31" ht="13.8" thickTop="1" x14ac:dyDescent="0.25">
      <c r="B43" s="5"/>
      <c r="C43" s="5"/>
      <c r="D43" s="5"/>
      <c r="E43" s="5"/>
      <c r="F43" s="5"/>
      <c r="G43" s="5"/>
      <c r="H43" s="5"/>
      <c r="I43" s="5"/>
      <c r="J43" s="5"/>
    </row>
    <row r="44" spans="1:31" x14ac:dyDescent="0.25">
      <c r="B44" s="5"/>
      <c r="C44" s="5"/>
      <c r="D44" s="5"/>
      <c r="E44" s="5"/>
      <c r="F44" s="5"/>
      <c r="G44" s="5"/>
      <c r="H44" s="5"/>
      <c r="I44" s="5"/>
      <c r="J44" s="5"/>
    </row>
    <row r="45" spans="1:31" ht="13.8" thickBot="1" x14ac:dyDescent="0.3">
      <c r="A45" s="14" t="s">
        <v>10</v>
      </c>
      <c r="I45" s="47">
        <f>(I37-I40)</f>
        <v>-490713</v>
      </c>
      <c r="J45" s="47">
        <f>J37-J41</f>
        <v>-2409110</v>
      </c>
      <c r="L45" s="61">
        <f>(L37-L42)</f>
        <v>-2081211.1900000125</v>
      </c>
    </row>
    <row r="46" spans="1:31" ht="13.8" thickTop="1" x14ac:dyDescent="0.25"/>
    <row r="48" spans="1:31" ht="31.8" thickBot="1" x14ac:dyDescent="0.3">
      <c r="A48" s="4" t="s">
        <v>20</v>
      </c>
      <c r="D48" s="4" t="s">
        <v>43</v>
      </c>
      <c r="H48" t="s">
        <v>60</v>
      </c>
      <c r="I48" s="43" t="s">
        <v>73</v>
      </c>
      <c r="J48" s="43" t="s">
        <v>71</v>
      </c>
      <c r="K48" s="43" t="s">
        <v>72</v>
      </c>
    </row>
    <row r="49" spans="1:11" ht="91.8" customHeight="1" thickBot="1" x14ac:dyDescent="0.3">
      <c r="A49" s="70" t="s">
        <v>111</v>
      </c>
      <c r="B49" s="71"/>
      <c r="C49" s="71"/>
      <c r="D49" s="72" t="s">
        <v>112</v>
      </c>
      <c r="E49" s="71"/>
      <c r="F49" s="71"/>
      <c r="G49" s="71"/>
      <c r="H49" s="33" t="s">
        <v>42</v>
      </c>
      <c r="I49" s="33">
        <v>24430181</v>
      </c>
      <c r="J49" s="45">
        <v>0</v>
      </c>
      <c r="K49" s="45">
        <f>I49*J49</f>
        <v>0</v>
      </c>
    </row>
    <row r="50" spans="1:11" ht="78" customHeight="1" thickBot="1" x14ac:dyDescent="0.3">
      <c r="A50" s="70" t="s">
        <v>109</v>
      </c>
      <c r="B50" s="71"/>
      <c r="C50" s="71"/>
      <c r="D50" s="72" t="s">
        <v>110</v>
      </c>
      <c r="E50" s="71"/>
      <c r="F50" s="71"/>
      <c r="G50" s="71"/>
      <c r="H50" s="33" t="s">
        <v>42</v>
      </c>
      <c r="I50" s="33">
        <v>427751</v>
      </c>
      <c r="J50" s="45">
        <v>0</v>
      </c>
      <c r="K50" s="45">
        <f t="shared" ref="K50:K63" si="2">I50*J50</f>
        <v>0</v>
      </c>
    </row>
    <row r="51" spans="1:11" ht="13.8" thickBot="1" x14ac:dyDescent="0.3">
      <c r="A51" s="73"/>
      <c r="B51" s="74"/>
      <c r="C51" s="75"/>
      <c r="D51" s="73"/>
      <c r="E51" s="74"/>
      <c r="F51" s="74"/>
      <c r="G51" s="75"/>
      <c r="H51" s="33"/>
      <c r="J51" s="45"/>
      <c r="K51" s="45">
        <f>I50*J51</f>
        <v>0</v>
      </c>
    </row>
    <row r="52" spans="1:11" ht="13.8" thickBot="1" x14ac:dyDescent="0.3">
      <c r="A52" s="73"/>
      <c r="B52" s="74"/>
      <c r="C52" s="75"/>
      <c r="D52" s="73"/>
      <c r="E52" s="74"/>
      <c r="F52" s="74"/>
      <c r="G52" s="75"/>
      <c r="H52" s="33"/>
      <c r="I52" s="33"/>
      <c r="J52" s="45"/>
      <c r="K52" s="45">
        <f t="shared" si="2"/>
        <v>0</v>
      </c>
    </row>
    <row r="53" spans="1:11" ht="13.8" thickBot="1" x14ac:dyDescent="0.3">
      <c r="A53" s="73"/>
      <c r="B53" s="74"/>
      <c r="C53" s="75"/>
      <c r="D53" s="73"/>
      <c r="E53" s="74"/>
      <c r="F53" s="74"/>
      <c r="G53" s="75"/>
      <c r="H53" s="33"/>
      <c r="I53" s="33"/>
      <c r="J53" s="45"/>
      <c r="K53" s="45">
        <f t="shared" si="2"/>
        <v>0</v>
      </c>
    </row>
    <row r="54" spans="1:11" ht="13.8" thickBot="1" x14ac:dyDescent="0.3">
      <c r="A54" s="73"/>
      <c r="B54" s="74"/>
      <c r="C54" s="75"/>
      <c r="D54" s="73"/>
      <c r="E54" s="74"/>
      <c r="F54" s="74"/>
      <c r="G54" s="75"/>
      <c r="H54" s="33"/>
      <c r="I54" s="33"/>
      <c r="J54" s="45"/>
      <c r="K54" s="45">
        <f t="shared" si="2"/>
        <v>0</v>
      </c>
    </row>
    <row r="55" spans="1:11" ht="13.8" thickBot="1" x14ac:dyDescent="0.3">
      <c r="A55" s="71"/>
      <c r="B55" s="71"/>
      <c r="C55" s="71"/>
      <c r="D55" s="71"/>
      <c r="E55" s="71"/>
      <c r="F55" s="71"/>
      <c r="G55" s="71"/>
      <c r="H55" s="33"/>
      <c r="I55" s="33"/>
      <c r="J55" s="45"/>
      <c r="K55" s="45">
        <f t="shared" si="2"/>
        <v>0</v>
      </c>
    </row>
    <row r="56" spans="1:11" ht="13.8" thickBot="1" x14ac:dyDescent="0.3">
      <c r="A56" s="71"/>
      <c r="B56" s="71"/>
      <c r="C56" s="71"/>
      <c r="D56" s="71"/>
      <c r="E56" s="71"/>
      <c r="F56" s="71"/>
      <c r="G56" s="71"/>
      <c r="H56" s="33"/>
      <c r="I56" s="33"/>
      <c r="J56" s="45"/>
      <c r="K56" s="45">
        <f t="shared" si="2"/>
        <v>0</v>
      </c>
    </row>
    <row r="57" spans="1:11" ht="13.8" thickBot="1" x14ac:dyDescent="0.3">
      <c r="A57" s="71"/>
      <c r="B57" s="71"/>
      <c r="C57" s="71"/>
      <c r="D57" s="71"/>
      <c r="E57" s="71"/>
      <c r="F57" s="71"/>
      <c r="G57" s="71"/>
      <c r="H57" s="33"/>
      <c r="I57" s="33"/>
      <c r="J57" s="45"/>
      <c r="K57" s="45">
        <f t="shared" si="2"/>
        <v>0</v>
      </c>
    </row>
    <row r="58" spans="1:11" ht="13.8" thickBot="1" x14ac:dyDescent="0.3">
      <c r="A58" s="71"/>
      <c r="B58" s="71"/>
      <c r="C58" s="71"/>
      <c r="D58" s="71"/>
      <c r="E58" s="71"/>
      <c r="F58" s="71"/>
      <c r="G58" s="71"/>
      <c r="H58" s="33"/>
      <c r="I58" s="33"/>
      <c r="J58" s="45"/>
      <c r="K58" s="45">
        <f t="shared" si="2"/>
        <v>0</v>
      </c>
    </row>
    <row r="59" spans="1:11" ht="13.8" thickBot="1" x14ac:dyDescent="0.3">
      <c r="A59" s="71"/>
      <c r="B59" s="71"/>
      <c r="C59" s="71"/>
      <c r="D59" s="71"/>
      <c r="E59" s="71"/>
      <c r="F59" s="71"/>
      <c r="G59" s="71"/>
      <c r="H59" s="33"/>
      <c r="I59" s="33"/>
      <c r="J59" s="45"/>
      <c r="K59" s="45">
        <f t="shared" si="2"/>
        <v>0</v>
      </c>
    </row>
    <row r="60" spans="1:11" ht="13.8" thickBot="1" x14ac:dyDescent="0.3">
      <c r="A60" s="71"/>
      <c r="B60" s="71"/>
      <c r="C60" s="71"/>
      <c r="D60" s="71"/>
      <c r="E60" s="71"/>
      <c r="F60" s="71"/>
      <c r="G60" s="71"/>
      <c r="H60" s="33"/>
      <c r="I60" s="33"/>
      <c r="J60" s="45"/>
      <c r="K60" s="45">
        <f t="shared" si="2"/>
        <v>0</v>
      </c>
    </row>
    <row r="61" spans="1:11" ht="13.8" thickBot="1" x14ac:dyDescent="0.3">
      <c r="A61" s="71"/>
      <c r="B61" s="71"/>
      <c r="C61" s="71"/>
      <c r="D61" s="71"/>
      <c r="E61" s="71"/>
      <c r="F61" s="71"/>
      <c r="G61" s="71"/>
      <c r="H61" s="33"/>
      <c r="I61" s="33"/>
      <c r="J61" s="45"/>
      <c r="K61" s="45">
        <f t="shared" si="2"/>
        <v>0</v>
      </c>
    </row>
    <row r="62" spans="1:11" ht="13.8" thickBot="1" x14ac:dyDescent="0.3">
      <c r="A62" s="71"/>
      <c r="B62" s="71"/>
      <c r="C62" s="71"/>
      <c r="D62" s="71"/>
      <c r="E62" s="71"/>
      <c r="F62" s="71"/>
      <c r="G62" s="71"/>
      <c r="H62" s="33"/>
      <c r="I62" s="33"/>
      <c r="J62" s="45"/>
      <c r="K62" s="45">
        <f t="shared" si="2"/>
        <v>0</v>
      </c>
    </row>
    <row r="63" spans="1:11" ht="13.8" thickBot="1" x14ac:dyDescent="0.3">
      <c r="A63" s="71"/>
      <c r="B63" s="71"/>
      <c r="C63" s="71"/>
      <c r="D63" s="71"/>
      <c r="E63" s="71"/>
      <c r="F63" s="71"/>
      <c r="G63" s="71"/>
      <c r="H63" s="33"/>
      <c r="I63" s="33"/>
      <c r="J63" s="45"/>
      <c r="K63" s="45">
        <f t="shared" si="2"/>
        <v>0</v>
      </c>
    </row>
    <row r="64" spans="1:11" x14ac:dyDescent="0.25">
      <c r="A64" s="44" t="s">
        <v>74</v>
      </c>
      <c r="K64" s="46">
        <f>SUM(K49:K63)</f>
        <v>0</v>
      </c>
    </row>
  </sheetData>
  <mergeCells count="30">
    <mergeCell ref="A62:C62"/>
    <mergeCell ref="D62:G62"/>
    <mergeCell ref="A63:C63"/>
    <mergeCell ref="D63:G63"/>
    <mergeCell ref="A59:C59"/>
    <mergeCell ref="D59:G59"/>
    <mergeCell ref="A60:C60"/>
    <mergeCell ref="D60:G60"/>
    <mergeCell ref="A61:C61"/>
    <mergeCell ref="D61:G61"/>
    <mergeCell ref="A56:C56"/>
    <mergeCell ref="D56:G56"/>
    <mergeCell ref="A57:C57"/>
    <mergeCell ref="D57:G57"/>
    <mergeCell ref="A58:C58"/>
    <mergeCell ref="D58:G58"/>
    <mergeCell ref="A54:C54"/>
    <mergeCell ref="D54:G54"/>
    <mergeCell ref="A55:C55"/>
    <mergeCell ref="D55:G55"/>
    <mergeCell ref="D52:G52"/>
    <mergeCell ref="A52:C52"/>
    <mergeCell ref="A49:C49"/>
    <mergeCell ref="D49:G49"/>
    <mergeCell ref="A50:C50"/>
    <mergeCell ref="D50:G50"/>
    <mergeCell ref="A53:C53"/>
    <mergeCell ref="D53:G53"/>
    <mergeCell ref="D51:G51"/>
    <mergeCell ref="A51:C51"/>
  </mergeCells>
  <phoneticPr fontId="0" type="noConversion"/>
  <dataValidations count="6">
    <dataValidation type="list" allowBlank="1" showInputMessage="1" showErrorMessage="1" sqref="H49">
      <formula1>$AE$24:$AE$42</formula1>
    </dataValidation>
    <dataValidation type="list" allowBlank="1" showInputMessage="1" showErrorMessage="1" sqref="B2:B36">
      <formula1>$AE$2:$AE$8</formula1>
    </dataValidation>
    <dataValidation type="list" allowBlank="1" showInputMessage="1" showErrorMessage="1" sqref="C2:C36">
      <formula1>$AE$11:$AE$13</formula1>
    </dataValidation>
    <dataValidation type="list" allowBlank="1" showInputMessage="1" showErrorMessage="1" sqref="D2:E36">
      <formula1>$AF$2:$AF$4</formula1>
    </dataValidation>
    <dataValidation type="list" allowBlank="1" showInputMessage="1" showErrorMessage="1" sqref="G2:G36">
      <formula1>$AE$15:$AE$19</formula1>
    </dataValidation>
    <dataValidation type="list" allowBlank="1" showInputMessage="1" showErrorMessage="1" sqref="H2:H36">
      <formula1>$AE$21:$AE$22</formula1>
    </dataValidation>
  </dataValidations>
  <hyperlinks>
    <hyperlink ref="D50" r:id="rId1"/>
    <hyperlink ref="D49" r:id="rId2"/>
  </hyperlinks>
  <printOptions gridLines="1"/>
  <pageMargins left="0.25" right="0.25" top="0.75" bottom="0.75" header="0.3" footer="0.3"/>
  <pageSetup scale="84" fitToHeight="0" orientation="landscape" r:id="rId3"/>
  <headerFooter alignWithMargins="0">
    <oddHeader>&amp;C2015-2016 Fedral Student Aid Application IC Burden Analysis Table
1845-0001</oddHeader>
    <oddFooter>&amp;CRevised 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Microsoft.Office.RecordsManagement.PolicyFeatures.ExpirationEventReceiver</Name>
    <Synchronization>Synchronous</Synchronization>
    <Type>10001</Type>
    <SequenceNumber>101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Assembly>Microsoft.Office.Policy, Version=14.0.0.0,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Assembly>Microsoft.Office.Policy, Version=14.0.0.0, Culture=neutral, PublicKeyToken=71e9bce111e9429c</Assembly>
    <Class>Microsoft.Office.RecordsManagement.Internal.UpdateExpireDate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nectED Document" ma:contentTypeID="0x0101001C22A2B9DBEDBB4DB130C1FAF5F2F008005B9DEC00993488418926717A1D7793B2" ma:contentTypeVersion="104" ma:contentTypeDescription="Represents a Document within connectED (Enterprise)." ma:contentTypeScope="" ma:versionID="bffda39333f1788504a75a4e11ad2f3a">
  <xsd:schema xmlns:xsd="http://www.w3.org/2001/XMLSchema" xmlns:xs="http://www.w3.org/2001/XMLSchema" xmlns:p="http://schemas.microsoft.com/office/2006/metadata/properties" xmlns:ns1="http://schemas.microsoft.com/sharepoint/v3" xmlns:ns2="14f58531-a34f-43cb-b97b-60a4b8e60023" targetNamespace="http://schemas.microsoft.com/office/2006/metadata/properties" ma:root="true" ma:fieldsID="a6829fddf75c30db5e048e4382bdcd7c" ns1:_="" ns2:_="">
    <xsd:import namespace="http://schemas.microsoft.com/sharepoint/v3"/>
    <xsd:import namespace="14f58531-a34f-43cb-b97b-60a4b8e60023"/>
    <xsd:element name="properties">
      <xsd:complexType>
        <xsd:sequence>
          <xsd:element name="documentManagement">
            <xsd:complexType>
              <xsd:all>
                <xsd:element ref="ns2:LeadIn"/>
                <xsd:element ref="ns1:PublishingStartDate" minOccurs="0"/>
                <xsd:element ref="ns2:ContentReviewDate"/>
                <xsd:element ref="ns1:PublishingExpirationDate" minOccurs="0"/>
                <xsd:element ref="ns2:Content508Compliant"/>
                <xsd:element ref="ns2:ContentWebmasterEmail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ContentStatus" minOccurs="0"/>
                <xsd:element ref="ns1:_dlc_Exempt" minOccurs="0"/>
                <xsd:element ref="ns1:_dlc_ExpireDateSaved" minOccurs="0"/>
                <xsd:element ref="ns1:_dlc_ExpireDate" minOccurs="0"/>
                <xsd:element ref="ns2:i9ab4d0357c04776b400b9805696f9b5" minOccurs="0"/>
                <xsd:element ref="ns2:_dlc_DocId" minOccurs="0"/>
                <xsd:element ref="ns2:ncaf0338309d44939a561ea6e1d3dda9" minOccurs="0"/>
                <xsd:element ref="ns2:l08bc5eda453452bb48ea35ca61d4e33" minOccurs="0"/>
                <xsd:element ref="ns2:Archi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internalName="PublishingExpirationDate">
      <xsd:simpleType>
        <xsd:restriction base="dms:Unknown"/>
      </xsd:simpleType>
    </xsd:element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3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58531-a34f-43cb-b97b-60a4b8e60023" elementFormDefault="qualified">
    <xsd:import namespace="http://schemas.microsoft.com/office/2006/documentManagement/types"/>
    <xsd:import namespace="http://schemas.microsoft.com/office/infopath/2007/PartnerControls"/>
    <xsd:element name="LeadIn" ma:index="2" ma:displayName="Lead In" ma:description="Short description of content 255 character limit." ma:internalName="LeadIn" ma:readOnly="false">
      <xsd:simpleType>
        <xsd:restriction base="dms:Note">
          <xsd:maxLength value="255"/>
        </xsd:restriction>
      </xsd:simpleType>
    </xsd:element>
    <xsd:element name="ContentReviewDate" ma:index="5" ma:displayName="Review Date" ma:description="Default review date is 6 months from today; can be set up to one year from today." ma:format="DateOnly" ma:internalName="ContentReviewDate" ma:readOnly="false">
      <xsd:simpleType>
        <xsd:restriction base="dms:DateTime"/>
      </xsd:simpleType>
    </xsd:element>
    <xsd:element name="Content508Compliant" ma:index="7" ma:displayName="508 Compliance Check" ma:description="508 Compliance Check" ma:format="RadioButtons" ma:internalName="Content508Compliant" ma:readOnly="false">
      <xsd:simpleType>
        <xsd:restriction base="dms:Choice">
          <xsd:enumeration value="I confirm that this content is accessible"/>
          <xsd:enumeration value="This content is not fully accessible, but an accessible alternative has been provided"/>
          <xsd:enumeration value="A waiver has been granted for this content"/>
        </xsd:restriction>
      </xsd:simpleType>
    </xsd:element>
    <xsd:element name="ContentWebmasterEmail" ma:index="9" nillable="true" ma:displayName="Webmaster E-Mail Address" ma:default="connected@ed.gov" ma:description="Webmaster E-mail to use during notifications" ma:hidden="true" ma:internalName="ContentWebmasterEmail" ma:readOnly="false">
      <xsd:simpleType>
        <xsd:restriction base="dms:Text">
          <xsd:maxLength value="255"/>
        </xsd:restriction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description="" ma:hidden="true" ma:list="{ffa46fe2-51e7-455b-8ca3-0f3388df54ba}" ma:internalName="TaxCatchAll" ma:showField="CatchAllData" ma:web="14f58531-a34f-43cb-b97b-60a4b8e600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description="" ma:hidden="true" ma:list="{ffa46fe2-51e7-455b-8ca3-0f3388df54ba}" ma:internalName="TaxCatchAllLabel" ma:readOnly="true" ma:showField="CatchAllDataLabel" ma:web="14f58531-a34f-43cb-b97b-60a4b8e600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Status" ma:index="19" nillable="true" ma:displayName="Content Status" ma:default="Draft" ma:description="Content Status" ma:format="Dropdown" ma:hidden="true" ma:internalName="ContentStatus" ma:readOnly="false">
      <xsd:simpleType>
        <xsd:restriction base="dms:Choice">
          <xsd:enumeration value="Draft"/>
          <xsd:enumeration value="Webmaster Review"/>
          <xsd:enumeration value="CMT Review"/>
          <xsd:enumeration value="Published"/>
          <xsd:enumeration value="Expired"/>
        </xsd:restriction>
      </xsd:simpleType>
    </xsd:element>
    <xsd:element name="i9ab4d0357c04776b400b9805696f9b5" ma:index="24" ma:taxonomy="true" ma:internalName="i9ab4d0357c04776b400b9805696f9b5" ma:taxonomyFieldName="connectED_x0020_Offices" ma:displayName="Principal Office" ma:readOnly="false" ma:default="" ma:fieldId="{29ab4d03-57c0-4776-b400-b9805696f9b5}" ma:sspId="fc04c30f-b6b4-43b6-b622-0304433ef98f" ma:termSetId="886ef72b-883f-45a9-813e-3facadd84c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ncaf0338309d44939a561ea6e1d3dda9" ma:index="27" ma:taxonomy="true" ma:internalName="ncaf0338309d44939a561ea6e1d3dda9" ma:taxonomyFieldName="Enterprise_x0020_Site_x0020_Category_x002F_Topic" ma:displayName="Category/Topic" ma:readOnly="false" ma:default="" ma:fieldId="{7caf0338-309d-4493-9a56-1ea6e1d3dda9}" ma:sspId="fc04c30f-b6b4-43b6-b622-0304433ef98f" ma:termSetId="8b8d31be-49fb-4528-a81b-f9d0bd0f71b9" ma:anchorId="121321f4-55b1-4ed1-b27e-095dbbcc2636" ma:open="false" ma:isKeyword="false">
      <xsd:complexType>
        <xsd:sequence>
          <xsd:element ref="pc:Terms" minOccurs="0" maxOccurs="1"/>
        </xsd:sequence>
      </xsd:complexType>
    </xsd:element>
    <xsd:element name="l08bc5eda453452bb48ea35ca61d4e33" ma:index="29" ma:taxonomy="true" ma:internalName="l08bc5eda453452bb48ea35ca61d4e33" ma:taxonomyFieldName="Enterprise_x0020_Navigation_x0020_Section" ma:displayName="Navigation Section" ma:readOnly="false" ma:default="" ma:fieldId="{508bc5ed-a453-452b-b48e-a35ca61d4e33}" ma:sspId="fc04c30f-b6b4-43b6-b622-0304433ef98f" ma:termSetId="8b8d31be-49fb-4528-a81b-f9d0bd0f71b9" ma:anchorId="4a9fb99e-b08c-48b0-85c8-dd28d821df86" ma:open="false" ma:isKeyword="false">
      <xsd:complexType>
        <xsd:sequence>
          <xsd:element ref="pc:Terms" minOccurs="0" maxOccurs="1"/>
        </xsd:sequence>
      </xsd:complexType>
    </xsd:element>
    <xsd:element name="Archive" ma:index="30" nillable="true" ma:displayName="Send To Archive" ma:default="0" ma:description="This item will be removed from general view." ma:internalName="Arch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connectED Document</p:Name>
  <p:Description>connectED Document Policy</p:Description>
  <p:Statement>Policy enforces compliance</p:Statement>
  <p:PolicyItems>
    <p:PolicyItem featureId="Microsoft.Office.RecordsManagement.PolicyFeatures.Expiration" staticId="0x0101001C22A2B9DBEDBB4DB130C1FAF5F2F008|-367644455" UniqueId="a7660599-fdb5-408c-acb9-4a8c156e7706">
      <p:Name>Retention</p:Name>
      <p:Description>Automatic scheduling of content for processing, and performing a retention action on content that has reached its due date.</p:Description>
      <p:CustomData>
        <Schedules nextStageId="5">
          <Schedule type="Default">
            <stages>
              <data stageId="1">
                <formula id="Microsoft.Office.RecordsManagement.PolicyFeatures.Expiration.Formula.BuiltIn">
                  <number>0</number>
                  <property>ContentReviewDate</property>
                  <propertyId>e73c04b4-25ca-454b-b674-82c4e4755cf8</propertyId>
                  <period>days</period>
                </formula>
                <action type="workflow" id="60d0665c-dcbb-4028-99ad-96ae582eecae"/>
              </data>
              <data stageId="2">
                <formula id="Microsoft.Office.RecordsManagement.PolicyFeatures.Expiration.Formula.BuiltIn">
                  <number>8</number>
                  <property>ContentReviewDate</property>
                  <propertyId>e73c04b4-25ca-454b-b674-82c4e4755cf8</propertyId>
                  <period>days</period>
                </formula>
                <action type="workflow" id="53ca8787-625e-4df4-a4e8-684bd0d133ee"/>
              </data>
              <data stageId="3">
                <formula id="Microsoft.Office.RecordsManagement.PolicyFeatures.Expiration.Formula.BuiltIn">
                  <number>16</number>
                  <property>ContentReviewDate</property>
                  <propertyId>e73c04b4-25ca-454b-b674-82c4e4755cf8</propertyId>
                  <period>days</period>
                </formula>
                <action type="workflow" id="559740ac-bd52-4af6-8417-7a595b8abeea"/>
              </data>
              <data stageId="4">
                <formula id="Microsoft.Office.RecordsManagement.PolicyFeatures.Expiration.Formula.BuiltIn">
                  <number>16</number>
                  <property>ContentReviewDate</property>
                  <propertyId>e73c04b4-25ca-454b-b674-82c4e4755cf8</propertyId>
                  <period>days</period>
                </formula>
                <action type="workflow" id="09e82877-99f8-40b5-bc6e-d91eb025585e"/>
              </data>
            </stages>
          </Schedule>
        </Schedules>
      </p:CustomData>
    </p:PolicyItem>
  </p:PolicyItems>
</p:Polic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f58531-a34f-43cb-b97b-60a4b8e60023">
      <Value>856</Value>
      <Value>855</Value>
      <Value>732</Value>
    </TaxCatchAll>
    <ContentWebmasterEmail xmlns="14f58531-a34f-43cb-b97b-60a4b8e60023">OM_connected@ed.gov</ContentWebmasterEmail>
    <ncaf0338309d44939a561ea6e1d3dda9 xmlns="14f58531-a34f-43cb-b97b-60a4b8e600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Records Management ＆ Information Collection</TermName>
          <TermId xmlns="http://schemas.microsoft.com/office/infopath/2007/PartnerControls">c18e47fc-c93e-49e4-bd75-b495382deac9</TermId>
        </TermInfo>
      </Terms>
    </ncaf0338309d44939a561ea6e1d3dda9>
    <l08bc5eda453452bb48ea35ca61d4e33 xmlns="14f58531-a34f-43cb-b97b-60a4b8e600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Records Management ＆ Information Collection</TermName>
          <TermId xmlns="http://schemas.microsoft.com/office/infopath/2007/PartnerControls">b7132ef2-613e-445e-bd7f-22209e184834</TermId>
        </TermInfo>
      </Terms>
    </l08bc5eda453452bb48ea35ca61d4e33>
    <LeadIn xmlns="14f58531-a34f-43cb-b97b-60a4b8e60023"/>
    <ContentReviewDate xmlns="14f58531-a34f-43cb-b97b-60a4b8e60023">2014-09-18T04:00:00+00:00</ContentReviewDate>
    <PublishingExpirationDate xmlns="http://schemas.microsoft.com/sharepoint/v3" xsi:nil="true"/>
    <Content508Compliant xmlns="14f58531-a34f-43cb-b97b-60a4b8e60023"/>
    <PublishingStartDate xmlns="http://schemas.microsoft.com/sharepoint/v3" xsi:nil="true"/>
    <i9ab4d0357c04776b400b9805696f9b5 xmlns="14f58531-a34f-43cb-b97b-60a4b8e600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OM</TermName>
          <TermId xmlns="http://schemas.microsoft.com/office/infopath/2007/PartnerControls">3a539671-ced4-49f1-a8a8-0064a71c6c26</TermId>
        </TermInfo>
      </Terms>
    </i9ab4d0357c04776b400b9805696f9b5>
    <ContentStatus xmlns="14f58531-a34f-43cb-b97b-60a4b8e60023">Draft</ContentStatus>
    <_dlc_ExpireDateSaved xmlns="http://schemas.microsoft.com/sharepoint/v3" xsi:nil="true"/>
    <_dlc_ExpireDate xmlns="http://schemas.microsoft.com/sharepoint/v3">2014-09-18T04:00:00+00:00</_dlc_ExpireDate>
    <_dlc_DocId xmlns="14f58531-a34f-43cb-b97b-60a4b8e60023">M44AFDR6A2NR-23-2325</_dlc_DocId>
    <_dlc_DocIdUrl xmlns="14f58531-a34f-43cb-b97b-60a4b8e60023">
      <Url>https://connected.ed.gov/_layouts/DocIdRedir.aspx?ID=M44AFDR6A2NR-23-2325</Url>
      <Description>M44AFDR6A2NR-23-2325</Description>
    </_dlc_DocIdUrl>
    <Archive xmlns="14f58531-a34f-43cb-b97b-60a4b8e60023">false</Archive>
  </documentManagement>
</p:properties>
</file>

<file path=customXml/itemProps1.xml><?xml version="1.0" encoding="utf-8"?>
<ds:datastoreItem xmlns:ds="http://schemas.openxmlformats.org/officeDocument/2006/customXml" ds:itemID="{F36F692B-B6A3-48C8-B359-4434BB28B58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DF24A13-6145-4107-A95D-27EF07E7A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f58531-a34f-43cb-b97b-60a4b8e60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82A719-DE62-41F4-8958-06171F42DF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E490CB-C2B5-48FE-969B-9EF8A160593E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848909A7-D0D6-4006-8246-0FC6352CAD38}">
  <ds:schemaRefs>
    <ds:schemaRef ds:uri="http://purl.org/dc/elements/1.1/"/>
    <ds:schemaRef ds:uri="http://schemas.microsoft.com/sharepoint/v3"/>
    <ds:schemaRef ds:uri="http://purl.org/dc/terms/"/>
    <ds:schemaRef ds:uri="14f58531-a34f-43cb-b97b-60a4b8e60023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One IC</vt:lpstr>
      <vt:lpstr>More than one IC</vt:lpstr>
      <vt:lpstr>'More than one IC'!Print_Area</vt:lpstr>
      <vt:lpstr>'More than one IC'!Print_Titles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 Burden Table</dc:title>
  <dc:creator>Dan.Klock</dc:creator>
  <cp:lastModifiedBy>katrina.ingalls</cp:lastModifiedBy>
  <cp:lastPrinted>2014-08-19T16:46:34Z</cp:lastPrinted>
  <dcterms:created xsi:type="dcterms:W3CDTF">2007-05-03T16:01:36Z</dcterms:created>
  <dcterms:modified xsi:type="dcterms:W3CDTF">2014-08-27T17:40:49Z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0x0101001C22A2B9DBEDBB4DB130C1FAF5F2F008005B9DEC00993488418926717A1D7793B2</vt:lpwstr>
  </property>
  <property fmtid="{D5CDD505-2E9C-101B-9397-08002B2CF9AE}" pid="3" name="_dlc_policyId">
    <vt:lpwstr>0x0101001C22A2B9DBEDBB4DB130C1FAF5F2F008|-367644455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ContentReviewDate&lt;/property&gt;&lt;propertyId&gt;e73c04b4-25ca-454b-b674-82c4e4755cf8&lt;/propertyId&gt;&lt;period&gt;days&lt;/period&gt;&lt;/formula&gt;</vt:lpwstr>
  </property>
  <property fmtid="{D5CDD505-2E9C-101B-9397-08002B2CF9AE}" pid="5" name="_dlc_DocIdItemGuid">
    <vt:lpwstr>a926bf51-0a98-4b26-81da-4795cfef7a5d</vt:lpwstr>
  </property>
  <property fmtid="{D5CDD505-2E9C-101B-9397-08002B2CF9AE}" pid="6" name="connectED Offices">
    <vt:lpwstr>732;#OM|3a539671-ced4-49f1-a8a8-0064a71c6c26</vt:lpwstr>
  </property>
  <property fmtid="{D5CDD505-2E9C-101B-9397-08002B2CF9AE}" pid="7" name="Enterprise_x0020_Site_x0020_Category_x002F_Topic">
    <vt:lpwstr>856;#Records Management ＆ Information Collection|c18e47fc-c93e-49e4-bd75-b495382deac9</vt:lpwstr>
  </property>
  <property fmtid="{D5CDD505-2E9C-101B-9397-08002B2CF9AE}" pid="8" name="ContentOffice">
    <vt:lpwstr/>
  </property>
  <property fmtid="{D5CDD505-2E9C-101B-9397-08002B2CF9AE}" pid="9" name="Enterprise_x0020_Navigation_x0020_Section">
    <vt:lpwstr>855;#Records Management ＆ Information Collection|b7132ef2-613e-445e-bd7f-22209e184834</vt:lpwstr>
  </property>
  <property fmtid="{D5CDD505-2E9C-101B-9397-08002B2CF9AE}" pid="10" name="Enterprise Navigation Section">
    <vt:lpwstr>855</vt:lpwstr>
  </property>
  <property fmtid="{D5CDD505-2E9C-101B-9397-08002B2CF9AE}" pid="11" name="Enterprise Site Category/Topic">
    <vt:lpwstr>856</vt:lpwstr>
  </property>
  <property fmtid="{D5CDD505-2E9C-101B-9397-08002B2CF9AE}" pid="12" name="ContentIsFeatured">
    <vt:lpwstr>Yes</vt:lpwstr>
  </property>
  <property fmtid="{D5CDD505-2E9C-101B-9397-08002B2CF9AE}" pid="13" name="ContentDisplayOrder">
    <vt:r8>99</vt:r8>
  </property>
</Properties>
</file>