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" yWindow="-12" windowWidth="12720" windowHeight="12240"/>
  </bookViews>
  <sheets>
    <sheet name="Note" sheetId="13" r:id="rId1"/>
    <sheet name="Block A" sheetId="15" r:id="rId2"/>
    <sheet name="Block B" sheetId="2" r:id="rId3"/>
    <sheet name="Block C" sheetId="3" r:id="rId4"/>
    <sheet name="Block E2" sheetId="7" r:id="rId5"/>
    <sheet name="Data" sheetId="12" state="hidden" r:id="rId6"/>
  </sheets>
  <externalReferences>
    <externalReference r:id="rId7"/>
  </externalReferences>
  <definedNames>
    <definedName name="_ftn1" localSheetId="1">'[1]Block B'!#REF!</definedName>
    <definedName name="_ftnref1" localSheetId="1">'[1]Block B'!#REF!</definedName>
    <definedName name="_xlnm.Print_Area" localSheetId="1">'Block A'!$A$1:$O$60</definedName>
    <definedName name="Time_to_comp_GED" localSheetId="1">'Block A'!$J$48:$J$51</definedName>
    <definedName name="Time_to_comp_GED">#REF!</definedName>
  </definedNames>
  <calcPr calcId="144525"/>
</workbook>
</file>

<file path=xl/calcChain.xml><?xml version="1.0" encoding="utf-8"?>
<calcChain xmlns="http://schemas.openxmlformats.org/spreadsheetml/2006/main">
  <c r="H57" i="15" l="1"/>
  <c r="G57" i="15"/>
  <c r="D57" i="15"/>
  <c r="E57" i="15"/>
  <c r="F57" i="15"/>
  <c r="BD11" i="12" l="1"/>
  <c r="BD9" i="12"/>
  <c r="BD7" i="12"/>
  <c r="BD5" i="12"/>
  <c r="BD3" i="12"/>
  <c r="BC11" i="12"/>
  <c r="BC9" i="12"/>
  <c r="BC7" i="12"/>
  <c r="BC5" i="12"/>
  <c r="BC3" i="12"/>
  <c r="BB11" i="12"/>
  <c r="BB9" i="12"/>
  <c r="BB7" i="12"/>
  <c r="BB5" i="12"/>
  <c r="BB3" i="12"/>
  <c r="BE3" i="12"/>
  <c r="BT3" i="12" l="1"/>
  <c r="BG3" i="12"/>
  <c r="BF3" i="12"/>
  <c r="AX3" i="12"/>
  <c r="F23" i="7" l="1"/>
  <c r="I23" i="7"/>
  <c r="CT10" i="12" l="1"/>
  <c r="CK12" i="12"/>
  <c r="CK4" i="12"/>
  <c r="CT8" i="12"/>
  <c r="CK10" i="12"/>
  <c r="CT6" i="12"/>
  <c r="CK8" i="12"/>
  <c r="CT12" i="12"/>
  <c r="CT4" i="12"/>
  <c r="CK6" i="12"/>
  <c r="CH6" i="12"/>
  <c r="CH10" i="12"/>
  <c r="CH12" i="12"/>
  <c r="CH4" i="12"/>
  <c r="CH8" i="12"/>
  <c r="N36" i="2"/>
  <c r="M36" i="2"/>
  <c r="L36" i="2"/>
  <c r="N34" i="2"/>
  <c r="M34" i="2"/>
  <c r="L34" i="2"/>
  <c r="K36" i="2"/>
  <c r="K34" i="2"/>
  <c r="J36" i="2"/>
  <c r="J34" i="2"/>
  <c r="V1" i="12" l="1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  <c r="R11" i="12"/>
  <c r="Q11" i="12"/>
  <c r="P11" i="12"/>
  <c r="O11" i="12"/>
  <c r="N11" i="12"/>
  <c r="M11" i="12"/>
  <c r="L11" i="12"/>
  <c r="K11" i="12"/>
  <c r="I11" i="12"/>
  <c r="H11" i="12"/>
  <c r="G11" i="12"/>
  <c r="F11" i="12"/>
  <c r="D11" i="12"/>
  <c r="C11" i="12"/>
  <c r="B11" i="12"/>
  <c r="R9" i="12"/>
  <c r="Q9" i="12"/>
  <c r="P9" i="12"/>
  <c r="O9" i="12"/>
  <c r="N9" i="12"/>
  <c r="M9" i="12"/>
  <c r="L9" i="12"/>
  <c r="K9" i="12"/>
  <c r="I9" i="12"/>
  <c r="H9" i="12"/>
  <c r="G9" i="12"/>
  <c r="F9" i="12"/>
  <c r="D9" i="12"/>
  <c r="C9" i="12"/>
  <c r="B9" i="12"/>
  <c r="R7" i="12"/>
  <c r="Q7" i="12"/>
  <c r="P7" i="12"/>
  <c r="O7" i="12"/>
  <c r="N7" i="12"/>
  <c r="M7" i="12"/>
  <c r="L7" i="12"/>
  <c r="K7" i="12"/>
  <c r="I7" i="12"/>
  <c r="H7" i="12"/>
  <c r="G7" i="12"/>
  <c r="F7" i="12"/>
  <c r="D7" i="12"/>
  <c r="C7" i="12"/>
  <c r="B7" i="12"/>
  <c r="R5" i="12"/>
  <c r="Q5" i="12"/>
  <c r="P5" i="12"/>
  <c r="O5" i="12"/>
  <c r="N5" i="12"/>
  <c r="M5" i="12"/>
  <c r="L5" i="12"/>
  <c r="K5" i="12"/>
  <c r="I5" i="12"/>
  <c r="H5" i="12"/>
  <c r="G5" i="12"/>
  <c r="D5" i="12"/>
  <c r="C5" i="12"/>
  <c r="B5" i="12"/>
  <c r="B3" i="12"/>
  <c r="R3" i="12"/>
  <c r="Q3" i="12"/>
  <c r="P3" i="12"/>
  <c r="O3" i="12"/>
  <c r="N3" i="12"/>
  <c r="M3" i="12"/>
  <c r="L3" i="12"/>
  <c r="K3" i="12"/>
  <c r="I3" i="12"/>
  <c r="H3" i="12"/>
  <c r="G3" i="12"/>
  <c r="F3" i="12"/>
  <c r="D3" i="12"/>
  <c r="C3" i="12"/>
  <c r="V11" i="12"/>
  <c r="V9" i="12"/>
  <c r="V7" i="12"/>
  <c r="V5" i="12"/>
  <c r="V3" i="12"/>
  <c r="H59" i="15"/>
  <c r="U11" i="12" s="1"/>
  <c r="G59" i="15"/>
  <c r="U9" i="12" s="1"/>
  <c r="F59" i="15"/>
  <c r="U7" i="12" s="1"/>
  <c r="E59" i="15"/>
  <c r="U5" i="12" s="1"/>
  <c r="D59" i="15"/>
  <c r="U3" i="12" s="1"/>
  <c r="S3" i="12"/>
  <c r="N52" i="15"/>
  <c r="M52" i="15"/>
  <c r="L52" i="15"/>
  <c r="K52" i="15"/>
  <c r="J52" i="15"/>
  <c r="O51" i="15"/>
  <c r="O49" i="15"/>
  <c r="O48" i="15"/>
  <c r="O43" i="15"/>
  <c r="O39" i="15"/>
  <c r="O38" i="15"/>
  <c r="O37" i="15"/>
  <c r="N33" i="15"/>
  <c r="H58" i="15" s="1"/>
  <c r="T11" i="12" s="1"/>
  <c r="M33" i="15"/>
  <c r="G58" i="15" s="1"/>
  <c r="T9" i="12" s="1"/>
  <c r="L33" i="15"/>
  <c r="J7" i="12" s="1"/>
  <c r="K33" i="15"/>
  <c r="E58" i="15" s="1"/>
  <c r="T5" i="12" s="1"/>
  <c r="J33" i="15"/>
  <c r="D58" i="15" s="1"/>
  <c r="T3" i="12" s="1"/>
  <c r="N28" i="15"/>
  <c r="M28" i="15"/>
  <c r="L28" i="15"/>
  <c r="K28" i="15"/>
  <c r="J28" i="15"/>
  <c r="O24" i="15"/>
  <c r="O23" i="15"/>
  <c r="O21" i="15"/>
  <c r="K15" i="15"/>
  <c r="S5" i="12" s="1"/>
  <c r="N15" i="15"/>
  <c r="S11" i="12" s="1"/>
  <c r="M15" i="15"/>
  <c r="S9" i="12" s="1"/>
  <c r="L15" i="15"/>
  <c r="S7" i="12" s="1"/>
  <c r="J15" i="15"/>
  <c r="E3" i="12" s="1"/>
  <c r="O14" i="15"/>
  <c r="O13" i="15"/>
  <c r="J5" i="12" l="1"/>
  <c r="J9" i="12"/>
  <c r="F58" i="15"/>
  <c r="T7" i="12" s="1"/>
  <c r="J11" i="12"/>
  <c r="O33" i="15"/>
  <c r="J3" i="12"/>
  <c r="F5" i="12"/>
  <c r="E11" i="12"/>
  <c r="E9" i="12"/>
  <c r="O15" i="15"/>
  <c r="E7" i="12"/>
  <c r="E5" i="12"/>
  <c r="O16" i="15"/>
  <c r="CK1" i="12" l="1"/>
  <c r="CW1" i="12" s="1"/>
  <c r="CJ1" i="12"/>
  <c r="CV1" i="12" s="1"/>
  <c r="CI1" i="12"/>
  <c r="CU1" i="12" s="1"/>
  <c r="CH1" i="12"/>
  <c r="CT1" i="12" s="1"/>
  <c r="CG1" i="12"/>
  <c r="CS1" i="12" s="1"/>
  <c r="CF1" i="12"/>
  <c r="CR1" i="12" s="1"/>
  <c r="CE1" i="12"/>
  <c r="CQ1" i="12" s="1"/>
  <c r="CD1" i="12"/>
  <c r="CP1" i="12" s="1"/>
  <c r="CC1" i="12"/>
  <c r="CO1" i="12" s="1"/>
  <c r="CB1" i="12"/>
  <c r="CN1" i="12" s="1"/>
  <c r="CA1" i="12"/>
  <c r="CM1" i="12" s="1"/>
  <c r="BZ1" i="12"/>
  <c r="CL1" i="12" s="1"/>
  <c r="BS1" i="12"/>
  <c r="BX1" i="12"/>
  <c r="BV1" i="12"/>
  <c r="BR1" i="12"/>
  <c r="BQ1" i="12"/>
  <c r="BP1" i="12"/>
  <c r="BO1" i="12"/>
  <c r="BL1" i="12"/>
  <c r="BK1" i="12"/>
  <c r="BJ1" i="12"/>
  <c r="BI1" i="12"/>
  <c r="BH1" i="12"/>
  <c r="BE1" i="12"/>
  <c r="BB1" i="12"/>
  <c r="AY1" i="12"/>
  <c r="AW1" i="12"/>
  <c r="AV1" i="12"/>
  <c r="AU1" i="12"/>
  <c r="AS11" i="12"/>
  <c r="AS9" i="12"/>
  <c r="AS7" i="12"/>
  <c r="AS5" i="12"/>
  <c r="AS3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BY11" i="12" l="1"/>
  <c r="BY9" i="12"/>
  <c r="BY7" i="12"/>
  <c r="BY5" i="12"/>
  <c r="BY3" i="12"/>
  <c r="BW11" i="12"/>
  <c r="BW9" i="12"/>
  <c r="BW7" i="12"/>
  <c r="BW5" i="12"/>
  <c r="BW3" i="12"/>
  <c r="BU11" i="12"/>
  <c r="BU9" i="12"/>
  <c r="BU7" i="12"/>
  <c r="BU5" i="12"/>
  <c r="BU3" i="12"/>
  <c r="BT11" i="12"/>
  <c r="BT9" i="12"/>
  <c r="BT7" i="12"/>
  <c r="BT5" i="12"/>
  <c r="BS11" i="12"/>
  <c r="BS9" i="12"/>
  <c r="BS7" i="12"/>
  <c r="BS5" i="12"/>
  <c r="BS3" i="12"/>
  <c r="BR11" i="12"/>
  <c r="BR9" i="12"/>
  <c r="BR7" i="12"/>
  <c r="BR3" i="12"/>
  <c r="BR5" i="12"/>
  <c r="BQ11" i="12"/>
  <c r="BQ9" i="12"/>
  <c r="BQ7" i="12"/>
  <c r="BQ5" i="12"/>
  <c r="BQ3" i="12"/>
  <c r="BN11" i="12"/>
  <c r="BN9" i="12"/>
  <c r="BN7" i="12"/>
  <c r="BN5" i="12"/>
  <c r="BN3" i="12"/>
  <c r="BM11" i="12"/>
  <c r="BM9" i="12"/>
  <c r="BM7" i="12"/>
  <c r="BM5" i="12"/>
  <c r="BM3" i="12"/>
  <c r="BL11" i="12"/>
  <c r="BL9" i="12"/>
  <c r="BL7" i="12"/>
  <c r="BL5" i="12"/>
  <c r="BL3" i="12"/>
  <c r="BG11" i="12"/>
  <c r="BG9" i="12"/>
  <c r="BG7" i="12"/>
  <c r="BG5" i="12"/>
  <c r="BF11" i="12"/>
  <c r="BF9" i="12"/>
  <c r="BF7" i="12"/>
  <c r="BF5" i="12"/>
  <c r="BE11" i="12"/>
  <c r="BE9" i="12"/>
  <c r="BE7" i="12"/>
  <c r="BE5" i="12"/>
  <c r="BA11" i="12"/>
  <c r="BA9" i="12"/>
  <c r="BA7" i="12"/>
  <c r="BA5" i="12"/>
  <c r="BA3" i="12"/>
  <c r="AZ11" i="12"/>
  <c r="AZ9" i="12"/>
  <c r="AZ7" i="12"/>
  <c r="AZ5" i="12"/>
  <c r="AZ3" i="12"/>
  <c r="AY11" i="12"/>
  <c r="AY9" i="12"/>
  <c r="AY7" i="12"/>
  <c r="AY5" i="12"/>
  <c r="AY3" i="12"/>
  <c r="AX11" i="12"/>
  <c r="AX9" i="12"/>
  <c r="AX7" i="12"/>
  <c r="AX5" i="12"/>
  <c r="AW11" i="12"/>
  <c r="AW9" i="12"/>
  <c r="AW7" i="12"/>
  <c r="AW5" i="12"/>
  <c r="AW3" i="12"/>
  <c r="CV11" i="12" l="1"/>
  <c r="CV9" i="12"/>
  <c r="CV7" i="12"/>
  <c r="CV5" i="12"/>
  <c r="CV3" i="12"/>
  <c r="CU11" i="12"/>
  <c r="CU9" i="12"/>
  <c r="CU7" i="12"/>
  <c r="CU5" i="12"/>
  <c r="CU3" i="12"/>
  <c r="CS11" i="12"/>
  <c r="CS9" i="12"/>
  <c r="CS7" i="12"/>
  <c r="CS5" i="12"/>
  <c r="CS3" i="12"/>
  <c r="CR11" i="12"/>
  <c r="CR9" i="12"/>
  <c r="CR7" i="12"/>
  <c r="CR5" i="12"/>
  <c r="CR3" i="12"/>
  <c r="CQ11" i="12"/>
  <c r="CQ9" i="12"/>
  <c r="CQ7" i="12"/>
  <c r="CQ5" i="12"/>
  <c r="CQ3" i="12"/>
  <c r="CP11" i="12"/>
  <c r="CP9" i="12"/>
  <c r="CP7" i="12"/>
  <c r="CP5" i="12"/>
  <c r="CP3" i="12"/>
  <c r="CO11" i="12"/>
  <c r="CO9" i="12"/>
  <c r="CO7" i="12"/>
  <c r="CO5" i="12"/>
  <c r="CO3" i="12"/>
  <c r="CN11" i="12"/>
  <c r="CN9" i="12"/>
  <c r="CN7" i="12"/>
  <c r="CN5" i="12"/>
  <c r="CN3" i="12"/>
  <c r="CM11" i="12"/>
  <c r="CM9" i="12"/>
  <c r="CM7" i="12"/>
  <c r="CM5" i="12"/>
  <c r="CM3" i="12"/>
  <c r="CL11" i="12"/>
  <c r="CL9" i="12"/>
  <c r="CL7" i="12"/>
  <c r="CL5" i="12"/>
  <c r="CL3" i="12"/>
  <c r="CJ11" i="12"/>
  <c r="CJ9" i="12"/>
  <c r="CJ7" i="12"/>
  <c r="CJ5" i="12"/>
  <c r="CJ3" i="12"/>
  <c r="CI11" i="12"/>
  <c r="CI9" i="12"/>
  <c r="CI7" i="12"/>
  <c r="CI5" i="12"/>
  <c r="CI3" i="12"/>
  <c r="CG11" i="12"/>
  <c r="CG9" i="12"/>
  <c r="CG7" i="12"/>
  <c r="CG5" i="12"/>
  <c r="CG3" i="12"/>
  <c r="CF11" i="12"/>
  <c r="CF9" i="12"/>
  <c r="CF7" i="12"/>
  <c r="CF5" i="12"/>
  <c r="CF3" i="12"/>
  <c r="CE11" i="12"/>
  <c r="CE9" i="12"/>
  <c r="CE7" i="12"/>
  <c r="CE5" i="12"/>
  <c r="CE3" i="12"/>
  <c r="CD11" i="12"/>
  <c r="CD9" i="12"/>
  <c r="CD7" i="12"/>
  <c r="CD5" i="12"/>
  <c r="CD3" i="12"/>
  <c r="CC11" i="12"/>
  <c r="CC9" i="12"/>
  <c r="CC7" i="12"/>
  <c r="CC5" i="12"/>
  <c r="CC3" i="12"/>
  <c r="CB11" i="12"/>
  <c r="CB9" i="12"/>
  <c r="CB7" i="12"/>
  <c r="CB5" i="12"/>
  <c r="CB3" i="12"/>
  <c r="CA11" i="12"/>
  <c r="CA9" i="12"/>
  <c r="CA7" i="12"/>
  <c r="CA5" i="12"/>
  <c r="CA3" i="12"/>
  <c r="BZ11" i="12"/>
  <c r="BZ9" i="12"/>
  <c r="BZ7" i="12"/>
  <c r="BZ5" i="12"/>
  <c r="BZ3" i="12"/>
  <c r="F26" i="7"/>
  <c r="AD11" i="12"/>
  <c r="AD9" i="12"/>
  <c r="AD7" i="12"/>
  <c r="AD5" i="12"/>
  <c r="AD3" i="12"/>
  <c r="AC11" i="12"/>
  <c r="AC9" i="12"/>
  <c r="AC7" i="12"/>
  <c r="AC5" i="12"/>
  <c r="AC3" i="12"/>
  <c r="CT7" i="12" l="1"/>
  <c r="CT5" i="12"/>
  <c r="CT11" i="12"/>
  <c r="CT3" i="12"/>
  <c r="CT9" i="12"/>
  <c r="CH7" i="12"/>
  <c r="CH5" i="12"/>
  <c r="CH11" i="12"/>
  <c r="CH3" i="12"/>
  <c r="CH9" i="12"/>
  <c r="BX11" i="12"/>
  <c r="BX9" i="12"/>
  <c r="BX7" i="12"/>
  <c r="BX5" i="12"/>
  <c r="BX3" i="12"/>
  <c r="BV11" i="12"/>
  <c r="BV9" i="12"/>
  <c r="BV7" i="12"/>
  <c r="BV5" i="12"/>
  <c r="BV3" i="12"/>
  <c r="BP11" i="12"/>
  <c r="BP9" i="12"/>
  <c r="BP7" i="12"/>
  <c r="BP5" i="12"/>
  <c r="BP3" i="12"/>
  <c r="BO11" i="12"/>
  <c r="BO9" i="12"/>
  <c r="BO7" i="12"/>
  <c r="BO5" i="12"/>
  <c r="BO3" i="12"/>
  <c r="BK11" i="12"/>
  <c r="BK9" i="12"/>
  <c r="BK7" i="12"/>
  <c r="BK5" i="12"/>
  <c r="BK3" i="12"/>
  <c r="BJ11" i="12"/>
  <c r="BJ9" i="12"/>
  <c r="BJ7" i="12"/>
  <c r="BJ5" i="12"/>
  <c r="BJ3" i="12"/>
  <c r="BI11" i="12"/>
  <c r="BI9" i="12"/>
  <c r="BI7" i="12"/>
  <c r="BI5" i="12"/>
  <c r="BI3" i="12"/>
  <c r="BH11" i="12"/>
  <c r="BH9" i="12"/>
  <c r="BH7" i="12"/>
  <c r="BH5" i="12"/>
  <c r="BH3" i="12"/>
  <c r="AV11" i="12"/>
  <c r="AV9" i="12"/>
  <c r="AV7" i="12"/>
  <c r="AV5" i="12"/>
  <c r="AV3" i="12"/>
  <c r="AU11" i="12"/>
  <c r="AU9" i="12"/>
  <c r="AU7" i="12"/>
  <c r="AU5" i="12"/>
  <c r="AU3" i="12"/>
  <c r="AT11" i="12"/>
  <c r="AT9" i="12"/>
  <c r="AT7" i="12"/>
  <c r="AT5" i="12"/>
  <c r="AT3" i="12"/>
  <c r="AQ11" i="12"/>
  <c r="AQ9" i="12"/>
  <c r="AQ7" i="12"/>
  <c r="AQ5" i="12"/>
  <c r="AQ3" i="12"/>
  <c r="AO11" i="12"/>
  <c r="AO9" i="12"/>
  <c r="AO7" i="12"/>
  <c r="AO5" i="12"/>
  <c r="AO3" i="12"/>
  <c r="AN11" i="12"/>
  <c r="AN9" i="12"/>
  <c r="AN7" i="12"/>
  <c r="AN5" i="12"/>
  <c r="AN3" i="12"/>
  <c r="AM11" i="12"/>
  <c r="AM9" i="12"/>
  <c r="AM7" i="12"/>
  <c r="AM5" i="12"/>
  <c r="AM3" i="12"/>
  <c r="AL11" i="12"/>
  <c r="AL9" i="12"/>
  <c r="AL7" i="12"/>
  <c r="AL5" i="12"/>
  <c r="AL3" i="12"/>
  <c r="AK11" i="12"/>
  <c r="AK9" i="12"/>
  <c r="AK7" i="12"/>
  <c r="AK5" i="12"/>
  <c r="AK3" i="12"/>
  <c r="AJ11" i="12"/>
  <c r="AJ9" i="12"/>
  <c r="AJ7" i="12"/>
  <c r="AJ5" i="12"/>
  <c r="AJ3" i="12"/>
  <c r="AI11" i="12"/>
  <c r="AI9" i="12"/>
  <c r="AI7" i="12"/>
  <c r="AI5" i="12"/>
  <c r="AI3" i="12"/>
  <c r="AH11" i="12"/>
  <c r="AH9" i="12"/>
  <c r="AH7" i="12"/>
  <c r="AH5" i="12"/>
  <c r="AH3" i="12"/>
  <c r="AG11" i="12"/>
  <c r="AG9" i="12"/>
  <c r="AG7" i="12"/>
  <c r="AG5" i="12"/>
  <c r="AG3" i="12"/>
  <c r="AF11" i="12"/>
  <c r="AF9" i="12"/>
  <c r="AF7" i="12"/>
  <c r="AF5" i="12"/>
  <c r="AF3" i="12"/>
  <c r="AE11" i="12"/>
  <c r="AE9" i="12"/>
  <c r="AE7" i="12"/>
  <c r="AE5" i="12"/>
  <c r="AE3" i="12"/>
  <c r="AB11" i="12"/>
  <c r="AB9" i="12"/>
  <c r="AB7" i="12"/>
  <c r="AB5" i="12"/>
  <c r="AB3" i="12"/>
  <c r="AA11" i="12"/>
  <c r="AA9" i="12"/>
  <c r="AA7" i="12"/>
  <c r="AA5" i="12"/>
  <c r="AA3" i="12"/>
  <c r="Z11" i="12"/>
  <c r="Z9" i="12"/>
  <c r="Z7" i="12"/>
  <c r="Z5" i="12"/>
  <c r="Z3" i="12"/>
  <c r="Y11" i="12"/>
  <c r="Y9" i="12"/>
  <c r="Y7" i="12"/>
  <c r="Y5" i="12"/>
  <c r="Y3" i="12"/>
  <c r="X11" i="12"/>
  <c r="X9" i="12"/>
  <c r="X7" i="12"/>
  <c r="X5" i="12"/>
  <c r="X3" i="12"/>
  <c r="W11" i="12"/>
  <c r="W9" i="12"/>
  <c r="W7" i="12"/>
  <c r="W5" i="12"/>
  <c r="W3" i="12"/>
  <c r="CW5" i="12" l="1"/>
  <c r="CW11" i="12"/>
  <c r="CW3" i="12"/>
  <c r="CW9" i="12"/>
  <c r="CW7" i="12"/>
  <c r="CK5" i="12"/>
  <c r="CK11" i="12"/>
  <c r="CK3" i="12"/>
  <c r="CK9" i="12"/>
  <c r="CK7" i="12"/>
  <c r="AP5" i="12"/>
  <c r="O39" i="2" l="1"/>
  <c r="O35" i="2" l="1"/>
  <c r="O33" i="2"/>
  <c r="AR5" i="12"/>
  <c r="AR7" i="12"/>
  <c r="AR9" i="12"/>
  <c r="AR11" i="12"/>
  <c r="AR3" i="12"/>
  <c r="AP3" i="1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10" i="2"/>
  <c r="O6" i="2"/>
  <c r="O5" i="2"/>
  <c r="O36" i="2" l="1"/>
  <c r="AP11" i="12" l="1"/>
  <c r="AP9" i="12"/>
  <c r="AP7" i="12"/>
  <c r="I26" i="7" l="1"/>
  <c r="O34" i="2"/>
  <c r="CW8" i="12" l="1"/>
  <c r="CW6" i="12"/>
  <c r="CW12" i="12"/>
  <c r="CW4" i="12"/>
  <c r="CW10" i="12"/>
</calcChain>
</file>

<file path=xl/comments1.xml><?xml version="1.0" encoding="utf-8"?>
<comments xmlns="http://schemas.openxmlformats.org/spreadsheetml/2006/main">
  <authors>
    <author>U.S. Department of Education</author>
  </authors>
  <commentList>
    <comment ref="CH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K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T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  <comment ref="CW4" authorId="0">
      <text>
        <r>
          <rPr>
            <b/>
            <sz val="9"/>
            <color indexed="81"/>
            <rFont val="Tahoma"/>
            <family val="2"/>
          </rPr>
          <t>Reconciling what grantees entered on the "Block E2"</t>
        </r>
      </text>
    </comment>
  </commentList>
</comments>
</file>

<file path=xl/sharedStrings.xml><?xml version="1.0" encoding="utf-8"?>
<sst xmlns="http://schemas.openxmlformats.org/spreadsheetml/2006/main" count="418" uniqueCount="342">
  <si>
    <t>High School Equivalency Program</t>
  </si>
  <si>
    <t>U.S. Department of Education</t>
  </si>
  <si>
    <t>Annual Performance Report and</t>
  </si>
  <si>
    <t>Final Performance Report Form</t>
  </si>
  <si>
    <t>A.</t>
  </si>
  <si>
    <t>HEP Project Statistics and Reporting for GPRA</t>
  </si>
  <si>
    <t>Reporting Block, Item A1</t>
  </si>
  <si>
    <t>A1.</t>
  </si>
  <si>
    <t xml:space="preserve">Number of students served during the reporting period.  </t>
  </si>
  <si>
    <t>Number funded to be served</t>
  </si>
  <si>
    <r>
      <t xml:space="preserve">Number served who were </t>
    </r>
    <r>
      <rPr>
        <b/>
        <sz val="10"/>
        <color theme="1"/>
        <rFont val="Times New Roman"/>
        <family val="1"/>
      </rPr>
      <t>new participants</t>
    </r>
    <r>
      <rPr>
        <sz val="10"/>
        <color theme="1"/>
        <rFont val="Times New Roman"/>
        <family val="1"/>
      </rPr>
      <t xml:space="preserve"> (first year in HEP) (subset of A1b)</t>
    </r>
  </si>
  <si>
    <r>
      <t>Number served who were</t>
    </r>
    <r>
      <rPr>
        <b/>
        <sz val="10"/>
        <color theme="1"/>
        <rFont val="Times New Roman"/>
        <family val="1"/>
      </rPr>
      <t xml:space="preserve"> returning participants</t>
    </r>
    <r>
      <rPr>
        <sz val="10"/>
        <color theme="1"/>
        <rFont val="Times New Roman"/>
        <family val="1"/>
      </rPr>
      <t xml:space="preserve">  (subset of A1b)</t>
    </r>
  </si>
  <si>
    <t>Y1</t>
  </si>
  <si>
    <t>Y2</t>
  </si>
  <si>
    <t>Y3</t>
  </si>
  <si>
    <t>Y4</t>
  </si>
  <si>
    <t>Y5</t>
  </si>
  <si>
    <t>Final</t>
  </si>
  <si>
    <t>a.</t>
  </si>
  <si>
    <t>b.</t>
  </si>
  <si>
    <t>Reporting Block, Item A2</t>
  </si>
  <si>
    <t>A2.</t>
  </si>
  <si>
    <t xml:space="preserve"> Status at the end of the reporting period.  </t>
  </si>
  <si>
    <t>(Note: A2a-c should sum to equal the number reported in A1b(no. served)).</t>
  </si>
  <si>
    <t xml:space="preserve">*Supporting documentation required.  See instructions for Item A2.             </t>
  </si>
  <si>
    <t>Number of withdrawals</t>
  </si>
  <si>
    <t>c.</t>
  </si>
  <si>
    <t>Reporting Block, Item A3</t>
  </si>
  <si>
    <t>A3.</t>
  </si>
  <si>
    <t>Number of persisters (came back to continue in the subsequent budget period; persisters</t>
  </si>
  <si>
    <t xml:space="preserve">were enrolled in instructional services in the current reporting period  but did not yet achieve </t>
  </si>
  <si>
    <t>instructional services)</t>
  </si>
  <si>
    <t>programs, upgraded employment, or the military (count each participant only once for this</t>
  </si>
  <si>
    <t>for this row for an unduplicated count).  (This amount should not be greater than the amount</t>
  </si>
  <si>
    <t xml:space="preserve"> November 15  </t>
  </si>
  <si>
    <t>A4.</t>
  </si>
  <si>
    <t>equal the number reported in A2a.)</t>
  </si>
  <si>
    <t>Reporting Block, Item A4</t>
  </si>
  <si>
    <t>Reporting Block, Item A5</t>
  </si>
  <si>
    <t>A5.</t>
  </si>
  <si>
    <t>project</t>
  </si>
  <si>
    <r>
      <t xml:space="preserve">in A2a above, and should equal the sum of A3a 1-3) </t>
    </r>
    <r>
      <rPr>
        <b/>
        <sz val="9"/>
        <color theme="1"/>
        <rFont val="Times New Roman"/>
        <family val="1"/>
      </rPr>
      <t>(Obj. 2 National Target: 80%) (GPRA 2</t>
    </r>
    <r>
      <rPr>
        <sz val="9"/>
        <color theme="1"/>
        <rFont val="Times New Roman"/>
        <family val="1"/>
      </rPr>
      <t>)</t>
    </r>
  </si>
  <si>
    <t>GPRA Measure 1</t>
  </si>
  <si>
    <t>Year 1</t>
  </si>
  <si>
    <t>Year 2</t>
  </si>
  <si>
    <t>Success efficiency ratio</t>
  </si>
  <si>
    <t>Your data input accuracy result</t>
  </si>
  <si>
    <t>B.</t>
  </si>
  <si>
    <t>HEP Project Student Participant Information</t>
  </si>
  <si>
    <t>Reporting Block, Item B1</t>
  </si>
  <si>
    <t>B1</t>
  </si>
  <si>
    <t>Total number of students receiving the following types of services: ₂</t>
  </si>
  <si>
    <t xml:space="preserve">Instructional Support Services </t>
  </si>
  <si>
    <r>
      <t xml:space="preserve">Please indicate </t>
    </r>
    <r>
      <rPr>
        <b/>
        <sz val="10"/>
        <color theme="1"/>
        <rFont val="Times New Roman"/>
        <family val="1"/>
      </rPr>
      <t>the number of students</t>
    </r>
    <r>
      <rPr>
        <sz val="10"/>
        <color theme="1"/>
        <rFont val="Times New Roman"/>
        <family val="1"/>
      </rPr>
      <t xml:space="preserve"> receiving instructional support services.  </t>
    </r>
  </si>
  <si>
    <t xml:space="preserve">Tutoring </t>
  </si>
  <si>
    <t xml:space="preserve">Mentoring or coaching </t>
  </si>
  <si>
    <t>College transition services</t>
  </si>
  <si>
    <t>Work training services</t>
  </si>
  <si>
    <t>Job placement services</t>
  </si>
  <si>
    <t xml:space="preserve">Counseling or guidance services </t>
  </si>
  <si>
    <t>Transportation services/ financial support for transportation</t>
  </si>
  <si>
    <t>Child care</t>
  </si>
  <si>
    <t xml:space="preserve">Financial support </t>
  </si>
  <si>
    <t>a. Tuition</t>
  </si>
  <si>
    <t>b. Books and materials</t>
  </si>
  <si>
    <t>c. Room and board</t>
  </si>
  <si>
    <t>d. Stipends</t>
  </si>
  <si>
    <t>e. Other financial support</t>
  </si>
  <si>
    <t>Other support services:</t>
  </si>
  <si>
    <t>Other ______________________________________</t>
  </si>
  <si>
    <t>Reporting Block, Item B2</t>
  </si>
  <si>
    <t>B2</t>
  </si>
  <si>
    <t xml:space="preserve"> (Note: [B2a +  B2b should equal the number reported in A1b] and</t>
  </si>
  <si>
    <t xml:space="preserve">[B2c + B2d should  equal the number reported in A1b]).  </t>
  </si>
  <si>
    <t>Number of students who are male</t>
  </si>
  <si>
    <t>Number of students who are female</t>
  </si>
  <si>
    <t>Number of students who are 25 years old or younger</t>
  </si>
  <si>
    <t>d.</t>
  </si>
  <si>
    <t>Number of students who are over 25 years old</t>
  </si>
  <si>
    <t>e.</t>
  </si>
  <si>
    <t>C.</t>
  </si>
  <si>
    <t>HEP Project Services Information</t>
  </si>
  <si>
    <t>Reporting Block, Item C1</t>
  </si>
  <si>
    <t>C1.</t>
  </si>
  <si>
    <t>Project Model Characteristics during the Reporting Period</t>
  </si>
  <si>
    <t xml:space="preserve">Report the number of commuter students. (A commuter student is a student </t>
  </si>
  <si>
    <t>who does not live in IHE-funded housing.)</t>
  </si>
  <si>
    <t>Report the number of residential students. (A residential student is a student</t>
  </si>
  <si>
    <t>who lives in IHE-funded housing.)</t>
  </si>
  <si>
    <t xml:space="preserve">Does this project provide open enrollment or structured enrollment? </t>
  </si>
  <si>
    <t>In what languages are project services provided? (Check all that apply.)</t>
  </si>
  <si>
    <t>f.</t>
  </si>
  <si>
    <t>Is the project in an institution that uses a semester, quarter, or trimester academic calendar?</t>
  </si>
  <si>
    <t>Reporting Block, Item C2</t>
  </si>
  <si>
    <t>C2.</t>
  </si>
  <si>
    <t>Project Personnel Characteristics during the Reporting Period</t>
  </si>
  <si>
    <t>Number of FTE teaching staff contributing to the project, not funded by the HEP grant</t>
  </si>
  <si>
    <t>Number of FTE instructional support staff (tutors, coaches, mentors) funded by the HEP grant</t>
  </si>
  <si>
    <t>Number of FTE instructional support staff contributing to the project, not funded by the</t>
  </si>
  <si>
    <t>HEP grant</t>
  </si>
  <si>
    <t>Reporting Block, Item C3</t>
  </si>
  <si>
    <t>C3.</t>
  </si>
  <si>
    <t xml:space="preserve">Average length of instructional service per individual instructional session, in </t>
  </si>
  <si>
    <t xml:space="preserve">hours. (Provide the average length of instructional service that the majority of </t>
  </si>
  <si>
    <t>students participate in).</t>
  </si>
  <si>
    <t>Average length of instructional service per semester, in days.  (Provide the average length</t>
  </si>
  <si>
    <t>of instructional service that the majority of students participate in).</t>
  </si>
  <si>
    <t xml:space="preserve">Reporting Block, Item C4  </t>
  </si>
  <si>
    <t>C4.</t>
  </si>
  <si>
    <t>Project Student Assessment Information Related to this Reporting Period</t>
  </si>
  <si>
    <r>
      <t>services to establish whether they are above or below a proficiency threshold? (Check one)</t>
    </r>
    <r>
      <rPr>
        <sz val="10"/>
        <color theme="1"/>
        <rFont val="Calibri"/>
        <family val="2"/>
      </rPr>
      <t>₃</t>
    </r>
  </si>
  <si>
    <t xml:space="preserve">If “No,” skip to Section D.  </t>
  </si>
  <si>
    <t xml:space="preserve">If your project uses a screening or intake assessment to establish a proficiency threshold, </t>
  </si>
  <si>
    <t xml:space="preserve">services? (Only check “no assessment” if proficiency is determined without the use of a </t>
  </si>
  <si>
    <t>formal assessment).</t>
  </si>
  <si>
    <t>What kind of screening or intake assessment is used?  (If not a published assessment,</t>
  </si>
  <si>
    <t xml:space="preserve">please check “Other,” provide the title and the program office with a copy of the assessment </t>
  </si>
  <si>
    <t>used).</t>
  </si>
  <si>
    <t>Other</t>
  </si>
  <si>
    <t>_________________</t>
  </si>
  <si>
    <r>
      <t xml:space="preserve">What was the average screening or intake </t>
    </r>
    <r>
      <rPr>
        <b/>
        <sz val="10"/>
        <color theme="1"/>
        <rFont val="Times New Roman"/>
        <family val="1"/>
      </rPr>
      <t>MATH</t>
    </r>
    <r>
      <rPr>
        <sz val="10"/>
        <color theme="1"/>
        <rFont val="Times New Roman"/>
        <family val="1"/>
      </rPr>
      <t xml:space="preserve"> scale/standard score for this reporting</t>
    </r>
  </si>
  <si>
    <t xml:space="preserve">English speaking </t>
  </si>
  <si>
    <t xml:space="preserve">Spanish speaking </t>
  </si>
  <si>
    <r>
      <t xml:space="preserve">What was the average screening or intake </t>
    </r>
    <r>
      <rPr>
        <b/>
        <sz val="10"/>
        <color theme="1"/>
        <rFont val="Times New Roman"/>
        <family val="1"/>
      </rPr>
      <t>READING</t>
    </r>
    <r>
      <rPr>
        <sz val="10"/>
        <color theme="1"/>
        <rFont val="Times New Roman"/>
        <family val="1"/>
      </rPr>
      <t xml:space="preserve"> scale/standard score for this reporting </t>
    </r>
  </si>
  <si>
    <t xml:space="preserve">period?  </t>
  </si>
  <si>
    <t>₃</t>
  </si>
  <si>
    <t>projects that do not collect intake data will not be required to do so.</t>
  </si>
  <si>
    <t>Year 3</t>
  </si>
  <si>
    <t>Year 4</t>
  </si>
  <si>
    <t>Year 5</t>
  </si>
  <si>
    <t>Budget Categories</t>
  </si>
  <si>
    <t>(a)</t>
  </si>
  <si>
    <t xml:space="preserve">Revised Budget Amounts </t>
  </si>
  <si>
    <t>(b)</t>
  </si>
  <si>
    <t>Actual Expenditure Amounts</t>
  </si>
  <si>
    <t>Personal</t>
  </si>
  <si>
    <t>Fringe Benefit</t>
  </si>
  <si>
    <t>Travel</t>
  </si>
  <si>
    <t>Equipment</t>
  </si>
  <si>
    <t>Supplies</t>
  </si>
  <si>
    <t>Contractual</t>
  </si>
  <si>
    <t>Construction</t>
  </si>
  <si>
    <t>Total Direct Costs (lines 1-8)</t>
  </si>
  <si>
    <t>Indirect Costs*</t>
  </si>
  <si>
    <t>Training Stipends</t>
  </si>
  <si>
    <t>Total Amounts (lines 9-11)</t>
  </si>
  <si>
    <r>
      <t xml:space="preserve"> </t>
    </r>
    <r>
      <rPr>
        <sz val="10"/>
        <color theme="1"/>
        <rFont val="Times New Roman"/>
        <family val="1"/>
      </rPr>
      <t>* Note: Mark your category amounts in this column (a) with an asterisk if the amount includes any carryover</t>
    </r>
  </si>
  <si>
    <t xml:space="preserve"> from the prior budget period.  </t>
  </si>
  <si>
    <t xml:space="preserve">the frequency of instructional services.  If your program has both part time and full time </t>
  </si>
  <si>
    <t>options, please check the box that best describes the majority of your program students.</t>
  </si>
  <si>
    <t>Scale/Standard Score _________</t>
  </si>
  <si>
    <t>E.</t>
  </si>
  <si>
    <t>HEP Project Budget Information (see instructions)</t>
  </si>
  <si>
    <t>In the space below:</t>
  </si>
  <si>
    <t>1)</t>
  </si>
  <si>
    <t>2)</t>
  </si>
  <si>
    <t>If the Total Amounts in columns (a) and (b) are different, explain this difference.</t>
  </si>
  <si>
    <t>_______</t>
  </si>
  <si>
    <t>Days</t>
  </si>
  <si>
    <t>Hours</t>
  </si>
  <si>
    <t>Does your project or institution screen students for English language</t>
  </si>
  <si>
    <t xml:space="preserve"> proficiency?  If “No,” skip to question C1.  Mark Y for yes, or N for no.</t>
  </si>
  <si>
    <t xml:space="preserve">Number of students who enrolled during the reporting period and had English </t>
  </si>
  <si>
    <t>as a second language needs as determined by a language assessment test.</t>
  </si>
  <si>
    <r>
      <rPr>
        <sz val="10"/>
        <color theme="1"/>
        <rFont val="Calibri"/>
        <family val="2"/>
      </rPr>
      <t xml:space="preserve">₁ </t>
    </r>
    <r>
      <rPr>
        <sz val="10"/>
        <color theme="1"/>
        <rFont val="Calibri"/>
        <family val="2"/>
        <scheme val="minor"/>
      </rPr>
      <t xml:space="preserve">The program office will take aggregated information and determine mean and median values for instructional hours within and </t>
    </r>
  </si>
  <si>
    <t xml:space="preserve">across program models.  These data will be used to determine the most positive outcomes of program models.  Proficiency level </t>
  </si>
  <si>
    <t>will be established, if it is measured, through item C4a.</t>
  </si>
  <si>
    <r>
      <rPr>
        <sz val="10"/>
        <color theme="1"/>
        <rFont val="Calibri"/>
        <family val="2"/>
      </rPr>
      <t>₂</t>
    </r>
    <r>
      <rPr>
        <sz val="10"/>
        <color theme="1"/>
        <rFont val="Calibri"/>
        <family val="2"/>
        <scheme val="minor"/>
      </rPr>
      <t xml:space="preserve"> Item B1c requires grantees to report whether or not </t>
    </r>
    <r>
      <rPr>
        <b/>
        <sz val="10"/>
        <color theme="1"/>
        <rFont val="Calibri"/>
        <family val="2"/>
        <scheme val="minor"/>
      </rPr>
      <t xml:space="preserve">a student </t>
    </r>
    <r>
      <rPr>
        <sz val="10"/>
        <color theme="1"/>
        <rFont val="Calibri"/>
        <family val="2"/>
        <scheme val="minor"/>
      </rPr>
      <t xml:space="preserve">has received a service in any quantity. The total hours received or </t>
    </r>
  </si>
  <si>
    <t>total number should not be reported here.</t>
  </si>
  <si>
    <t xml:space="preserve">Using the same budget categories as in Form ED 524, report in column (a) your previously submitted revised </t>
  </si>
  <si>
    <t xml:space="preserve">budget amounts for this reporting period, identifying any amount that includes carryover funds from the </t>
  </si>
  <si>
    <t>previous budget period by marking it with an asterisk (*).  (Each cell in column (a) should include only one</t>
  </si>
  <si>
    <t xml:space="preserve">dollar amount that reflects the approved budget amount plus any carryover.)   In column (b) report your </t>
  </si>
  <si>
    <t xml:space="preserve">project’s actual expenditures for this performance period.  </t>
  </si>
  <si>
    <t xml:space="preserve">(cell 12(a)). </t>
  </si>
  <si>
    <t>A1a</t>
  </si>
  <si>
    <t>A1b</t>
  </si>
  <si>
    <t>A1b1</t>
  </si>
  <si>
    <t>A1b2</t>
  </si>
  <si>
    <t>A2a</t>
  </si>
  <si>
    <t>A2b</t>
  </si>
  <si>
    <t>A2c</t>
  </si>
  <si>
    <t>A3a</t>
  </si>
  <si>
    <t>A3a1</t>
  </si>
  <si>
    <t>A3a2</t>
  </si>
  <si>
    <t>A3a3</t>
  </si>
  <si>
    <t>A4a</t>
  </si>
  <si>
    <t>A5a</t>
  </si>
  <si>
    <t>A5b</t>
  </si>
  <si>
    <t>A5c</t>
  </si>
  <si>
    <t>B1a</t>
  </si>
  <si>
    <t>B1b</t>
  </si>
  <si>
    <t>B1c1</t>
  </si>
  <si>
    <t>B1c2</t>
  </si>
  <si>
    <t>B1c3</t>
  </si>
  <si>
    <t>B1c4</t>
  </si>
  <si>
    <t>B1c5</t>
  </si>
  <si>
    <t>B1c6</t>
  </si>
  <si>
    <t>B1c7</t>
  </si>
  <si>
    <t>B1c8</t>
  </si>
  <si>
    <t>B1c9</t>
  </si>
  <si>
    <t>B1c9a</t>
  </si>
  <si>
    <t>B1c9b</t>
  </si>
  <si>
    <t>B1c9c</t>
  </si>
  <si>
    <t>B1c9d</t>
  </si>
  <si>
    <t>B1c9e</t>
  </si>
  <si>
    <t>B1c10</t>
  </si>
  <si>
    <t>B1c11</t>
  </si>
  <si>
    <t>B2a</t>
  </si>
  <si>
    <t>B2b</t>
  </si>
  <si>
    <t>B2c</t>
  </si>
  <si>
    <t>B2d</t>
  </si>
  <si>
    <t>B2e</t>
  </si>
  <si>
    <t>B2e1</t>
  </si>
  <si>
    <t>C1a</t>
  </si>
  <si>
    <t>C1b</t>
  </si>
  <si>
    <t>C2a</t>
  </si>
  <si>
    <t>C2b</t>
  </si>
  <si>
    <t>C2c</t>
  </si>
  <si>
    <t>C2d</t>
  </si>
  <si>
    <t>C3b</t>
  </si>
  <si>
    <t>C3c</t>
  </si>
  <si>
    <t>C4a</t>
  </si>
  <si>
    <t>C4a1</t>
  </si>
  <si>
    <t xml:space="preserve">Sections of Annual Performance Report  </t>
  </si>
  <si>
    <t>Sections</t>
  </si>
  <si>
    <t>Reporting File</t>
  </si>
  <si>
    <t>Cover Sheet</t>
  </si>
  <si>
    <t>G5  (online)</t>
  </si>
  <si>
    <t>Block A</t>
  </si>
  <si>
    <t>Block B</t>
  </si>
  <si>
    <t>Block C</t>
  </si>
  <si>
    <t>Block D</t>
  </si>
  <si>
    <t>Block E</t>
  </si>
  <si>
    <t>Block F</t>
  </si>
  <si>
    <t>E1</t>
  </si>
  <si>
    <t>Report section E1 (narratives) in MS Word</t>
  </si>
  <si>
    <t>E2</t>
  </si>
  <si>
    <t>Report section E2 in the following Table and in the space below</t>
  </si>
  <si>
    <t>Year</t>
  </si>
  <si>
    <t>E2a1</t>
  </si>
  <si>
    <t>E2a2</t>
  </si>
  <si>
    <t>E2b2</t>
  </si>
  <si>
    <t>E2b1</t>
  </si>
  <si>
    <t>E2a3</t>
  </si>
  <si>
    <t>E2a4</t>
  </si>
  <si>
    <t>E2a5</t>
  </si>
  <si>
    <t>E2a6</t>
  </si>
  <si>
    <t>E2a7</t>
  </si>
  <si>
    <t>E2a8</t>
  </si>
  <si>
    <t>E2a9</t>
  </si>
  <si>
    <t>E2a10</t>
  </si>
  <si>
    <t>E2a11</t>
  </si>
  <si>
    <t>E2a12</t>
  </si>
  <si>
    <t>E2b3</t>
  </si>
  <si>
    <t>E2b4</t>
  </si>
  <si>
    <t>E2b5</t>
  </si>
  <si>
    <t>E2b6</t>
  </si>
  <si>
    <t>E2b7</t>
  </si>
  <si>
    <t>E2b8</t>
  </si>
  <si>
    <t>E2b9</t>
  </si>
  <si>
    <t>E2b10</t>
  </si>
  <si>
    <t>E2b11</t>
  </si>
  <si>
    <t>E2b12</t>
  </si>
  <si>
    <t>Budget Awarded</t>
  </si>
  <si>
    <t>GPRA1</t>
  </si>
  <si>
    <t>GPRA2</t>
  </si>
  <si>
    <t>Success Efficiency</t>
  </si>
  <si>
    <t>Blue</t>
  </si>
  <si>
    <t>Interpretation</t>
  </si>
  <si>
    <t>Yellow</t>
  </si>
  <si>
    <t>Green</t>
  </si>
  <si>
    <t>Check Box</t>
  </si>
  <si>
    <t>Enter Text</t>
  </si>
  <si>
    <t>Highlighted Color</t>
  </si>
  <si>
    <t>Type</t>
  </si>
  <si>
    <t>Numerical</t>
  </si>
  <si>
    <t>Text</t>
  </si>
  <si>
    <t>*</t>
  </si>
  <si>
    <t>Note: Remember to keep budget line items consistent.  For example, if you categorized student textbooks in</t>
  </si>
  <si>
    <t xml:space="preserve">the Stipend line item in your revised budget, payments for student textbooks must be categorized in the </t>
  </si>
  <si>
    <t>Stipend line item in the Actual Expenditures column.</t>
  </si>
  <si>
    <t xml:space="preserve">Report the amount of carryover that is included in the Total Amounts cell of the Revised Budget  column </t>
  </si>
  <si>
    <t>HEP GPRA 1 Doc. form</t>
  </si>
  <si>
    <t>Enter Numerical</t>
  </si>
  <si>
    <r>
      <t>C1c</t>
    </r>
    <r>
      <rPr>
        <b/>
        <sz val="10"/>
        <color theme="1"/>
        <rFont val="Calibri"/>
        <family val="2"/>
        <scheme val="minor"/>
      </rPr>
      <t xml:space="preserve">  Structured</t>
    </r>
  </si>
  <si>
    <r>
      <t xml:space="preserve">C1c  </t>
    </r>
    <r>
      <rPr>
        <b/>
        <sz val="10"/>
        <color theme="1"/>
        <rFont val="Calibri"/>
        <family val="2"/>
        <scheme val="minor"/>
      </rPr>
      <t>Open</t>
    </r>
  </si>
  <si>
    <r>
      <t>C1d</t>
    </r>
    <r>
      <rPr>
        <b/>
        <sz val="10"/>
        <color theme="1"/>
        <rFont val="Calibri"/>
        <family val="2"/>
        <scheme val="minor"/>
      </rPr>
      <t xml:space="preserve">  English </t>
    </r>
  </si>
  <si>
    <r>
      <t>C1d</t>
    </r>
    <r>
      <rPr>
        <b/>
        <sz val="10"/>
        <color theme="1"/>
        <rFont val="Calibri"/>
        <family val="2"/>
        <scheme val="minor"/>
      </rPr>
      <t xml:space="preserve">  Spanish </t>
    </r>
  </si>
  <si>
    <r>
      <t>C1d</t>
    </r>
    <r>
      <rPr>
        <b/>
        <sz val="10"/>
        <color theme="1"/>
        <rFont val="Calibri"/>
        <family val="2"/>
        <scheme val="minor"/>
      </rPr>
      <t xml:space="preserve">  Other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</si>
  <si>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Quarter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</si>
  <si>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Trimester</t>
    </r>
  </si>
  <si>
    <r>
      <t>C1f</t>
    </r>
    <r>
      <rPr>
        <b/>
        <sz val="10"/>
        <color theme="1"/>
        <rFont val="Calibri"/>
        <family val="2"/>
        <scheme val="minor"/>
      </rPr>
      <t xml:space="preserve">  Semester</t>
    </r>
  </si>
  <si>
    <r>
      <t>C3a</t>
    </r>
    <r>
      <rPr>
        <b/>
        <sz val="10"/>
        <color theme="1"/>
        <rFont val="Calibri"/>
        <family val="2"/>
        <scheme val="minor"/>
      </rPr>
      <t xml:space="preserve">  Weekly</t>
    </r>
  </si>
  <si>
    <r>
      <t>C3a</t>
    </r>
    <r>
      <rPr>
        <b/>
        <sz val="10"/>
        <color theme="1"/>
        <rFont val="Calibri"/>
        <family val="2"/>
        <scheme val="minor"/>
      </rPr>
      <t xml:space="preserve">  Daily</t>
    </r>
  </si>
  <si>
    <r>
      <t>C3a</t>
    </r>
    <r>
      <rPr>
        <b/>
        <sz val="10"/>
        <color theme="1"/>
        <rFont val="Calibri"/>
        <family val="2"/>
        <scheme val="minor"/>
      </rPr>
      <t xml:space="preserve">  Monthly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</si>
  <si>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Steck-Vaughn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</si>
  <si>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Other</t>
    </r>
  </si>
  <si>
    <r>
      <t>C4a2</t>
    </r>
    <r>
      <rPr>
        <b/>
        <sz val="10"/>
        <color theme="1"/>
        <rFont val="Calibri"/>
        <family val="2"/>
        <scheme val="minor"/>
      </rPr>
      <t xml:space="preserve">         TABE</t>
    </r>
  </si>
  <si>
    <r>
      <t>C4a3</t>
    </r>
    <r>
      <rPr>
        <b/>
        <sz val="10"/>
        <color theme="1"/>
        <rFont val="Calibri"/>
        <family val="2"/>
        <scheme val="minor"/>
      </rPr>
      <t xml:space="preserve">         Math (in English)</t>
    </r>
  </si>
  <si>
    <r>
      <t>C4a3</t>
    </r>
    <r>
      <rPr>
        <b/>
        <sz val="10"/>
        <color theme="1"/>
        <rFont val="Calibri"/>
        <family val="2"/>
        <scheme val="minor"/>
      </rPr>
      <t xml:space="preserve">         Math (in Spanish)</t>
    </r>
  </si>
  <si>
    <r>
      <t>C4a4</t>
    </r>
    <r>
      <rPr>
        <b/>
        <sz val="10"/>
        <color theme="1"/>
        <rFont val="Calibri"/>
        <family val="2"/>
        <scheme val="minor"/>
      </rPr>
      <t xml:space="preserve">         Reading (in Spanish)</t>
    </r>
  </si>
  <si>
    <r>
      <t>C4a4</t>
    </r>
    <r>
      <rPr>
        <b/>
        <sz val="10"/>
        <color theme="1"/>
        <rFont val="Calibri"/>
        <family val="2"/>
        <scheme val="minor"/>
      </rPr>
      <t xml:space="preserve">         Reading (in English</t>
    </r>
  </si>
  <si>
    <r>
      <t xml:space="preserve">C1e                   </t>
    </r>
    <r>
      <rPr>
        <b/>
        <sz val="10"/>
        <color theme="1"/>
        <rFont val="Calibri"/>
        <family val="2"/>
        <scheme val="minor"/>
      </rPr>
      <t>4 yr</t>
    </r>
  </si>
  <si>
    <r>
      <t>C1e</t>
    </r>
    <r>
      <rPr>
        <b/>
        <sz val="10"/>
        <color theme="1"/>
        <rFont val="Calibri"/>
        <family val="2"/>
        <scheme val="minor"/>
      </rPr>
      <t xml:space="preserve">              2yr</t>
    </r>
  </si>
  <si>
    <r>
      <t>C1e</t>
    </r>
    <r>
      <rPr>
        <b/>
        <sz val="10"/>
        <color theme="1"/>
        <rFont val="Calibri"/>
        <family val="2"/>
        <scheme val="minor"/>
      </rPr>
      <t xml:space="preserve">     Non-Profit</t>
    </r>
  </si>
  <si>
    <t>Performance Calculation Table</t>
  </si>
  <si>
    <t>Annual Award Amount</t>
  </si>
  <si>
    <t>Text/Signature</t>
  </si>
  <si>
    <t>Text/Online</t>
  </si>
  <si>
    <t>GPRA Measure 2</t>
  </si>
  <si>
    <t>Number served in HEP HSE instruction (note: A1b1 + A1b2 should sum to equal A1b)</t>
  </si>
  <si>
    <t>Number of HSE attainers. (Obj. 1 National Target: 69%) (GPRA 1)</t>
  </si>
  <si>
    <t xml:space="preserve">a HSE and have returned by November 15 of the subsequent budget period to continue </t>
  </si>
  <si>
    <t>Placement of HSE attainers (from question A2a above) from the current reporting period by</t>
  </si>
  <si>
    <t>Unduplicated number of HSE attainers who entered postsecondary education or training</t>
  </si>
  <si>
    <t>Number of HSE attainers who entered postsecondary education or training programs</t>
  </si>
  <si>
    <t>Number of HSE attainers who obtained upgraded employment</t>
  </si>
  <si>
    <t>Number of HSE attainers who entered the military</t>
  </si>
  <si>
    <t>Follow-up on HSE attainers from the reporting period.</t>
  </si>
  <si>
    <t>Number of HSE attainers you were able to track for follow-up data</t>
  </si>
  <si>
    <t>Time to completion for HSE attainers from question A2a above.  (Note: A5a-c should sum to</t>
  </si>
  <si>
    <t>Number of HSE attainers who got their HSE within one year in your project</t>
  </si>
  <si>
    <t xml:space="preserve">Number of HSE attainers who got their HSE after more than one, but within two years in your </t>
  </si>
  <si>
    <t>Number of HSE attainers who got their HSE after more than two years in your project</t>
  </si>
  <si>
    <t>Total HSE instruction hours received by HSE attainers.</t>
  </si>
  <si>
    <t xml:space="preserve">Characteristics of the HEP HSE enrolled students during the reporting period. </t>
  </si>
  <si>
    <t>Instruction and services received by HEP HSE enrolled students during the reporting period.</t>
  </si>
  <si>
    <t>Total HSE instruction hours received by all HEP HSE enrolled students.₁</t>
  </si>
  <si>
    <t>Number of FTE teaching staff funded by the HEP grant to provide HSE instruction</t>
  </si>
  <si>
    <t>to provide HSE instruction</t>
  </si>
  <si>
    <t>Project HEP HSE Instructional Services Offered during the Reporting Period</t>
  </si>
  <si>
    <t>Does your project screen students prior to enrollment in HEP HSE instructional services</t>
  </si>
  <si>
    <t xml:space="preserve">what is your project proficiency threshold for accepting students into HEP HSE instructional </t>
  </si>
  <si>
    <t>Is this project in a four-year or two-year educational institution, or in a non-profit organization?</t>
  </si>
  <si>
    <r>
      <t xml:space="preserve">The program office is asking </t>
    </r>
    <r>
      <rPr>
        <b/>
        <sz val="10"/>
        <color theme="1"/>
        <rFont val="Calibri"/>
        <family val="2"/>
        <scheme val="minor"/>
      </rPr>
      <t>if</t>
    </r>
    <r>
      <rPr>
        <sz val="10"/>
        <color theme="1"/>
        <rFont val="Calibri"/>
        <family val="2"/>
        <scheme val="minor"/>
      </rPr>
      <t xml:space="preserve"> the project currently collects intake screening data; </t>
    </r>
  </si>
  <si>
    <t>How frequently are HSE instructional services provided? Check the option that best describes</t>
  </si>
  <si>
    <t>MS Excel</t>
  </si>
  <si>
    <t>MS Word</t>
  </si>
  <si>
    <t>E1 in MS Word</t>
  </si>
  <si>
    <t>E2 in MS Excel</t>
  </si>
  <si>
    <t xml:space="preserve">Color Coding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</si>
</sst>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[Red]\(0\)"/>
    <numFmt numFmtId="165" formatCode="&quot;$&quot;#,##0"/>
    <numFmt numFmtId="166" formatCode="&quot;$&quot;#,##0.00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color rgb="FF000000"/>
      <name val="Tahoma"/>
      <family val="2"/>
    </font>
    <font>
      <sz val="10"/>
      <name val="Courier New"/>
      <family val="3"/>
    </font>
    <font>
      <b/>
      <sz val="14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C4FFA7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0" xfId="0" applyBorder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3" fillId="0" borderId="3" xfId="0" applyFont="1" applyBorder="1"/>
    <xf numFmtId="0" fontId="3" fillId="0" borderId="6" xfId="0" applyFont="1" applyBorder="1"/>
    <xf numFmtId="0" fontId="2" fillId="0" borderId="0" xfId="0" applyFont="1" applyAlignment="1">
      <alignment horizontal="left" vertical="center"/>
    </xf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5" xfId="0" applyBorder="1"/>
    <xf numFmtId="0" fontId="0" fillId="0" borderId="10" xfId="0" applyBorder="1"/>
    <xf numFmtId="0" fontId="7" fillId="0" borderId="5" xfId="0" applyFont="1" applyBorder="1"/>
    <xf numFmtId="0" fontId="5" fillId="0" borderId="10" xfId="0" applyFont="1" applyBorder="1"/>
    <xf numFmtId="0" fontId="4" fillId="0" borderId="0" xfId="0" applyFont="1"/>
    <xf numFmtId="0" fontId="0" fillId="0" borderId="0" xfId="0" applyFill="1" applyBorder="1"/>
    <xf numFmtId="0" fontId="3" fillId="0" borderId="0" xfId="0" applyFont="1" applyBorder="1"/>
    <xf numFmtId="0" fontId="12" fillId="0" borderId="8" xfId="0" applyFont="1" applyBorder="1" applyAlignment="1">
      <alignment vertical="center"/>
    </xf>
    <xf numFmtId="0" fontId="0" fillId="0" borderId="8" xfId="0" applyFill="1" applyBorder="1"/>
    <xf numFmtId="0" fontId="0" fillId="0" borderId="8" xfId="0" applyBorder="1"/>
    <xf numFmtId="0" fontId="0" fillId="0" borderId="2" xfId="0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0" xfId="0" applyBorder="1" applyAlignment="1"/>
    <xf numFmtId="0" fontId="3" fillId="0" borderId="0" xfId="0" applyFont="1" applyFill="1" applyBorder="1"/>
    <xf numFmtId="0" fontId="3" fillId="0" borderId="6" xfId="0" applyFont="1" applyFill="1" applyBorder="1"/>
    <xf numFmtId="0" fontId="0" fillId="0" borderId="6" xfId="0" applyBorder="1" applyAlignment="1"/>
    <xf numFmtId="0" fontId="0" fillId="0" borderId="7" xfId="0" applyBorder="1" applyAlignment="1"/>
    <xf numFmtId="0" fontId="3" fillId="0" borderId="1" xfId="0" applyFont="1" applyBorder="1"/>
    <xf numFmtId="0" fontId="3" fillId="0" borderId="11" xfId="0" applyFont="1" applyBorder="1"/>
    <xf numFmtId="0" fontId="2" fillId="0" borderId="10" xfId="0" applyFont="1" applyBorder="1" applyAlignment="1">
      <alignment horizontal="left" vertical="center"/>
    </xf>
    <xf numFmtId="0" fontId="3" fillId="0" borderId="13" xfId="0" applyFont="1" applyBorder="1"/>
    <xf numFmtId="0" fontId="0" fillId="0" borderId="1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0" fillId="0" borderId="0" xfId="0" applyProtection="1">
      <protection hidden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3" borderId="7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0" fillId="0" borderId="0" xfId="0" applyProtection="1"/>
    <xf numFmtId="0" fontId="3" fillId="2" borderId="0" xfId="0" applyFont="1" applyFill="1" applyAlignment="1">
      <alignment horizontal="centerContinuous"/>
    </xf>
    <xf numFmtId="0" fontId="3" fillId="2" borderId="0" xfId="0" applyFont="1" applyFill="1"/>
    <xf numFmtId="0" fontId="20" fillId="8" borderId="1" xfId="0" applyFont="1" applyFill="1" applyBorder="1"/>
    <xf numFmtId="0" fontId="0" fillId="8" borderId="1" xfId="0" applyFill="1" applyBorder="1" applyAlignment="1" applyProtection="1">
      <alignment horizontal="center"/>
      <protection hidden="1"/>
    </xf>
    <xf numFmtId="0" fontId="20" fillId="9" borderId="1" xfId="0" applyFont="1" applyFill="1" applyBorder="1"/>
    <xf numFmtId="0" fontId="0" fillId="9" borderId="1" xfId="0" applyFill="1" applyBorder="1" applyAlignment="1" applyProtection="1">
      <alignment horizontal="center"/>
      <protection hidden="1"/>
    </xf>
    <xf numFmtId="0" fontId="0" fillId="9" borderId="1" xfId="0" quotePrefix="1" applyFill="1" applyBorder="1" applyAlignment="1" applyProtection="1">
      <alignment horizontal="center"/>
      <protection hidden="1"/>
    </xf>
    <xf numFmtId="0" fontId="20" fillId="10" borderId="1" xfId="0" applyFont="1" applyFill="1" applyBorder="1" applyAlignment="1">
      <alignment wrapText="1"/>
    </xf>
    <xf numFmtId="0" fontId="0" fillId="10" borderId="1" xfId="0" applyFill="1" applyBorder="1" applyAlignment="1" applyProtection="1">
      <alignment horizontal="center"/>
      <protection hidden="1"/>
    </xf>
    <xf numFmtId="0" fontId="3" fillId="8" borderId="1" xfId="0" applyFont="1" applyFill="1" applyBorder="1" applyAlignment="1">
      <alignment horizontal="center" vertical="center" textRotation="90" wrapText="1"/>
    </xf>
    <xf numFmtId="0" fontId="6" fillId="8" borderId="1" xfId="0" applyFont="1" applyFill="1" applyBorder="1" applyAlignment="1">
      <alignment horizontal="center" wrapText="1"/>
    </xf>
    <xf numFmtId="3" fontId="0" fillId="8" borderId="1" xfId="0" applyNumberFormat="1" applyFill="1" applyBorder="1" applyAlignment="1" applyProtection="1">
      <alignment horizontal="center"/>
      <protection hidden="1"/>
    </xf>
    <xf numFmtId="9" fontId="0" fillId="8" borderId="1" xfId="0" applyNumberFormat="1" applyFill="1" applyBorder="1" applyAlignment="1" applyProtection="1">
      <alignment horizontal="center"/>
      <protection hidden="1"/>
    </xf>
    <xf numFmtId="0" fontId="21" fillId="2" borderId="16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0" fillId="7" borderId="1" xfId="0" applyFont="1" applyFill="1" applyBorder="1"/>
    <xf numFmtId="0" fontId="20" fillId="7" borderId="1" xfId="0" applyFont="1" applyFill="1" applyBorder="1" applyAlignment="1">
      <alignment wrapText="1"/>
    </xf>
    <xf numFmtId="0" fontId="0" fillId="7" borderId="1" xfId="0" applyFill="1" applyBorder="1" applyAlignment="1" applyProtection="1">
      <alignment horizontal="center"/>
      <protection hidden="1"/>
    </xf>
    <xf numFmtId="0" fontId="3" fillId="9" borderId="1" xfId="0" applyFont="1" applyFill="1" applyBorder="1" applyAlignment="1">
      <alignment horizontal="center" vertical="center" textRotation="90" wrapText="1"/>
    </xf>
    <xf numFmtId="0" fontId="0" fillId="0" borderId="0" xfId="0" applyAlignment="1" applyProtection="1">
      <alignment horizontal="center"/>
      <protection hidden="1"/>
    </xf>
    <xf numFmtId="0" fontId="3" fillId="7" borderId="1" xfId="0" applyFont="1" applyFill="1" applyBorder="1" applyAlignment="1">
      <alignment horizontal="center" vertical="center" textRotation="90" wrapText="1"/>
    </xf>
    <xf numFmtId="0" fontId="3" fillId="10" borderId="1" xfId="0" applyFont="1" applyFill="1" applyBorder="1" applyAlignment="1">
      <alignment horizontal="center" vertical="center" textRotation="90" wrapText="1"/>
    </xf>
    <xf numFmtId="0" fontId="22" fillId="11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 wrapText="1"/>
    </xf>
    <xf numFmtId="0" fontId="2" fillId="2" borderId="0" xfId="0" applyFont="1" applyFill="1" applyAlignment="1">
      <alignment horizontal="centerContinuous" vertical="center" wrapText="1"/>
    </xf>
    <xf numFmtId="0" fontId="0" fillId="12" borderId="2" xfId="0" applyFill="1" applyBorder="1" applyAlignment="1" applyProtection="1">
      <alignment wrapText="1"/>
    </xf>
    <xf numFmtId="0" fontId="0" fillId="12" borderId="4" xfId="0" applyFill="1" applyBorder="1" applyAlignment="1" applyProtection="1">
      <alignment wrapText="1"/>
    </xf>
    <xf numFmtId="0" fontId="0" fillId="12" borderId="4" xfId="0" applyFill="1" applyBorder="1" applyProtection="1"/>
    <xf numFmtId="0" fontId="0" fillId="12" borderId="10" xfId="0" applyFill="1" applyBorder="1" applyAlignment="1" applyProtection="1">
      <alignment wrapText="1"/>
    </xf>
    <xf numFmtId="0" fontId="0" fillId="12" borderId="12" xfId="0" applyFill="1" applyBorder="1" applyProtection="1"/>
    <xf numFmtId="0" fontId="8" fillId="12" borderId="2" xfId="0" applyFont="1" applyFill="1" applyBorder="1" applyAlignment="1" applyProtection="1">
      <alignment wrapText="1"/>
    </xf>
    <xf numFmtId="0" fontId="8" fillId="12" borderId="4" xfId="0" applyFont="1" applyFill="1" applyBorder="1" applyAlignment="1" applyProtection="1">
      <alignment wrapText="1"/>
    </xf>
    <xf numFmtId="0" fontId="0" fillId="12" borderId="5" xfId="0" applyFill="1" applyBorder="1" applyAlignment="1" applyProtection="1">
      <alignment wrapText="1"/>
    </xf>
    <xf numFmtId="0" fontId="0" fillId="12" borderId="1" xfId="0" applyFill="1" applyBorder="1"/>
    <xf numFmtId="0" fontId="3" fillId="12" borderId="10" xfId="0" applyFont="1" applyFill="1" applyBorder="1"/>
    <xf numFmtId="0" fontId="0" fillId="12" borderId="12" xfId="0" applyFill="1" applyBorder="1"/>
    <xf numFmtId="0" fontId="0" fillId="12" borderId="6" xfId="0" applyFill="1" applyBorder="1"/>
    <xf numFmtId="0" fontId="14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justify" vertical="center" wrapText="1"/>
    </xf>
    <xf numFmtId="0" fontId="0" fillId="12" borderId="11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6" xfId="0" applyFont="1" applyBorder="1"/>
    <xf numFmtId="0" fontId="0" fillId="0" borderId="7" xfId="0" applyFont="1" applyBorder="1"/>
    <xf numFmtId="0" fontId="0" fillId="2" borderId="1" xfId="0" applyFont="1" applyFill="1" applyBorder="1" applyAlignment="1" applyProtection="1">
      <alignment horizontal="center"/>
      <protection hidden="1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/>
    <xf numFmtId="0" fontId="0" fillId="0" borderId="0" xfId="0" applyFont="1" applyBorder="1"/>
    <xf numFmtId="0" fontId="0" fillId="0" borderId="9" xfId="0" applyFont="1" applyBorder="1"/>
    <xf numFmtId="0" fontId="0" fillId="0" borderId="5" xfId="0" applyFont="1" applyBorder="1"/>
    <xf numFmtId="0" fontId="0" fillId="0" borderId="1" xfId="0" applyFont="1" applyBorder="1" applyAlignment="1" applyProtection="1">
      <alignment horizontal="center"/>
      <protection hidden="1"/>
    </xf>
    <xf numFmtId="0" fontId="0" fillId="0" borderId="13" xfId="0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0" xfId="0" applyFont="1" applyFill="1" applyBorder="1"/>
    <xf numFmtId="0" fontId="0" fillId="0" borderId="1" xfId="0" applyFont="1" applyBorder="1" applyProtection="1">
      <protection hidden="1"/>
    </xf>
    <xf numFmtId="0" fontId="0" fillId="3" borderId="1" xfId="0" applyFont="1" applyFill="1" applyBorder="1"/>
    <xf numFmtId="0" fontId="0" fillId="0" borderId="13" xfId="0" applyFont="1" applyBorder="1" applyAlignment="1">
      <alignment horizontal="center"/>
    </xf>
    <xf numFmtId="0" fontId="0" fillId="0" borderId="5" xfId="0" applyFont="1" applyFill="1" applyBorder="1"/>
    <xf numFmtId="0" fontId="0" fillId="0" borderId="10" xfId="0" applyFont="1" applyBorder="1"/>
    <xf numFmtId="0" fontId="0" fillId="0" borderId="1" xfId="0" applyFont="1" applyFill="1" applyBorder="1"/>
    <xf numFmtId="0" fontId="0" fillId="0" borderId="0" xfId="0" applyFont="1" applyFill="1" applyBorder="1"/>
    <xf numFmtId="164" fontId="0" fillId="0" borderId="0" xfId="0" applyNumberFormat="1" applyFont="1" applyBorder="1" applyAlignment="1" applyProtection="1">
      <alignment horizontal="center" vertical="center"/>
      <protection hidden="1"/>
    </xf>
    <xf numFmtId="0" fontId="0" fillId="13" borderId="1" xfId="0" applyFont="1" applyFill="1" applyBorder="1" applyAlignment="1" applyProtection="1">
      <alignment horizontal="center"/>
      <protection hidden="1"/>
    </xf>
    <xf numFmtId="0" fontId="0" fillId="13" borderId="1" xfId="0" applyFont="1" applyFill="1" applyBorder="1" applyAlignment="1">
      <alignment horizontal="center"/>
    </xf>
    <xf numFmtId="0" fontId="0" fillId="13" borderId="1" xfId="0" applyFont="1" applyFill="1" applyBorder="1" applyAlignment="1">
      <alignment horizontal="center" vertical="center"/>
    </xf>
    <xf numFmtId="0" fontId="0" fillId="13" borderId="1" xfId="0" applyFont="1" applyFill="1" applyBorder="1" applyAlignment="1" applyProtection="1">
      <alignment horizontal="center" vertical="center"/>
      <protection hidden="1"/>
    </xf>
    <xf numFmtId="164" fontId="0" fillId="13" borderId="1" xfId="0" applyNumberFormat="1" applyFont="1" applyFill="1" applyBorder="1" applyAlignment="1">
      <alignment horizontal="center"/>
    </xf>
    <xf numFmtId="0" fontId="0" fillId="13" borderId="12" xfId="0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vertical="center"/>
    </xf>
    <xf numFmtId="0" fontId="3" fillId="5" borderId="16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vertical="center"/>
    </xf>
    <xf numFmtId="0" fontId="3" fillId="4" borderId="16" xfId="0" applyFont="1" applyFill="1" applyBorder="1" applyAlignment="1">
      <alignment horizontal="left" vertical="center"/>
    </xf>
    <xf numFmtId="0" fontId="3" fillId="4" borderId="16" xfId="0" applyFont="1" applyFill="1" applyBorder="1" applyAlignment="1">
      <alignment vertical="center"/>
    </xf>
    <xf numFmtId="0" fontId="3" fillId="6" borderId="16" xfId="0" applyFont="1" applyFill="1" applyBorder="1" applyAlignment="1">
      <alignment horizontal="left" vertical="center"/>
    </xf>
    <xf numFmtId="0" fontId="3" fillId="13" borderId="16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13" borderId="1" xfId="0" applyFill="1" applyBorder="1" applyAlignment="1">
      <alignment horizontal="center"/>
    </xf>
    <xf numFmtId="0" fontId="23" fillId="13" borderId="21" xfId="0" applyFont="1" applyFill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/>
    <xf numFmtId="0" fontId="3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/>
    </xf>
    <xf numFmtId="0" fontId="20" fillId="15" borderId="1" xfId="0" applyFont="1" applyFill="1" applyBorder="1" applyAlignment="1">
      <alignment wrapText="1"/>
    </xf>
    <xf numFmtId="0" fontId="0" fillId="15" borderId="1" xfId="0" applyFill="1" applyBorder="1" applyAlignment="1" applyProtection="1">
      <alignment horizontal="center"/>
      <protection hidden="1"/>
    </xf>
    <xf numFmtId="0" fontId="3" fillId="15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0" fontId="0" fillId="16" borderId="0" xfId="0" applyFill="1" applyProtection="1">
      <protection locked="0"/>
    </xf>
    <xf numFmtId="0" fontId="6" fillId="0" borderId="5" xfId="0" applyFont="1" applyBorder="1" applyAlignment="1">
      <alignment horizontal="centerContinuous"/>
    </xf>
    <xf numFmtId="0" fontId="0" fillId="0" borderId="6" xfId="0" applyFont="1" applyBorder="1" applyAlignment="1">
      <alignment horizontal="centerContinuous"/>
    </xf>
    <xf numFmtId="0" fontId="0" fillId="0" borderId="7" xfId="0" applyFont="1" applyBorder="1" applyAlignment="1">
      <alignment horizontal="centerContinuous"/>
    </xf>
    <xf numFmtId="0" fontId="3" fillId="0" borderId="0" xfId="0" applyFont="1"/>
    <xf numFmtId="3" fontId="3" fillId="1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 applyProtection="1">
      <alignment horizontal="center"/>
      <protection hidden="1"/>
    </xf>
    <xf numFmtId="0" fontId="3" fillId="14" borderId="2" xfId="0" applyFont="1" applyFill="1" applyBorder="1" applyProtection="1">
      <protection locked="0"/>
    </xf>
    <xf numFmtId="0" fontId="0" fillId="14" borderId="3" xfId="0" applyFill="1" applyBorder="1" applyProtection="1">
      <protection locked="0"/>
    </xf>
    <xf numFmtId="3" fontId="0" fillId="13" borderId="1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 applyProtection="1">
      <alignment horizontal="center"/>
      <protection hidden="1"/>
    </xf>
    <xf numFmtId="3" fontId="0" fillId="0" borderId="1" xfId="0" applyNumberFormat="1" applyBorder="1" applyAlignment="1" applyProtection="1">
      <alignment horizontal="center"/>
      <protection hidden="1"/>
    </xf>
    <xf numFmtId="3" fontId="0" fillId="0" borderId="1" xfId="0" applyNumberFormat="1" applyFont="1" applyBorder="1" applyAlignment="1" applyProtection="1">
      <alignment horizontal="center"/>
      <protection hidden="1"/>
    </xf>
    <xf numFmtId="3" fontId="0" fillId="0" borderId="13" xfId="0" applyNumberFormat="1" applyBorder="1" applyAlignment="1" applyProtection="1">
      <alignment horizontal="center"/>
      <protection hidden="1"/>
    </xf>
    <xf numFmtId="10" fontId="3" fillId="0" borderId="1" xfId="0" applyNumberFormat="1" applyFont="1" applyBorder="1" applyAlignment="1" applyProtection="1">
      <alignment horizontal="center"/>
      <protection hidden="1"/>
    </xf>
    <xf numFmtId="0" fontId="3" fillId="2" borderId="17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13" borderId="7" xfId="0" applyFont="1" applyFill="1" applyBorder="1" applyAlignment="1">
      <alignment horizontal="center" vertical="center"/>
    </xf>
    <xf numFmtId="0" fontId="0" fillId="13" borderId="12" xfId="0" applyFont="1" applyFill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>
      <alignment horizontal="center"/>
    </xf>
    <xf numFmtId="0" fontId="0" fillId="0" borderId="15" xfId="0" applyFont="1" applyBorder="1" applyAlignment="1" applyProtection="1">
      <alignment horizontal="center" vertical="center"/>
      <protection hidden="1"/>
    </xf>
    <xf numFmtId="164" fontId="0" fillId="0" borderId="13" xfId="0" applyNumberFormat="1" applyFont="1" applyBorder="1" applyAlignment="1" applyProtection="1">
      <alignment horizontal="center" vertical="center"/>
      <protection hidden="1"/>
    </xf>
    <xf numFmtId="164" fontId="0" fillId="13" borderId="13" xfId="0" applyNumberFormat="1" applyFont="1" applyFill="1" applyBorder="1" applyAlignment="1" applyProtection="1">
      <alignment horizontal="center" vertical="center"/>
      <protection hidden="1"/>
    </xf>
    <xf numFmtId="164" fontId="0" fillId="13" borderId="15" xfId="0" applyNumberFormat="1" applyFont="1" applyFill="1" applyBorder="1" applyAlignment="1" applyProtection="1">
      <alignment horizontal="center" vertical="center"/>
      <protection hidden="1"/>
    </xf>
    <xf numFmtId="164" fontId="0" fillId="13" borderId="14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3" fontId="19" fillId="2" borderId="13" xfId="0" applyNumberFormat="1" applyFont="1" applyFill="1" applyBorder="1" applyAlignment="1" applyProtection="1">
      <alignment horizontal="center" vertical="center" wrapText="1"/>
      <protection hidden="1"/>
    </xf>
    <xf numFmtId="3" fontId="19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0" fillId="13" borderId="13" xfId="0" applyNumberFormat="1" applyFont="1" applyFill="1" applyBorder="1" applyAlignment="1">
      <alignment horizontal="center" vertical="center" wrapText="1"/>
    </xf>
    <xf numFmtId="3" fontId="0" fillId="13" borderId="14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13" borderId="5" xfId="0" applyFont="1" applyFill="1" applyBorder="1" applyAlignment="1" applyProtection="1">
      <alignment horizontal="center"/>
    </xf>
    <xf numFmtId="0" fontId="0" fillId="13" borderId="7" xfId="0" applyFont="1" applyFill="1" applyBorder="1" applyAlignment="1" applyProtection="1">
      <alignment horizontal="center"/>
    </xf>
    <xf numFmtId="0" fontId="0" fillId="13" borderId="10" xfId="0" applyFont="1" applyFill="1" applyBorder="1" applyAlignment="1" applyProtection="1">
      <alignment horizontal="center"/>
    </xf>
    <xf numFmtId="0" fontId="0" fillId="13" borderId="12" xfId="0" applyFont="1" applyFill="1" applyBorder="1" applyAlignment="1" applyProtection="1">
      <alignment horizontal="center"/>
    </xf>
    <xf numFmtId="0" fontId="0" fillId="13" borderId="2" xfId="0" applyFont="1" applyFill="1" applyBorder="1" applyAlignment="1" applyProtection="1">
      <alignment horizontal="center"/>
    </xf>
    <xf numFmtId="0" fontId="0" fillId="13" borderId="4" xfId="0" applyFont="1" applyFill="1" applyBorder="1" applyAlignment="1" applyProtection="1">
      <alignment horizontal="center"/>
    </xf>
    <xf numFmtId="0" fontId="0" fillId="0" borderId="13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14" xfId="0" applyFont="1" applyFill="1" applyBorder="1" applyAlignment="1">
      <alignment horizontal="left"/>
    </xf>
    <xf numFmtId="0" fontId="0" fillId="12" borderId="8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12" borderId="5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13" borderId="10" xfId="0" applyFont="1" applyFill="1" applyBorder="1" applyAlignment="1">
      <alignment horizontal="center" vertical="top" wrapText="1"/>
    </xf>
    <xf numFmtId="0" fontId="3" fillId="13" borderId="12" xfId="0" applyFont="1" applyFill="1" applyBorder="1" applyAlignment="1">
      <alignment horizontal="center" vertical="top" wrapText="1"/>
    </xf>
    <xf numFmtId="0" fontId="0" fillId="13" borderId="13" xfId="0" applyFont="1" applyFill="1" applyBorder="1" applyAlignment="1" applyProtection="1">
      <alignment horizontal="center" vertical="center"/>
    </xf>
    <xf numFmtId="0" fontId="0" fillId="13" borderId="14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13" borderId="15" xfId="0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6" fontId="0" fillId="13" borderId="2" xfId="0" applyNumberForma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23" fillId="13" borderId="19" xfId="0" applyNumberFormat="1" applyFont="1" applyFill="1" applyBorder="1" applyAlignment="1">
      <alignment horizontal="center"/>
    </xf>
    <xf numFmtId="166" fontId="23" fillId="0" borderId="2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" xfId="0" builtinId="0"/>
  </cellStyles>
  <dxfs count="4">
    <dxf>
      <font>
        <b val="0"/>
        <i val="0"/>
        <color rgb="FF92D050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66CC"/>
      <color rgb="FFFF3399"/>
      <color rgb="FFFF0066"/>
      <color rgb="FFFFFF99"/>
      <color rgb="FFC4FFA7"/>
      <color rgb="FFFFCCFF"/>
      <color rgb="FFB9EDFF"/>
      <color rgb="FF6DFFFF"/>
      <color rgb="FF66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Q$37" lockText="1" noThreeD="1"/>
</file>

<file path=xl/ctrlProps/ctrlProp11.xml><?xml version="1.0" encoding="utf-8"?>
<formControlPr xmlns="http://schemas.microsoft.com/office/spreadsheetml/2009/9/main" objectType="CheckBox" fmlaLink="$M$11" lockText="1" noThreeD="1"/>
</file>

<file path=xl/ctrlProps/ctrlProp12.xml><?xml version="1.0" encoding="utf-8"?>
<formControlPr xmlns="http://schemas.microsoft.com/office/spreadsheetml/2009/9/main" objectType="CheckBox" fmlaLink="$M$12" lockText="1" noThreeD="1"/>
</file>

<file path=xl/ctrlProps/ctrlProp13.xml><?xml version="1.0" encoding="utf-8"?>
<formControlPr xmlns="http://schemas.microsoft.com/office/spreadsheetml/2009/9/main" objectType="CheckBox" fmlaLink="$M$13" lockText="1" noThreeD="1"/>
</file>

<file path=xl/ctrlProps/ctrlProp14.xml><?xml version="1.0" encoding="utf-8"?>
<formControlPr xmlns="http://schemas.microsoft.com/office/spreadsheetml/2009/9/main" objectType="CheckBox" fmlaLink="$M$59" lockText="1" noThreeD="1"/>
</file>

<file path=xl/ctrlProps/ctrlProp15.xml><?xml version="1.0" encoding="utf-8"?>
<formControlPr xmlns="http://schemas.microsoft.com/office/spreadsheetml/2009/9/main" objectType="CheckBox" fmlaLink="$M$63" lockText="1" noThreeD="1"/>
</file>

<file path=xl/ctrlProps/ctrlProp16.xml><?xml version="1.0" encoding="utf-8"?>
<formControlPr xmlns="http://schemas.microsoft.com/office/spreadsheetml/2009/9/main" objectType="CheckBox" fmlaLink="$M$64" lockText="1" noThreeD="1"/>
</file>

<file path=xl/ctrlProps/ctrlProp17.xml><?xml version="1.0" encoding="utf-8"?>
<formControlPr xmlns="http://schemas.microsoft.com/office/spreadsheetml/2009/9/main" objectType="CheckBox" fmlaLink="$M$65" lockText="1" noThreeD="1"/>
</file>

<file path=xl/ctrlProps/ctrlProp18.xml><?xml version="1.0" encoding="utf-8"?>
<formControlPr xmlns="http://schemas.microsoft.com/office/spreadsheetml/2009/9/main" objectType="CheckBox" fmlaLink="$M$9" noThreeD="1"/>
</file>

<file path=xl/ctrlProps/ctrlProp19.xml><?xml version="1.0" encoding="utf-8"?>
<formControlPr xmlns="http://schemas.microsoft.com/office/spreadsheetml/2009/9/main" objectType="CheckBox" fmlaLink="$M$10" lockText="1" noThreeD="1"/>
</file>

<file path=xl/ctrlProps/ctrlProp2.xml><?xml version="1.0" encoding="utf-8"?>
<formControlPr xmlns="http://schemas.microsoft.com/office/spreadsheetml/2009/9/main" objectType="CheckBox" fmlaLink="$R$37" lockText="1" noThreeD="1"/>
</file>

<file path=xl/ctrlProps/ctrlProp20.xml><?xml version="1.0" encoding="utf-8"?>
<formControlPr xmlns="http://schemas.microsoft.com/office/spreadsheetml/2009/9/main" objectType="CheckBox" fmlaLink="$M$14" lockText="1" noThreeD="1"/>
</file>

<file path=xl/ctrlProps/ctrlProp21.xml><?xml version="1.0" encoding="utf-8"?>
<formControlPr xmlns="http://schemas.microsoft.com/office/spreadsheetml/2009/9/main" objectType="CheckBox" fmlaLink="$M$16" lockText="1" noThreeD="1"/>
</file>

<file path=xl/ctrlProps/ctrlProp22.xml><?xml version="1.0" encoding="utf-8"?>
<formControlPr xmlns="http://schemas.microsoft.com/office/spreadsheetml/2009/9/main" objectType="CheckBox" fmlaLink="$M$17" lockText="1" noThreeD="1"/>
</file>

<file path=xl/ctrlProps/ctrlProp23.xml><?xml version="1.0" encoding="utf-8"?>
<formControlPr xmlns="http://schemas.microsoft.com/office/spreadsheetml/2009/9/main" objectType="CheckBox" fmlaLink="$M$18" lockText="1" noThreeD="1"/>
</file>

<file path=xl/ctrlProps/ctrlProp24.xml><?xml version="1.0" encoding="utf-8"?>
<formControlPr xmlns="http://schemas.microsoft.com/office/spreadsheetml/2009/9/main" objectType="CheckBox" fmlaLink="$M$19" lockText="1" noThreeD="1"/>
</file>

<file path=xl/ctrlProps/ctrlProp25.xml><?xml version="1.0" encoding="utf-8"?>
<formControlPr xmlns="http://schemas.microsoft.com/office/spreadsheetml/2009/9/main" objectType="CheckBox" fmlaLink="$M$34" lockText="1" noThreeD="1"/>
</file>

<file path=xl/ctrlProps/ctrlProp26.xml><?xml version="1.0" encoding="utf-8"?>
<formControlPr xmlns="http://schemas.microsoft.com/office/spreadsheetml/2009/9/main" objectType="CheckBox" fmlaLink="$M$35" lockText="1" noThreeD="1"/>
</file>

<file path=xl/ctrlProps/ctrlProp27.xml><?xml version="1.0" encoding="utf-8"?>
<formControlPr xmlns="http://schemas.microsoft.com/office/spreadsheetml/2009/9/main" objectType="CheckBox" fmlaLink="$M$36" lockText="1" noThreeD="1"/>
</file>

<file path=xl/ctrlProps/ctrlProp28.xml><?xml version="1.0" encoding="utf-8"?>
<formControlPr xmlns="http://schemas.microsoft.com/office/spreadsheetml/2009/9/main" objectType="CheckBox" fmlaLink="$M$5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M$15" lockText="1" noThreeD="1"/>
</file>

<file path=xl/ctrlProps/ctrlProp4.xml><?xml version="1.0" encoding="utf-8"?>
<formControlPr xmlns="http://schemas.microsoft.com/office/spreadsheetml/2009/9/main" objectType="CheckBox" fmlaLink="$S$37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T$37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U$37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142875</xdr:rowOff>
    </xdr:from>
    <xdr:to>
      <xdr:col>4</xdr:col>
      <xdr:colOff>259080</xdr:colOff>
      <xdr:row>39</xdr:row>
      <xdr:rowOff>53340</xdr:rowOff>
    </xdr:to>
    <xdr:sp macro="" textlink="">
      <xdr:nvSpPr>
        <xdr:cNvPr id="2" name="TextBox 1"/>
        <xdr:cNvSpPr txBox="1"/>
      </xdr:nvSpPr>
      <xdr:spPr>
        <a:xfrm>
          <a:off x="323850" y="2924175"/>
          <a:ext cx="3051810" cy="426910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Annual Performance Report (APR) is organized into four (4) reporting mediums (files):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Cover Sheet,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Form: Blocks A-C and E2 (Microsoft (MS)  Excel format),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Form: Blocks D, E1 and F (MS Word format), and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HEP GPRA 1 Documentation Form (MS Word Format, separate file).  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Office of Migrant Education (OME) has divided the report into these sections due to the two types of content: text and numerical. The  table summarizes the sections (blocks) and the type of mediums (files) being reported. Ultimately, all sections of the APR will be submitted through the G5 system.</a:t>
          </a: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Cover Sheet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is to be submitted online through the G5 system.  Performance Report Form</a:t>
          </a:r>
          <a:r>
            <a:rPr lang="en-US" sz="1000" b="1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: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Block A, Block B, Block C and Block E2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is to be reported in the MS Excel format file and then uploaded into the G5 system.  Performance Report Form: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Block D,  Block E1 and BLOCK F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is to be reported in MS Word format ultimately converted into a Portable Document Format (.PDF) file and then uploaded into the G5 system.  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HEP GPRA 1 Documentation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will also be a MS Word format file  MS Word file converted into a .PDF and then uploaded into the G5 system.    </a:t>
          </a: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4</xdr:col>
      <xdr:colOff>333375</xdr:colOff>
      <xdr:row>7</xdr:row>
      <xdr:rowOff>152400</xdr:rowOff>
    </xdr:from>
    <xdr:to>
      <xdr:col>7</xdr:col>
      <xdr:colOff>200025</xdr:colOff>
      <xdr:row>12</xdr:row>
      <xdr:rowOff>259080</xdr:rowOff>
    </xdr:to>
    <xdr:sp macro="" textlink="">
      <xdr:nvSpPr>
        <xdr:cNvPr id="4" name="TextBox 3"/>
        <xdr:cNvSpPr txBox="1"/>
      </xdr:nvSpPr>
      <xdr:spPr>
        <a:xfrm>
          <a:off x="3449955" y="1676400"/>
          <a:ext cx="2442210" cy="93726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 your convenience, the Performance Report Form: Block A, Block B, Block C and Block E2 (MS Excel format file) has a color coding system to clearly show the type of information you must provide. </a:t>
          </a: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297180</xdr:colOff>
          <xdr:row>38</xdr:row>
          <xdr:rowOff>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0</xdr:rowOff>
        </xdr:from>
        <xdr:to>
          <xdr:col>10</xdr:col>
          <xdr:colOff>297180</xdr:colOff>
          <xdr:row>36</xdr:row>
          <xdr:rowOff>182880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0</xdr:rowOff>
        </xdr:from>
        <xdr:to>
          <xdr:col>10</xdr:col>
          <xdr:colOff>297180</xdr:colOff>
          <xdr:row>38</xdr:row>
          <xdr:rowOff>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36</xdr:row>
          <xdr:rowOff>0</xdr:rowOff>
        </xdr:from>
        <xdr:to>
          <xdr:col>11</xdr:col>
          <xdr:colOff>297180</xdr:colOff>
          <xdr:row>36</xdr:row>
          <xdr:rowOff>182880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0</xdr:rowOff>
        </xdr:from>
        <xdr:to>
          <xdr:col>11</xdr:col>
          <xdr:colOff>297180</xdr:colOff>
          <xdr:row>38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36</xdr:row>
          <xdr:rowOff>0</xdr:rowOff>
        </xdr:from>
        <xdr:to>
          <xdr:col>12</xdr:col>
          <xdr:colOff>297180</xdr:colOff>
          <xdr:row>36</xdr:row>
          <xdr:rowOff>182880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13</xdr:col>
          <xdr:colOff>297180</xdr:colOff>
          <xdr:row>36</xdr:row>
          <xdr:rowOff>182880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13</xdr:col>
          <xdr:colOff>297180</xdr:colOff>
          <xdr:row>38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9</xdr:col>
          <xdr:colOff>297180</xdr:colOff>
          <xdr:row>36</xdr:row>
          <xdr:rowOff>182880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22860</xdr:rowOff>
        </xdr:from>
        <xdr:to>
          <xdr:col>11</xdr:col>
          <xdr:colOff>0</xdr:colOff>
          <xdr:row>11</xdr:row>
          <xdr:rowOff>7620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22860</xdr:rowOff>
        </xdr:from>
        <xdr:to>
          <xdr:col>11</xdr:col>
          <xdr:colOff>7620</xdr:colOff>
          <xdr:row>11</xdr:row>
          <xdr:rowOff>182880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Spanish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22860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58</xdr:row>
          <xdr:rowOff>0</xdr:rowOff>
        </xdr:from>
        <xdr:to>
          <xdr:col>11</xdr:col>
          <xdr:colOff>0</xdr:colOff>
          <xdr:row>59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assessment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62</xdr:row>
          <xdr:rowOff>0</xdr:rowOff>
        </xdr:from>
        <xdr:to>
          <xdr:col>11</xdr:col>
          <xdr:colOff>0</xdr:colOff>
          <xdr:row>63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TABE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63</xdr:row>
          <xdr:rowOff>0</xdr:rowOff>
        </xdr:from>
        <xdr:to>
          <xdr:col>11</xdr:col>
          <xdr:colOff>0</xdr:colOff>
          <xdr:row>64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Steck-Vaughn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64</xdr:row>
          <xdr:rowOff>0</xdr:rowOff>
        </xdr:from>
        <xdr:to>
          <xdr:col>11</xdr:col>
          <xdr:colOff>0</xdr:colOff>
          <xdr:row>65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22860</xdr:rowOff>
        </xdr:from>
        <xdr:to>
          <xdr:col>11</xdr:col>
          <xdr:colOff>0</xdr:colOff>
          <xdr:row>9</xdr:row>
          <xdr:rowOff>7620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22860</xdr:rowOff>
        </xdr:from>
        <xdr:to>
          <xdr:col>11</xdr:col>
          <xdr:colOff>0</xdr:colOff>
          <xdr:row>10</xdr:row>
          <xdr:rowOff>7620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Structured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22860</xdr:rowOff>
        </xdr:from>
        <xdr:to>
          <xdr:col>11</xdr:col>
          <xdr:colOff>7620</xdr:colOff>
          <xdr:row>13</xdr:row>
          <xdr:rowOff>182880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Four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15</xdr:row>
          <xdr:rowOff>22860</xdr:rowOff>
        </xdr:from>
        <xdr:to>
          <xdr:col>11</xdr:col>
          <xdr:colOff>7620</xdr:colOff>
          <xdr:row>15</xdr:row>
          <xdr:rowOff>182880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Non-Profit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22860</xdr:rowOff>
        </xdr:from>
        <xdr:to>
          <xdr:col>11</xdr:col>
          <xdr:colOff>0</xdr:colOff>
          <xdr:row>17</xdr:row>
          <xdr:rowOff>7620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22860</xdr:rowOff>
        </xdr:from>
        <xdr:to>
          <xdr:col>11</xdr:col>
          <xdr:colOff>0</xdr:colOff>
          <xdr:row>18</xdr:row>
          <xdr:rowOff>7620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22860</xdr:rowOff>
        </xdr:from>
        <xdr:to>
          <xdr:col>11</xdr:col>
          <xdr:colOff>0</xdr:colOff>
          <xdr:row>19</xdr:row>
          <xdr:rowOff>7620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33</xdr:row>
          <xdr:rowOff>22860</xdr:rowOff>
        </xdr:from>
        <xdr:to>
          <xdr:col>11</xdr:col>
          <xdr:colOff>0</xdr:colOff>
          <xdr:row>34</xdr:row>
          <xdr:rowOff>7620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Daily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22860</xdr:rowOff>
        </xdr:from>
        <xdr:to>
          <xdr:col>11</xdr:col>
          <xdr:colOff>0</xdr:colOff>
          <xdr:row>35</xdr:row>
          <xdr:rowOff>7620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Weekly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22860</xdr:rowOff>
        </xdr:from>
        <xdr:to>
          <xdr:col>11</xdr:col>
          <xdr:colOff>0</xdr:colOff>
          <xdr:row>36</xdr:row>
          <xdr:rowOff>7620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Monthly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55</xdr:row>
          <xdr:rowOff>0</xdr:rowOff>
        </xdr:from>
        <xdr:to>
          <xdr:col>9</xdr:col>
          <xdr:colOff>312420</xdr:colOff>
          <xdr:row>56</xdr:row>
          <xdr:rowOff>7620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56</xdr:row>
          <xdr:rowOff>0</xdr:rowOff>
        </xdr:from>
        <xdr:to>
          <xdr:col>9</xdr:col>
          <xdr:colOff>312420</xdr:colOff>
          <xdr:row>57</xdr:row>
          <xdr:rowOff>7620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22860</xdr:rowOff>
        </xdr:from>
        <xdr:to>
          <xdr:col>11</xdr:col>
          <xdr:colOff>7620</xdr:colOff>
          <xdr:row>14</xdr:row>
          <xdr:rowOff>182880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Two Year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38</xdr:row>
      <xdr:rowOff>19050</xdr:rowOff>
    </xdr:from>
    <xdr:to>
      <xdr:col>10</xdr:col>
      <xdr:colOff>514350</xdr:colOff>
      <xdr:row>43</xdr:row>
      <xdr:rowOff>152400</xdr:rowOff>
    </xdr:to>
    <xdr:sp macro="" textlink="">
      <xdr:nvSpPr>
        <xdr:cNvPr id="7" name="TextBox 6"/>
        <xdr:cNvSpPr txBox="1"/>
      </xdr:nvSpPr>
      <xdr:spPr>
        <a:xfrm>
          <a:off x="190500" y="7391400"/>
          <a:ext cx="6400800" cy="1085850"/>
        </a:xfrm>
        <a:prstGeom prst="rect">
          <a:avLst/>
        </a:prstGeom>
        <a:solidFill>
          <a:srgbClr val="C4FFA7"/>
        </a:solidFill>
        <a:ln>
          <a:solidFill>
            <a:schemeClr val="tx1"/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Write Here.....</a:t>
          </a:r>
        </a:p>
      </xdr:txBody>
    </xdr:sp>
    <xdr:clientData/>
  </xdr:twoCellAnchor>
  <xdr:twoCellAnchor>
    <xdr:from>
      <xdr:col>0</xdr:col>
      <xdr:colOff>219075</xdr:colOff>
      <xdr:row>47</xdr:row>
      <xdr:rowOff>95250</xdr:rowOff>
    </xdr:from>
    <xdr:to>
      <xdr:col>10</xdr:col>
      <xdr:colOff>438150</xdr:colOff>
      <xdr:row>74</xdr:row>
      <xdr:rowOff>104775</xdr:rowOff>
    </xdr:to>
    <xdr:sp macro="" textlink="">
      <xdr:nvSpPr>
        <xdr:cNvPr id="8" name="TextBox 7"/>
        <xdr:cNvSpPr txBox="1"/>
      </xdr:nvSpPr>
      <xdr:spPr>
        <a:xfrm>
          <a:off x="219075" y="9163050"/>
          <a:ext cx="6276975" cy="5153025"/>
        </a:xfrm>
        <a:prstGeom prst="rect">
          <a:avLst/>
        </a:prstGeom>
        <a:solidFill>
          <a:srgbClr val="C4FFA7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Write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Here.....</a:t>
          </a:r>
          <a:endParaRPr lang="en-US" sz="10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77</xdr:col>
      <xdr:colOff>57150</xdr:colOff>
      <xdr:row>1</xdr:row>
      <xdr:rowOff>171450</xdr:rowOff>
    </xdr:from>
    <xdr:to>
      <xdr:col>88</xdr:col>
      <xdr:colOff>542925</xdr:colOff>
      <xdr:row>1</xdr:row>
      <xdr:rowOff>476250</xdr:rowOff>
    </xdr:to>
    <xdr:sp macro="" textlink="">
      <xdr:nvSpPr>
        <xdr:cNvPr id="2" name="TextBox 1"/>
        <xdr:cNvSpPr txBox="1"/>
      </xdr:nvSpPr>
      <xdr:spPr>
        <a:xfrm>
          <a:off x="40481250" y="1743075"/>
          <a:ext cx="71913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Revised</a:t>
          </a:r>
          <a:r>
            <a:rPr lang="en-US" sz="1100" b="1" baseline="0"/>
            <a:t> Budget Amounts</a:t>
          </a:r>
        </a:p>
        <a:p>
          <a:pPr algn="ctr"/>
          <a:endParaRPr lang="en-US" sz="1100" b="1"/>
        </a:p>
      </xdr:txBody>
    </xdr:sp>
    <xdr:clientData/>
  </xdr:twoCellAnchor>
  <xdr:twoCellAnchor>
    <xdr:from>
      <xdr:col>89</xdr:col>
      <xdr:colOff>85725</xdr:colOff>
      <xdr:row>1</xdr:row>
      <xdr:rowOff>200025</xdr:rowOff>
    </xdr:from>
    <xdr:to>
      <xdr:col>100</xdr:col>
      <xdr:colOff>476250</xdr:colOff>
      <xdr:row>1</xdr:row>
      <xdr:rowOff>504825</xdr:rowOff>
    </xdr:to>
    <xdr:sp macro="" textlink="">
      <xdr:nvSpPr>
        <xdr:cNvPr id="3" name="TextBox 2"/>
        <xdr:cNvSpPr txBox="1"/>
      </xdr:nvSpPr>
      <xdr:spPr>
        <a:xfrm>
          <a:off x="47825025" y="1771650"/>
          <a:ext cx="709612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/>
            <a:t>Actual Expenditure A</a:t>
          </a:r>
          <a:r>
            <a:rPr lang="en-US" sz="1100" b="1" baseline="0"/>
            <a:t>mounts</a:t>
          </a:r>
        </a:p>
        <a:p>
          <a:pPr algn="ctr"/>
          <a:endParaRPr lang="en-US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EP%20CAMP%20-%20NEW%20MASTER\Annual%20Performance%20Reports\New%20MS%20Excel%20Forms\Hep_Report_version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Block A"/>
      <sheetName val="Block B"/>
      <sheetName val="Block C"/>
      <sheetName val="Block D"/>
      <sheetName val="Block E"/>
      <sheetName val="Block F"/>
      <sheetName val="HEP GPRA 1 Doc. Form"/>
      <sheetName val="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8.x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3.xml"/><Relationship Id="rId20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23" Type="http://schemas.openxmlformats.org/officeDocument/2006/relationships/ctrlProp" Target="../ctrlProps/ctrlProp30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Relationship Id="rId22" Type="http://schemas.openxmlformats.org/officeDocument/2006/relationships/ctrlProp" Target="../ctrlProps/ctrlProp2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tabSelected="1" zoomScaleNormal="100" workbookViewId="0">
      <selection activeCell="F15" sqref="F15"/>
    </sheetView>
  </sheetViews>
  <sheetFormatPr defaultColWidth="9.109375" defaultRowHeight="13.2" x14ac:dyDescent="0.25"/>
  <cols>
    <col min="1" max="1" width="9.109375" style="71"/>
    <col min="2" max="2" width="10.88671875" style="71" bestFit="1" customWidth="1"/>
    <col min="3" max="3" width="13.33203125" style="71" customWidth="1"/>
    <col min="4" max="4" width="12.109375" style="71" bestFit="1" customWidth="1"/>
    <col min="5" max="5" width="6.6640625" style="71" customWidth="1"/>
    <col min="6" max="6" width="16.33203125" style="71" customWidth="1"/>
    <col min="7" max="7" width="14.5546875" style="71" customWidth="1"/>
    <col min="8" max="16384" width="9.109375" style="71"/>
  </cols>
  <sheetData>
    <row r="3" spans="1:7" ht="31.5" customHeight="1" x14ac:dyDescent="0.25">
      <c r="B3" s="94" t="s">
        <v>224</v>
      </c>
      <c r="C3" s="93"/>
      <c r="D3" s="70"/>
      <c r="F3" s="94" t="s">
        <v>341</v>
      </c>
      <c r="G3" s="93"/>
    </row>
    <row r="4" spans="1:7" ht="23.25" customHeight="1" x14ac:dyDescent="0.25">
      <c r="B4" s="83" t="s">
        <v>225</v>
      </c>
      <c r="C4" s="83" t="s">
        <v>226</v>
      </c>
      <c r="D4" s="83" t="s">
        <v>275</v>
      </c>
      <c r="E4" s="84"/>
      <c r="F4" s="83" t="s">
        <v>274</v>
      </c>
      <c r="G4" s="83" t="s">
        <v>269</v>
      </c>
    </row>
    <row r="5" spans="1:7" x14ac:dyDescent="0.25">
      <c r="B5" s="148" t="s">
        <v>227</v>
      </c>
      <c r="C5" s="149" t="s">
        <v>228</v>
      </c>
      <c r="D5" s="149" t="s">
        <v>309</v>
      </c>
      <c r="F5" s="153" t="s">
        <v>268</v>
      </c>
      <c r="G5" s="153" t="s">
        <v>284</v>
      </c>
    </row>
    <row r="6" spans="1:7" x14ac:dyDescent="0.25">
      <c r="B6" s="150" t="s">
        <v>229</v>
      </c>
      <c r="C6" s="151" t="s">
        <v>337</v>
      </c>
      <c r="D6" s="151" t="s">
        <v>276</v>
      </c>
      <c r="F6" s="154" t="s">
        <v>270</v>
      </c>
      <c r="G6" s="154" t="s">
        <v>272</v>
      </c>
    </row>
    <row r="7" spans="1:7" x14ac:dyDescent="0.25">
      <c r="B7" s="150" t="s">
        <v>230</v>
      </c>
      <c r="C7" s="151" t="s">
        <v>337</v>
      </c>
      <c r="D7" s="151" t="s">
        <v>276</v>
      </c>
      <c r="F7" s="155" t="s">
        <v>271</v>
      </c>
      <c r="G7" s="155" t="s">
        <v>273</v>
      </c>
    </row>
    <row r="8" spans="1:7" x14ac:dyDescent="0.25">
      <c r="B8" s="150" t="s">
        <v>231</v>
      </c>
      <c r="C8" s="151" t="s">
        <v>337</v>
      </c>
      <c r="D8" s="151" t="s">
        <v>276</v>
      </c>
    </row>
    <row r="9" spans="1:7" x14ac:dyDescent="0.25">
      <c r="B9" s="152" t="s">
        <v>232</v>
      </c>
      <c r="C9" s="147" t="s">
        <v>338</v>
      </c>
      <c r="D9" s="147" t="s">
        <v>277</v>
      </c>
    </row>
    <row r="10" spans="1:7" x14ac:dyDescent="0.25">
      <c r="B10" s="204" t="s">
        <v>233</v>
      </c>
      <c r="C10" s="147" t="s">
        <v>339</v>
      </c>
      <c r="D10" s="147" t="s">
        <v>277</v>
      </c>
    </row>
    <row r="11" spans="1:7" ht="12.75" customHeight="1" x14ac:dyDescent="0.25">
      <c r="B11" s="205"/>
      <c r="C11" s="151" t="s">
        <v>340</v>
      </c>
      <c r="D11" s="151" t="s">
        <v>276</v>
      </c>
    </row>
    <row r="12" spans="1:7" x14ac:dyDescent="0.25">
      <c r="B12" s="152" t="s">
        <v>234</v>
      </c>
      <c r="C12" s="147" t="s">
        <v>338</v>
      </c>
      <c r="D12" s="147" t="s">
        <v>277</v>
      </c>
    </row>
    <row r="13" spans="1:7" ht="33.75" customHeight="1" x14ac:dyDescent="0.25">
      <c r="A13" s="84"/>
      <c r="B13" s="146" t="s">
        <v>283</v>
      </c>
      <c r="C13" s="147" t="s">
        <v>338</v>
      </c>
      <c r="D13" s="147" t="s">
        <v>308</v>
      </c>
    </row>
  </sheetData>
  <sheetProtection password="CF29" sheet="1" objects="1" scenarios="1"/>
  <mergeCells count="1">
    <mergeCell ref="B10:B11"/>
  </mergeCells>
  <printOptions horizontalCentered="1"/>
  <pageMargins left="0.25" right="0.25" top="0.75" bottom="0.75" header="0.3" footer="0.3"/>
  <pageSetup orientation="portrait" r:id="rId1"/>
  <headerFooter>
    <oddFooter>&amp;L&amp;"-,Italic"&amp;8OME HEP Report Excel V1&amp;R&amp;8Printed 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10"/>
  <sheetViews>
    <sheetView showGridLines="0" topLeftCell="A37" zoomScaleNormal="100" workbookViewId="0"/>
  </sheetViews>
  <sheetFormatPr defaultRowHeight="14.4" x14ac:dyDescent="0.3"/>
  <cols>
    <col min="1" max="1" width="3.33203125" customWidth="1"/>
    <col min="3" max="3" width="10" customWidth="1"/>
    <col min="4" max="4" width="9.44140625" customWidth="1"/>
    <col min="9" max="9" width="8" customWidth="1"/>
    <col min="10" max="14" width="9.109375" bestFit="1" customWidth="1"/>
    <col min="15" max="15" width="8.5546875" customWidth="1"/>
  </cols>
  <sheetData>
    <row r="4" spans="1:15" ht="15.6" x14ac:dyDescent="0.3">
      <c r="A4" s="219" t="s">
        <v>0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5" spans="1:15" ht="15.6" x14ac:dyDescent="0.3">
      <c r="A5" s="219" t="s">
        <v>1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</row>
    <row r="6" spans="1:15" ht="15.6" x14ac:dyDescent="0.3">
      <c r="A6" s="219" t="s">
        <v>2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</row>
    <row r="7" spans="1:15" ht="15.6" x14ac:dyDescent="0.3">
      <c r="A7" s="219" t="s">
        <v>3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</row>
    <row r="9" spans="1:15" ht="15.6" x14ac:dyDescent="0.3">
      <c r="A9" s="1" t="s">
        <v>4</v>
      </c>
      <c r="B9" s="2" t="s">
        <v>5</v>
      </c>
    </row>
    <row r="10" spans="1:15" ht="15.6" x14ac:dyDescent="0.3">
      <c r="A10" s="1"/>
      <c r="B10" s="2"/>
    </row>
    <row r="11" spans="1:15" x14ac:dyDescent="0.3">
      <c r="A11" s="3" t="s">
        <v>6</v>
      </c>
    </row>
    <row r="12" spans="1:15" x14ac:dyDescent="0.3">
      <c r="A12" s="47" t="s">
        <v>7</v>
      </c>
      <c r="B12" s="17" t="s">
        <v>8</v>
      </c>
      <c r="C12" s="112"/>
      <c r="D12" s="112"/>
      <c r="E12" s="112"/>
      <c r="F12" s="112"/>
      <c r="G12" s="112"/>
      <c r="H12" s="112"/>
      <c r="I12" s="113"/>
      <c r="J12" s="114" t="s">
        <v>12</v>
      </c>
      <c r="K12" s="114" t="s">
        <v>13</v>
      </c>
      <c r="L12" s="114" t="s">
        <v>14</v>
      </c>
      <c r="M12" s="114" t="s">
        <v>15</v>
      </c>
      <c r="N12" s="114" t="s">
        <v>16</v>
      </c>
      <c r="O12" s="114" t="s">
        <v>17</v>
      </c>
    </row>
    <row r="13" spans="1:15" x14ac:dyDescent="0.3">
      <c r="A13" s="115" t="s">
        <v>18</v>
      </c>
      <c r="B13" s="17" t="s">
        <v>9</v>
      </c>
      <c r="C13" s="112"/>
      <c r="D13" s="112"/>
      <c r="E13" s="112"/>
      <c r="F13" s="112"/>
      <c r="G13" s="112"/>
      <c r="H13" s="112"/>
      <c r="I13" s="113"/>
      <c r="J13" s="139"/>
      <c r="K13" s="139"/>
      <c r="L13" s="139"/>
      <c r="M13" s="139"/>
      <c r="N13" s="139"/>
      <c r="O13" s="116">
        <f>SUM(J13:N13)</f>
        <v>0</v>
      </c>
    </row>
    <row r="14" spans="1:15" x14ac:dyDescent="0.3">
      <c r="A14" s="115" t="s">
        <v>19</v>
      </c>
      <c r="B14" s="18" t="s">
        <v>311</v>
      </c>
      <c r="C14" s="117"/>
      <c r="D14" s="117"/>
      <c r="E14" s="117"/>
      <c r="F14" s="117"/>
      <c r="G14" s="117"/>
      <c r="H14" s="117"/>
      <c r="I14" s="118"/>
      <c r="J14" s="139"/>
      <c r="K14" s="139"/>
      <c r="L14" s="139"/>
      <c r="M14" s="139"/>
      <c r="N14" s="139"/>
      <c r="O14" s="116">
        <f t="shared" ref="O14:O16" si="0">SUM(J14:N14)</f>
        <v>0</v>
      </c>
    </row>
    <row r="15" spans="1:15" x14ac:dyDescent="0.3">
      <c r="A15" s="114">
        <v>1</v>
      </c>
      <c r="B15" s="17" t="s">
        <v>10</v>
      </c>
      <c r="C15" s="112"/>
      <c r="D15" s="112"/>
      <c r="E15" s="112"/>
      <c r="F15" s="112"/>
      <c r="G15" s="112"/>
      <c r="H15" s="112"/>
      <c r="I15" s="113"/>
      <c r="J15" s="119">
        <f>J14-J16</f>
        <v>0</v>
      </c>
      <c r="K15" s="119">
        <f>K14-K16</f>
        <v>0</v>
      </c>
      <c r="L15" s="119">
        <f t="shared" ref="L15:N15" si="1">L14-L16</f>
        <v>0</v>
      </c>
      <c r="M15" s="119">
        <f t="shared" si="1"/>
        <v>0</v>
      </c>
      <c r="N15" s="119">
        <f t="shared" si="1"/>
        <v>0</v>
      </c>
      <c r="O15" s="116">
        <f t="shared" si="0"/>
        <v>0</v>
      </c>
    </row>
    <row r="16" spans="1:15" x14ac:dyDescent="0.3">
      <c r="A16" s="114">
        <v>2</v>
      </c>
      <c r="B16" s="48" t="s">
        <v>11</v>
      </c>
      <c r="C16" s="120"/>
      <c r="D16" s="120"/>
      <c r="E16" s="120"/>
      <c r="F16" s="120"/>
      <c r="G16" s="120"/>
      <c r="H16" s="120"/>
      <c r="I16" s="121"/>
      <c r="J16" s="140"/>
      <c r="K16" s="143"/>
      <c r="L16" s="143"/>
      <c r="M16" s="143"/>
      <c r="N16" s="143"/>
      <c r="O16" s="116">
        <f t="shared" si="0"/>
        <v>0</v>
      </c>
    </row>
    <row r="17" spans="1:15" x14ac:dyDescent="0.3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</row>
    <row r="18" spans="1:15" x14ac:dyDescent="0.3">
      <c r="A18" s="19" t="s">
        <v>20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x14ac:dyDescent="0.3">
      <c r="A19" s="8" t="s">
        <v>21</v>
      </c>
      <c r="B19" s="8" t="s">
        <v>22</v>
      </c>
      <c r="C19" s="117"/>
      <c r="D19" s="117"/>
      <c r="E19" s="117"/>
      <c r="F19" s="117"/>
      <c r="G19" s="117"/>
      <c r="H19" s="117"/>
      <c r="I19" s="118"/>
      <c r="J19" s="220" t="s">
        <v>12</v>
      </c>
      <c r="K19" s="213" t="s">
        <v>13</v>
      </c>
      <c r="L19" s="213" t="s">
        <v>14</v>
      </c>
      <c r="M19" s="213" t="s">
        <v>15</v>
      </c>
      <c r="N19" s="213" t="s">
        <v>16</v>
      </c>
      <c r="O19" s="213" t="s">
        <v>17</v>
      </c>
    </row>
    <row r="20" spans="1:15" x14ac:dyDescent="0.3">
      <c r="A20" s="49"/>
      <c r="B20" s="11" t="s">
        <v>23</v>
      </c>
      <c r="C20" s="123"/>
      <c r="D20" s="123"/>
      <c r="E20" s="123"/>
      <c r="F20" s="123"/>
      <c r="G20" s="123"/>
      <c r="H20" s="123"/>
      <c r="I20" s="124"/>
      <c r="J20" s="220"/>
      <c r="K20" s="213"/>
      <c r="L20" s="213"/>
      <c r="M20" s="213"/>
      <c r="N20" s="213"/>
      <c r="O20" s="213"/>
    </row>
    <row r="21" spans="1:15" x14ac:dyDescent="0.3">
      <c r="A21" s="125" t="s">
        <v>18</v>
      </c>
      <c r="B21" s="25" t="s">
        <v>312</v>
      </c>
      <c r="C21" s="117"/>
      <c r="D21" s="117"/>
      <c r="E21" s="117"/>
      <c r="F21" s="117"/>
      <c r="G21" s="117"/>
      <c r="H21" s="117"/>
      <c r="I21" s="118"/>
      <c r="J21" s="209"/>
      <c r="K21" s="209"/>
      <c r="L21" s="209"/>
      <c r="M21" s="209"/>
      <c r="N21" s="209"/>
      <c r="O21" s="211">
        <f>SUM(J21:N22)</f>
        <v>0</v>
      </c>
    </row>
    <row r="22" spans="1:15" x14ac:dyDescent="0.3">
      <c r="A22" s="49"/>
      <c r="B22" s="14" t="s">
        <v>24</v>
      </c>
      <c r="C22" s="120"/>
      <c r="D22" s="120"/>
      <c r="E22" s="120"/>
      <c r="F22" s="120"/>
      <c r="G22" s="120"/>
      <c r="H22" s="120"/>
      <c r="I22" s="121"/>
      <c r="J22" s="210"/>
      <c r="K22" s="210"/>
      <c r="L22" s="210"/>
      <c r="M22" s="210"/>
      <c r="N22" s="210"/>
      <c r="O22" s="212"/>
    </row>
    <row r="23" spans="1:15" x14ac:dyDescent="0.3">
      <c r="A23" s="115" t="s">
        <v>19</v>
      </c>
      <c r="B23" s="8" t="s">
        <v>25</v>
      </c>
      <c r="C23" s="123"/>
      <c r="D23" s="123"/>
      <c r="E23" s="123"/>
      <c r="F23" s="123"/>
      <c r="G23" s="123"/>
      <c r="H23" s="123"/>
      <c r="I23" s="124"/>
      <c r="J23" s="140"/>
      <c r="K23" s="140"/>
      <c r="L23" s="140"/>
      <c r="M23" s="140"/>
      <c r="N23" s="140"/>
      <c r="O23" s="126">
        <f>SUM(J23:N23)</f>
        <v>0</v>
      </c>
    </row>
    <row r="24" spans="1:15" x14ac:dyDescent="0.3">
      <c r="A24" s="127" t="s">
        <v>26</v>
      </c>
      <c r="B24" s="8" t="s">
        <v>29</v>
      </c>
      <c r="C24" s="117"/>
      <c r="D24" s="117"/>
      <c r="E24" s="117"/>
      <c r="F24" s="117"/>
      <c r="G24" s="117"/>
      <c r="H24" s="117"/>
      <c r="I24" s="117"/>
      <c r="J24" s="216"/>
      <c r="K24" s="216"/>
      <c r="L24" s="216"/>
      <c r="M24" s="216"/>
      <c r="N24" s="216"/>
      <c r="O24" s="215">
        <f>SUM(J24:N27)</f>
        <v>0</v>
      </c>
    </row>
    <row r="25" spans="1:15" x14ac:dyDescent="0.3">
      <c r="A25" s="128"/>
      <c r="B25" s="11" t="s">
        <v>30</v>
      </c>
      <c r="C25" s="123"/>
      <c r="D25" s="123"/>
      <c r="E25" s="123"/>
      <c r="F25" s="123"/>
      <c r="G25" s="123"/>
      <c r="H25" s="123"/>
      <c r="I25" s="123"/>
      <c r="J25" s="217"/>
      <c r="K25" s="217"/>
      <c r="L25" s="217"/>
      <c r="M25" s="217"/>
      <c r="N25" s="217"/>
      <c r="O25" s="214"/>
    </row>
    <row r="26" spans="1:15" x14ac:dyDescent="0.3">
      <c r="A26" s="128"/>
      <c r="B26" s="11" t="s">
        <v>313</v>
      </c>
      <c r="C26" s="123"/>
      <c r="D26" s="123"/>
      <c r="E26" s="123"/>
      <c r="F26" s="123"/>
      <c r="G26" s="123"/>
      <c r="H26" s="123"/>
      <c r="I26" s="123"/>
      <c r="J26" s="217"/>
      <c r="K26" s="217"/>
      <c r="L26" s="217"/>
      <c r="M26" s="217"/>
      <c r="N26" s="217"/>
      <c r="O26" s="214"/>
    </row>
    <row r="27" spans="1:15" x14ac:dyDescent="0.3">
      <c r="A27" s="129"/>
      <c r="B27" s="14" t="s">
        <v>31</v>
      </c>
      <c r="C27" s="120"/>
      <c r="D27" s="120"/>
      <c r="E27" s="120"/>
      <c r="F27" s="120"/>
      <c r="G27" s="120"/>
      <c r="H27" s="120"/>
      <c r="I27" s="120"/>
      <c r="J27" s="218"/>
      <c r="K27" s="218"/>
      <c r="L27" s="218"/>
      <c r="M27" s="218"/>
      <c r="N27" s="218"/>
      <c r="O27" s="212"/>
    </row>
    <row r="28" spans="1:15" x14ac:dyDescent="0.3">
      <c r="A28" s="130"/>
      <c r="B28" s="206" t="s">
        <v>46</v>
      </c>
      <c r="C28" s="206"/>
      <c r="D28" s="206"/>
      <c r="E28" s="206"/>
      <c r="F28" s="206"/>
      <c r="G28" s="206"/>
      <c r="H28" s="206"/>
      <c r="I28" s="206"/>
      <c r="J28" s="131" t="str">
        <f>IF(SUM(J21:J27)=J14,"Good Job","Pls check")</f>
        <v>Good Job</v>
      </c>
      <c r="K28" s="131" t="str">
        <f>IF(SUM(K21:K27)=K14,"Good Job","Pls check")</f>
        <v>Good Job</v>
      </c>
      <c r="L28" s="131" t="str">
        <f t="shared" ref="L28:N28" si="2">IF(SUM(L21:L27)=L14,"Good Job","Pls check")</f>
        <v>Good Job</v>
      </c>
      <c r="M28" s="131" t="str">
        <f t="shared" si="2"/>
        <v>Good Job</v>
      </c>
      <c r="N28" s="131" t="str">
        <f t="shared" si="2"/>
        <v>Good Job</v>
      </c>
      <c r="O28" s="132"/>
    </row>
    <row r="29" spans="1:15" x14ac:dyDescent="0.3">
      <c r="A29" s="123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</row>
    <row r="30" spans="1:15" x14ac:dyDescent="0.3">
      <c r="A30" s="19" t="s">
        <v>27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</row>
    <row r="31" spans="1:15" x14ac:dyDescent="0.3">
      <c r="A31" s="50" t="s">
        <v>28</v>
      </c>
      <c r="B31" s="8" t="s">
        <v>314</v>
      </c>
      <c r="C31" s="117"/>
      <c r="D31" s="117"/>
      <c r="E31" s="117"/>
      <c r="F31" s="117"/>
      <c r="G31" s="117"/>
      <c r="H31" s="117"/>
      <c r="I31" s="118"/>
      <c r="J31" s="213" t="s">
        <v>12</v>
      </c>
      <c r="K31" s="213" t="s">
        <v>13</v>
      </c>
      <c r="L31" s="213" t="s">
        <v>14</v>
      </c>
      <c r="M31" s="213" t="s">
        <v>15</v>
      </c>
      <c r="N31" s="213" t="s">
        <v>16</v>
      </c>
      <c r="O31" s="213" t="s">
        <v>17</v>
      </c>
    </row>
    <row r="32" spans="1:15" x14ac:dyDescent="0.3">
      <c r="A32" s="129"/>
      <c r="B32" s="14" t="s">
        <v>34</v>
      </c>
      <c r="C32" s="120"/>
      <c r="D32" s="120"/>
      <c r="E32" s="120"/>
      <c r="F32" s="120"/>
      <c r="G32" s="120"/>
      <c r="H32" s="120"/>
      <c r="I32" s="121"/>
      <c r="J32" s="213"/>
      <c r="K32" s="213"/>
      <c r="L32" s="213"/>
      <c r="M32" s="213"/>
      <c r="N32" s="213"/>
      <c r="O32" s="213"/>
    </row>
    <row r="33" spans="1:15" x14ac:dyDescent="0.3">
      <c r="A33" s="127" t="s">
        <v>18</v>
      </c>
      <c r="B33" s="8" t="s">
        <v>315</v>
      </c>
      <c r="C33" s="117"/>
      <c r="D33" s="117"/>
      <c r="E33" s="117"/>
      <c r="F33" s="117"/>
      <c r="G33" s="117"/>
      <c r="H33" s="117"/>
      <c r="I33" s="118"/>
      <c r="J33" s="211">
        <f>IF(SUM(J37:J39)&gt;J21,"Pls Check",SUM(J37:J39))</f>
        <v>0</v>
      </c>
      <c r="K33" s="211">
        <f t="shared" ref="K33:N33" si="3">IF(SUM(K37:K39)&gt;K21,"Pls Check",SUM(K37:K39))</f>
        <v>0</v>
      </c>
      <c r="L33" s="211">
        <f t="shared" si="3"/>
        <v>0</v>
      </c>
      <c r="M33" s="211">
        <f t="shared" si="3"/>
        <v>0</v>
      </c>
      <c r="N33" s="211">
        <f t="shared" si="3"/>
        <v>0</v>
      </c>
      <c r="O33" s="211">
        <f t="shared" ref="O33" si="4">IF(SUM(O37:O39)&gt;O21,"Pls Check",SUM(O37:O39))</f>
        <v>0</v>
      </c>
    </row>
    <row r="34" spans="1:15" x14ac:dyDescent="0.3">
      <c r="A34" s="128"/>
      <c r="B34" s="11" t="s">
        <v>32</v>
      </c>
      <c r="C34" s="123"/>
      <c r="D34" s="123"/>
      <c r="E34" s="123"/>
      <c r="F34" s="123"/>
      <c r="G34" s="123"/>
      <c r="H34" s="123"/>
      <c r="I34" s="124"/>
      <c r="J34" s="214"/>
      <c r="K34" s="214"/>
      <c r="L34" s="214"/>
      <c r="M34" s="214"/>
      <c r="N34" s="214"/>
      <c r="O34" s="214"/>
    </row>
    <row r="35" spans="1:15" x14ac:dyDescent="0.3">
      <c r="A35" s="128"/>
      <c r="B35" s="11" t="s">
        <v>33</v>
      </c>
      <c r="C35" s="123"/>
      <c r="D35" s="123"/>
      <c r="E35" s="123"/>
      <c r="F35" s="123"/>
      <c r="G35" s="123"/>
      <c r="H35" s="123"/>
      <c r="I35" s="124"/>
      <c r="J35" s="214"/>
      <c r="K35" s="214"/>
      <c r="L35" s="214"/>
      <c r="M35" s="214"/>
      <c r="N35" s="214"/>
      <c r="O35" s="214"/>
    </row>
    <row r="36" spans="1:15" x14ac:dyDescent="0.3">
      <c r="A36" s="128"/>
      <c r="B36" s="11" t="s">
        <v>41</v>
      </c>
      <c r="C36" s="123"/>
      <c r="D36" s="123"/>
      <c r="E36" s="123"/>
      <c r="F36" s="123"/>
      <c r="G36" s="123"/>
      <c r="H36" s="123"/>
      <c r="I36" s="124"/>
      <c r="J36" s="212"/>
      <c r="K36" s="212"/>
      <c r="L36" s="212"/>
      <c r="M36" s="212"/>
      <c r="N36" s="212"/>
      <c r="O36" s="212"/>
    </row>
    <row r="37" spans="1:15" x14ac:dyDescent="0.3">
      <c r="A37" s="133">
        <v>1</v>
      </c>
      <c r="B37" s="8" t="s">
        <v>316</v>
      </c>
      <c r="C37" s="117"/>
      <c r="D37" s="117"/>
      <c r="E37" s="117"/>
      <c r="F37" s="117"/>
      <c r="G37" s="117"/>
      <c r="H37" s="117"/>
      <c r="I37" s="118"/>
      <c r="J37" s="141"/>
      <c r="K37" s="141"/>
      <c r="L37" s="141"/>
      <c r="M37" s="141"/>
      <c r="N37" s="141"/>
      <c r="O37" s="126">
        <f>SUM(J37:N37)</f>
        <v>0</v>
      </c>
    </row>
    <row r="38" spans="1:15" x14ac:dyDescent="0.3">
      <c r="A38" s="114">
        <v>2</v>
      </c>
      <c r="B38" s="5" t="s">
        <v>317</v>
      </c>
      <c r="C38" s="112"/>
      <c r="D38" s="112"/>
      <c r="E38" s="112"/>
      <c r="F38" s="112"/>
      <c r="G38" s="112"/>
      <c r="H38" s="112"/>
      <c r="I38" s="113"/>
      <c r="J38" s="140"/>
      <c r="K38" s="140"/>
      <c r="L38" s="140"/>
      <c r="M38" s="140"/>
      <c r="N38" s="140"/>
      <c r="O38" s="126">
        <f t="shared" ref="O38:O39" si="5">SUM(J38:N38)</f>
        <v>0</v>
      </c>
    </row>
    <row r="39" spans="1:15" x14ac:dyDescent="0.3">
      <c r="A39" s="114">
        <v>3</v>
      </c>
      <c r="B39" s="5" t="s">
        <v>318</v>
      </c>
      <c r="C39" s="112"/>
      <c r="D39" s="112"/>
      <c r="E39" s="112"/>
      <c r="F39" s="112"/>
      <c r="G39" s="112"/>
      <c r="H39" s="112"/>
      <c r="I39" s="113"/>
      <c r="J39" s="141"/>
      <c r="K39" s="141"/>
      <c r="L39" s="141"/>
      <c r="M39" s="141"/>
      <c r="N39" s="141"/>
      <c r="O39" s="126">
        <f t="shared" si="5"/>
        <v>0</v>
      </c>
    </row>
    <row r="40" spans="1:15" x14ac:dyDescent="0.3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</row>
    <row r="41" spans="1:15" x14ac:dyDescent="0.3">
      <c r="A41" s="19" t="s">
        <v>37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</row>
    <row r="42" spans="1:15" x14ac:dyDescent="0.3">
      <c r="A42" s="50" t="s">
        <v>35</v>
      </c>
      <c r="B42" s="5" t="s">
        <v>319</v>
      </c>
      <c r="C42" s="112"/>
      <c r="D42" s="112"/>
      <c r="E42" s="112"/>
      <c r="F42" s="112"/>
      <c r="G42" s="112"/>
      <c r="H42" s="112"/>
      <c r="I42" s="113"/>
      <c r="J42" s="114" t="s">
        <v>12</v>
      </c>
      <c r="K42" s="114" t="s">
        <v>13</v>
      </c>
      <c r="L42" s="114" t="s">
        <v>14</v>
      </c>
      <c r="M42" s="114" t="s">
        <v>15</v>
      </c>
      <c r="N42" s="114" t="s">
        <v>16</v>
      </c>
      <c r="O42" s="114" t="s">
        <v>17</v>
      </c>
    </row>
    <row r="43" spans="1:15" x14ac:dyDescent="0.3">
      <c r="A43" s="115" t="s">
        <v>18</v>
      </c>
      <c r="B43" s="5" t="s">
        <v>320</v>
      </c>
      <c r="C43" s="112"/>
      <c r="D43" s="112"/>
      <c r="E43" s="112"/>
      <c r="F43" s="112"/>
      <c r="G43" s="112"/>
      <c r="H43" s="112"/>
      <c r="I43" s="113"/>
      <c r="J43" s="141"/>
      <c r="K43" s="141"/>
      <c r="L43" s="141"/>
      <c r="M43" s="141"/>
      <c r="N43" s="141"/>
      <c r="O43" s="116">
        <f>SUM(J43:N43)</f>
        <v>0</v>
      </c>
    </row>
    <row r="44" spans="1:15" x14ac:dyDescent="0.3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</row>
    <row r="45" spans="1:15" x14ac:dyDescent="0.3">
      <c r="A45" s="19" t="s">
        <v>38</v>
      </c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</row>
    <row r="46" spans="1:15" x14ac:dyDescent="0.3">
      <c r="A46" s="50" t="s">
        <v>39</v>
      </c>
      <c r="B46" s="8" t="s">
        <v>321</v>
      </c>
      <c r="C46" s="117"/>
      <c r="D46" s="117"/>
      <c r="E46" s="117"/>
      <c r="F46" s="117"/>
      <c r="G46" s="117"/>
      <c r="H46" s="117"/>
      <c r="I46" s="118"/>
      <c r="J46" s="213" t="s">
        <v>12</v>
      </c>
      <c r="K46" s="213" t="s">
        <v>13</v>
      </c>
      <c r="L46" s="213" t="s">
        <v>14</v>
      </c>
      <c r="M46" s="213" t="s">
        <v>15</v>
      </c>
      <c r="N46" s="213" t="s">
        <v>16</v>
      </c>
      <c r="O46" s="213" t="s">
        <v>17</v>
      </c>
    </row>
    <row r="47" spans="1:15" x14ac:dyDescent="0.3">
      <c r="A47" s="129"/>
      <c r="B47" s="26" t="s">
        <v>36</v>
      </c>
      <c r="C47" s="120"/>
      <c r="D47" s="120"/>
      <c r="E47" s="120"/>
      <c r="F47" s="120"/>
      <c r="G47" s="120"/>
      <c r="H47" s="120"/>
      <c r="I47" s="121"/>
      <c r="J47" s="213"/>
      <c r="K47" s="213"/>
      <c r="L47" s="213"/>
      <c r="M47" s="213"/>
      <c r="N47" s="213"/>
      <c r="O47" s="213"/>
    </row>
    <row r="48" spans="1:15" x14ac:dyDescent="0.3">
      <c r="A48" s="115" t="s">
        <v>18</v>
      </c>
      <c r="B48" s="8" t="s">
        <v>322</v>
      </c>
      <c r="C48" s="117"/>
      <c r="D48" s="117"/>
      <c r="E48" s="117"/>
      <c r="F48" s="117"/>
      <c r="G48" s="117"/>
      <c r="H48" s="117"/>
      <c r="I48" s="118"/>
      <c r="J48" s="141"/>
      <c r="K48" s="141"/>
      <c r="L48" s="141"/>
      <c r="M48" s="141"/>
      <c r="N48" s="141"/>
      <c r="O48" s="116">
        <f>SUM(J48:N48)</f>
        <v>0</v>
      </c>
    </row>
    <row r="49" spans="1:15" x14ac:dyDescent="0.3">
      <c r="A49" s="134" t="s">
        <v>19</v>
      </c>
      <c r="B49" s="8" t="s">
        <v>323</v>
      </c>
      <c r="C49" s="117"/>
      <c r="D49" s="117"/>
      <c r="E49" s="117"/>
      <c r="F49" s="117"/>
      <c r="G49" s="117"/>
      <c r="H49" s="117"/>
      <c r="I49" s="118"/>
      <c r="J49" s="209"/>
      <c r="K49" s="209"/>
      <c r="L49" s="209"/>
      <c r="M49" s="209"/>
      <c r="N49" s="209"/>
      <c r="O49" s="211">
        <f>SUM(J49:N50)</f>
        <v>0</v>
      </c>
    </row>
    <row r="50" spans="1:15" x14ac:dyDescent="0.3">
      <c r="A50" s="135"/>
      <c r="B50" s="14" t="s">
        <v>40</v>
      </c>
      <c r="C50" s="120"/>
      <c r="D50" s="120"/>
      <c r="E50" s="120"/>
      <c r="F50" s="120"/>
      <c r="G50" s="120"/>
      <c r="H50" s="120"/>
      <c r="I50" s="121"/>
      <c r="J50" s="210"/>
      <c r="K50" s="210"/>
      <c r="L50" s="210"/>
      <c r="M50" s="210"/>
      <c r="N50" s="210"/>
      <c r="O50" s="212"/>
    </row>
    <row r="51" spans="1:15" x14ac:dyDescent="0.3">
      <c r="A51" s="136" t="s">
        <v>26</v>
      </c>
      <c r="B51" s="14" t="s">
        <v>324</v>
      </c>
      <c r="C51" s="120"/>
      <c r="D51" s="120"/>
      <c r="E51" s="120"/>
      <c r="F51" s="120"/>
      <c r="G51" s="120"/>
      <c r="H51" s="120"/>
      <c r="I51" s="121"/>
      <c r="J51" s="142"/>
      <c r="K51" s="142"/>
      <c r="L51" s="142"/>
      <c r="M51" s="142"/>
      <c r="N51" s="142"/>
      <c r="O51" s="116">
        <f>SUM(J51:N51)</f>
        <v>0</v>
      </c>
    </row>
    <row r="52" spans="1:15" x14ac:dyDescent="0.3">
      <c r="A52" s="130"/>
      <c r="B52" s="206" t="s">
        <v>46</v>
      </c>
      <c r="C52" s="206"/>
      <c r="D52" s="206"/>
      <c r="E52" s="206"/>
      <c r="F52" s="206"/>
      <c r="G52" s="206"/>
      <c r="H52" s="206"/>
      <c r="I52" s="206"/>
      <c r="J52" s="131" t="str">
        <f>IF(SUM(J48:J51)=J21,"Good Job","Pls check")</f>
        <v>Good Job</v>
      </c>
      <c r="K52" s="131" t="str">
        <f>IF(SUM(K48:K51)=K21,"Good Job","Pls check")</f>
        <v>Good Job</v>
      </c>
      <c r="L52" s="131" t="str">
        <f t="shared" ref="L52:N52" si="6">IF(SUM(L48:L51)=L21,"Good Job","Pls check")</f>
        <v>Good Job</v>
      </c>
      <c r="M52" s="131" t="str">
        <f t="shared" si="6"/>
        <v>Good Job</v>
      </c>
      <c r="N52" s="131" t="str">
        <f t="shared" si="6"/>
        <v>Good Job</v>
      </c>
      <c r="O52" s="132"/>
    </row>
    <row r="53" spans="1:15" x14ac:dyDescent="0.3">
      <c r="A53" s="137"/>
      <c r="B53" s="29"/>
      <c r="C53" s="123"/>
      <c r="D53" s="123"/>
      <c r="E53" s="123"/>
      <c r="F53" s="123"/>
      <c r="G53" s="123"/>
      <c r="H53" s="123"/>
      <c r="I53" s="123"/>
      <c r="J53" s="138"/>
      <c r="K53" s="138"/>
      <c r="L53" s="138"/>
      <c r="M53" s="138"/>
      <c r="N53" s="138"/>
      <c r="O53" s="123"/>
    </row>
    <row r="54" spans="1:15" x14ac:dyDescent="0.3">
      <c r="A54" s="122"/>
      <c r="B54" s="122"/>
      <c r="C54" s="122"/>
      <c r="D54" s="190" t="s">
        <v>306</v>
      </c>
      <c r="E54" s="191"/>
      <c r="F54" s="191"/>
      <c r="G54" s="191"/>
      <c r="H54" s="192"/>
      <c r="I54" s="123"/>
      <c r="J54" s="138"/>
      <c r="K54" s="138"/>
      <c r="L54" s="138"/>
      <c r="M54" s="138"/>
      <c r="N54" s="138"/>
      <c r="O54" s="123"/>
    </row>
    <row r="55" spans="1:15" x14ac:dyDescent="0.3">
      <c r="A55" s="193"/>
      <c r="B55" s="193"/>
      <c r="C55" s="193"/>
      <c r="D55" s="188" t="s">
        <v>43</v>
      </c>
      <c r="E55" s="188" t="s">
        <v>44</v>
      </c>
      <c r="F55" s="188" t="s">
        <v>127</v>
      </c>
      <c r="G55" s="188" t="s">
        <v>128</v>
      </c>
      <c r="H55" s="188" t="s">
        <v>129</v>
      </c>
      <c r="I55" s="123"/>
      <c r="J55" s="138"/>
      <c r="K55" s="138"/>
      <c r="L55" s="138"/>
      <c r="M55" s="138"/>
      <c r="N55" s="138"/>
      <c r="O55" s="123"/>
    </row>
    <row r="56" spans="1:15" x14ac:dyDescent="0.3">
      <c r="A56" s="207" t="s">
        <v>307</v>
      </c>
      <c r="B56" s="207"/>
      <c r="C56" s="208"/>
      <c r="D56" s="194"/>
      <c r="E56" s="194"/>
      <c r="F56" s="194"/>
      <c r="G56" s="194"/>
      <c r="H56" s="194"/>
      <c r="I56" s="122"/>
      <c r="J56" s="122"/>
      <c r="K56" s="122"/>
      <c r="L56" s="122"/>
      <c r="M56" s="122"/>
      <c r="N56" s="122"/>
      <c r="O56" s="122"/>
    </row>
    <row r="57" spans="1:15" x14ac:dyDescent="0.3">
      <c r="A57" s="207" t="s">
        <v>42</v>
      </c>
      <c r="B57" s="207"/>
      <c r="C57" s="208"/>
      <c r="D57" s="203" t="e">
        <f>IF(J13&gt;J14,J21/(J13-J24),J21/(J14-J24))</f>
        <v>#DIV/0!</v>
      </c>
      <c r="E57" s="203" t="e">
        <f>IF(K13&gt;K14,K21/(K13-K24),K21/(K14-K24))</f>
        <v>#DIV/0!</v>
      </c>
      <c r="F57" s="203" t="e">
        <f>IF(L13&gt;L14,L21/(L13-L24),L21/(L14-L24))</f>
        <v>#DIV/0!</v>
      </c>
      <c r="G57" s="203" t="e">
        <f>IF(M13&gt;M14,M21/(M13-M24),M21/(M14-M24))</f>
        <v>#DIV/0!</v>
      </c>
      <c r="H57" s="203" t="e">
        <f>IF(N13&gt;N14,N21/(N13-N24),N21/(N14-N24))</f>
        <v>#DIV/0!</v>
      </c>
      <c r="I57" s="122"/>
      <c r="J57" s="122"/>
      <c r="K57" s="122"/>
      <c r="L57" s="122"/>
      <c r="M57" s="122"/>
      <c r="N57" s="122"/>
      <c r="O57" s="122"/>
    </row>
    <row r="58" spans="1:15" x14ac:dyDescent="0.3">
      <c r="A58" s="207" t="s">
        <v>310</v>
      </c>
      <c r="B58" s="207"/>
      <c r="C58" s="208"/>
      <c r="D58" s="203" t="e">
        <f>J33/J21</f>
        <v>#DIV/0!</v>
      </c>
      <c r="E58" s="203" t="e">
        <f>K33/K21</f>
        <v>#DIV/0!</v>
      </c>
      <c r="F58" s="203" t="e">
        <f t="shared" ref="F58:H58" si="7">L33/L21</f>
        <v>#DIV/0!</v>
      </c>
      <c r="G58" s="203" t="e">
        <f t="shared" si="7"/>
        <v>#DIV/0!</v>
      </c>
      <c r="H58" s="203" t="e">
        <f t="shared" si="7"/>
        <v>#DIV/0!</v>
      </c>
      <c r="I58" s="122"/>
      <c r="J58" s="122"/>
      <c r="K58" s="122"/>
      <c r="L58" s="122"/>
      <c r="M58" s="122"/>
      <c r="N58" s="122"/>
      <c r="O58" s="122"/>
    </row>
    <row r="59" spans="1:15" x14ac:dyDescent="0.3">
      <c r="A59" s="207" t="s">
        <v>45</v>
      </c>
      <c r="B59" s="207"/>
      <c r="C59" s="208"/>
      <c r="D59" s="195" t="e">
        <f>D56/J21</f>
        <v>#DIV/0!</v>
      </c>
      <c r="E59" s="195" t="e">
        <f>E56/K21</f>
        <v>#DIV/0!</v>
      </c>
      <c r="F59" s="195" t="e">
        <f t="shared" ref="F59:H59" si="8">F56/L21</f>
        <v>#DIV/0!</v>
      </c>
      <c r="G59" s="195" t="e">
        <f t="shared" si="8"/>
        <v>#DIV/0!</v>
      </c>
      <c r="H59" s="195" t="e">
        <f t="shared" si="8"/>
        <v>#DIV/0!</v>
      </c>
      <c r="I59" s="122"/>
      <c r="J59" s="122"/>
      <c r="K59" s="122"/>
      <c r="L59" s="122"/>
      <c r="M59" s="122"/>
      <c r="N59" s="122"/>
      <c r="O59" s="122"/>
    </row>
    <row r="60" spans="1:15" x14ac:dyDescent="0.3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</row>
    <row r="110" ht="15.75" customHeight="1" x14ac:dyDescent="0.3"/>
  </sheetData>
  <sheetProtection password="CF09" sheet="1" objects="1" scenarios="1"/>
  <protectedRanges>
    <protectedRange password="CB1D" sqref="J13:N14 J16:N16 J21:N27 J37:N39 J43:N43 J48:N51 D56:H56" name="Range1"/>
  </protectedRanges>
  <mergeCells count="52">
    <mergeCell ref="A4:O4"/>
    <mergeCell ref="A5:O5"/>
    <mergeCell ref="A6:O6"/>
    <mergeCell ref="A7:O7"/>
    <mergeCell ref="J19:J20"/>
    <mergeCell ref="K19:K20"/>
    <mergeCell ref="L19:L20"/>
    <mergeCell ref="M19:M20"/>
    <mergeCell ref="N19:N20"/>
    <mergeCell ref="O19:O20"/>
    <mergeCell ref="O24:O27"/>
    <mergeCell ref="J21:J22"/>
    <mergeCell ref="K21:K22"/>
    <mergeCell ref="L21:L22"/>
    <mergeCell ref="M21:M22"/>
    <mergeCell ref="N21:N22"/>
    <mergeCell ref="O21:O22"/>
    <mergeCell ref="J24:J27"/>
    <mergeCell ref="K24:K27"/>
    <mergeCell ref="L24:L27"/>
    <mergeCell ref="M24:M27"/>
    <mergeCell ref="N24:N27"/>
    <mergeCell ref="B28:I28"/>
    <mergeCell ref="J31:J32"/>
    <mergeCell ref="K31:K32"/>
    <mergeCell ref="L31:L32"/>
    <mergeCell ref="M31:M32"/>
    <mergeCell ref="O31:O32"/>
    <mergeCell ref="J33:J36"/>
    <mergeCell ref="K33:K36"/>
    <mergeCell ref="L33:L36"/>
    <mergeCell ref="M33:M36"/>
    <mergeCell ref="N33:N36"/>
    <mergeCell ref="O33:O36"/>
    <mergeCell ref="N31:N32"/>
    <mergeCell ref="N49:N50"/>
    <mergeCell ref="O49:O50"/>
    <mergeCell ref="J46:J47"/>
    <mergeCell ref="K46:K47"/>
    <mergeCell ref="L46:L47"/>
    <mergeCell ref="M46:M47"/>
    <mergeCell ref="N46:N47"/>
    <mergeCell ref="O46:O47"/>
    <mergeCell ref="J49:J50"/>
    <mergeCell ref="K49:K50"/>
    <mergeCell ref="L49:L50"/>
    <mergeCell ref="M49:M50"/>
    <mergeCell ref="B52:I52"/>
    <mergeCell ref="A56:C56"/>
    <mergeCell ref="A57:C57"/>
    <mergeCell ref="A58:C58"/>
    <mergeCell ref="A59:C59"/>
  </mergeCells>
  <conditionalFormatting sqref="J24:J27">
    <cfRule type="cellIs" dxfId="3" priority="4" operator="lessThan">
      <formula>0</formula>
    </cfRule>
  </conditionalFormatting>
  <conditionalFormatting sqref="J53:N55">
    <cfRule type="cellIs" dxfId="2" priority="3" operator="lessThan">
      <formula>0</formula>
    </cfRule>
  </conditionalFormatting>
  <conditionalFormatting sqref="K24:N27">
    <cfRule type="cellIs" dxfId="1" priority="2" operator="lessThan">
      <formula>0</formula>
    </cfRule>
  </conditionalFormatting>
  <conditionalFormatting sqref="J28">
    <cfRule type="expression" dxfId="0" priority="1">
      <formula>IF(SUM(J21:J27)=J14,"")</formula>
    </cfRule>
  </conditionalFormatting>
  <dataValidations count="41">
    <dataValidation type="whole" allowBlank="1" showInputMessage="1" showErrorMessage="1" errorTitle="Pls Check" error="Value can't be less than Zero and greater than N21" sqref="N51">
      <formula1>0</formula1>
      <formula2>N21</formula2>
    </dataValidation>
    <dataValidation type="whole" allowBlank="1" showInputMessage="1" showErrorMessage="1" errorTitle="Pls Check" error="Value can't be less than Zero and greater than M21" sqref="M51">
      <formula1>0</formula1>
      <formula2>M21</formula2>
    </dataValidation>
    <dataValidation type="whole" allowBlank="1" showInputMessage="1" showErrorMessage="1" errorTitle="Pls Check" error="Value can't be less than Zero and greater than L21" sqref="L51">
      <formula1>0</formula1>
      <formula2>L21</formula2>
    </dataValidation>
    <dataValidation type="whole" allowBlank="1" showInputMessage="1" showErrorMessage="1" errorTitle="Pls Check" error="Value can't be less than Zero and greater than K21" sqref="K51">
      <formula1>0</formula1>
      <formula2>K21</formula2>
    </dataValidation>
    <dataValidation type="whole" allowBlank="1" showInputMessage="1" showErrorMessage="1" errorTitle="Pls Check" error="Value can't be less than Zero and greater than J21" sqref="J51">
      <formula1>0</formula1>
      <formula2>J21</formula2>
    </dataValidation>
    <dataValidation type="whole" allowBlank="1" showInputMessage="1" showErrorMessage="1" errorTitle="Pls Check" error="Value can't be less than Zero and  greater than N21" sqref="N49:N50">
      <formula1>0</formula1>
      <formula2>N21</formula2>
    </dataValidation>
    <dataValidation type="whole" allowBlank="1" showInputMessage="1" showErrorMessage="1" errorTitle="Pls Check" error="Value can't be less than Zero and  greater than M21" sqref="M49:M50">
      <formula1>0</formula1>
      <formula2>M21</formula2>
    </dataValidation>
    <dataValidation type="whole" allowBlank="1" showInputMessage="1" showErrorMessage="1" errorTitle="Pls Check" error="Value can't be less than Zero and  greater than L21" sqref="L49:L50">
      <formula1>0</formula1>
      <formula2>L21</formula2>
    </dataValidation>
    <dataValidation type="whole" allowBlank="1" showInputMessage="1" showErrorMessage="1" errorTitle="Pls Check" error="Value can't be less than Zero and  greater than K21" sqref="K49:K50">
      <formula1>0</formula1>
      <formula2>K21</formula2>
    </dataValidation>
    <dataValidation type="whole" allowBlank="1" showInputMessage="1" showErrorMessage="1" errorTitle="Pls check" error="Value can't be less than Zero and greater than N21" sqref="N48">
      <formula1>0</formula1>
      <formula2>N21</formula2>
    </dataValidation>
    <dataValidation type="whole" allowBlank="1" showInputMessage="1" showErrorMessage="1" errorTitle="Pls check" error="Value can't be less than Zero and greater than M21" sqref="M48">
      <formula1>0</formula1>
      <formula2>M21</formula2>
    </dataValidation>
    <dataValidation type="whole" allowBlank="1" showInputMessage="1" showErrorMessage="1" errorTitle="Pls check" error="Value can't be less than Zero and greater than L21" sqref="L48">
      <formula1>0</formula1>
      <formula2>L21</formula2>
    </dataValidation>
    <dataValidation type="whole" allowBlank="1" showInputMessage="1" showErrorMessage="1" errorTitle="Pls check" error="Value can't be less than Zero and greater than K21" sqref="K48">
      <formula1>0</formula1>
      <formula2>K21</formula2>
    </dataValidation>
    <dataValidation type="whole" allowBlank="1" showInputMessage="1" showErrorMessage="1" errorTitle="Pls Check" error="Value can't be less than Zero and  greater than N21" sqref="N43">
      <formula1>0</formula1>
      <formula2>N21</formula2>
    </dataValidation>
    <dataValidation type="whole" allowBlank="1" showInputMessage="1" showErrorMessage="1" errorTitle="Pls Check" error="Value can't be less than Zero and  greater than M21" sqref="M43">
      <formula1>0</formula1>
      <formula2>M21</formula2>
    </dataValidation>
    <dataValidation type="whole" allowBlank="1" showInputMessage="1" showErrorMessage="1" errorTitle="Pls Check" error="Value can't be less than Zero and  greater than L21" sqref="L43">
      <formula1>0</formula1>
      <formula2>L21</formula2>
    </dataValidation>
    <dataValidation type="whole" allowBlank="1" showInputMessage="1" showErrorMessage="1" errorTitle="Pls Check" error="Value can't be less than Zero and  greater than K21" sqref="K43">
      <formula1>0</formula1>
      <formula2>K21</formula2>
    </dataValidation>
    <dataValidation type="whole" allowBlank="1" showErrorMessage="1" errorTitle="Pls Check" error="Value can't be less than Zero and greater than N21" sqref="N39">
      <formula1>0</formula1>
      <formula2>N21</formula2>
    </dataValidation>
    <dataValidation type="whole" allowBlank="1" showErrorMessage="1" errorTitle="Pls Check" error="Value can't be less than Zero and greater than M21" sqref="M39">
      <formula1>0</formula1>
      <formula2>M21</formula2>
    </dataValidation>
    <dataValidation type="whole" allowBlank="1" showErrorMessage="1" errorTitle="Pls Check" error="Value can't be less than Zero and greater than L21" sqref="L39">
      <formula1>0</formula1>
      <formula2>L21</formula2>
    </dataValidation>
    <dataValidation type="whole" allowBlank="1" showErrorMessage="1" errorTitle="Pls Check" error="Value can't be less than Zero and greater than K21" sqref="K39">
      <formula1>0</formula1>
      <formula2>K21</formula2>
    </dataValidation>
    <dataValidation type="whole" allowBlank="1" showInputMessage="1" showErrorMessage="1" errorTitle="Pls Check" error="Value can't be less than Zero and  greater than N21" sqref="N38">
      <formula1>0</formula1>
      <formula2>N21</formula2>
    </dataValidation>
    <dataValidation type="whole" allowBlank="1" showInputMessage="1" showErrorMessage="1" errorTitle="Pls Check" error="Value can't be less than Zero and  greater than M21" sqref="M38">
      <formula1>0</formula1>
      <formula2>M21</formula2>
    </dataValidation>
    <dataValidation type="whole" allowBlank="1" showInputMessage="1" showErrorMessage="1" errorTitle="Pls Check" error="Value can't be less than Zero and  greater than L21" sqref="L38">
      <formula1>0</formula1>
      <formula2>L21</formula2>
    </dataValidation>
    <dataValidation type="whole" allowBlank="1" showInputMessage="1" showErrorMessage="1" errorTitle="Pls Check" error="Value can't be less than Zero and  greater than K21" sqref="K38">
      <formula1>0</formula1>
      <formula2>K21</formula2>
    </dataValidation>
    <dataValidation type="whole" allowBlank="1" showInputMessage="1" showErrorMessage="1" errorTitle="Pls Check" error="Value can't be less than Zero and greater than N21" sqref="N37">
      <formula1>0</formula1>
      <formula2>N21</formula2>
    </dataValidation>
    <dataValidation type="whole" allowBlank="1" showInputMessage="1" showErrorMessage="1" errorTitle="Pls Check" error="Value can't be less than Zero and greater than M21" sqref="M37">
      <formula1>0</formula1>
      <formula2>M21</formula2>
    </dataValidation>
    <dataValidation type="whole" allowBlank="1" showInputMessage="1" showErrorMessage="1" errorTitle="Pls Check" error="Value can't be less than Zero and greater than L21" sqref="L37">
      <formula1>0</formula1>
      <formula2>L21</formula2>
    </dataValidation>
    <dataValidation type="whole" allowBlank="1" showInputMessage="1" showErrorMessage="1" errorTitle="Pls Check" error="Value can't be less than Zero and greater than K21" sqref="K37">
      <formula1>0</formula1>
      <formula2>K21</formula2>
    </dataValidation>
    <dataValidation type="whole" allowBlank="1" showInputMessage="1" showErrorMessage="1" errorTitle="Pls Check" error="Value can't be less than Zero and greater than J14" sqref="J24:N27">
      <formula1>0</formula1>
      <formula2>J14</formula2>
    </dataValidation>
    <dataValidation type="whole" operator="lessThanOrEqual" allowBlank="1" showInputMessage="1" showErrorMessage="1" errorTitle="Pls Check" error="It can't be greater than J14" sqref="J15:N15">
      <formula1>J14</formula1>
    </dataValidation>
    <dataValidation allowBlank="1" showInputMessage="1" showErrorMessage="1" promptTitle="Pls Check" prompt="It can't be negative" sqref="J53:N53"/>
    <dataValidation type="whole" allowBlank="1" showErrorMessage="1" errorTitle="Pls Check" error="Value can't be less than Zero and greater than J21" sqref="J39">
      <formula1>0</formula1>
      <formula2>J21</formula2>
    </dataValidation>
    <dataValidation type="whole" allowBlank="1" showInputMessage="1" showErrorMessage="1" errorTitle="Pls Check" error="Value can't be less than Zero and  greater than J21" sqref="J43">
      <formula1>0</formula1>
      <formula2>J21</formula2>
    </dataValidation>
    <dataValidation type="whole" allowBlank="1" showInputMessage="1" showErrorMessage="1" errorTitle="Pls Check" error="Value can't be less than Zero and  greater than J21" sqref="J38">
      <formula1>0</formula1>
      <formula2>J21</formula2>
    </dataValidation>
    <dataValidation type="whole" allowBlank="1" showInputMessage="1" showErrorMessage="1" errorTitle="Pls Check" error="Value can't be less than Zero and greater than J21" sqref="J37">
      <formula1>0</formula1>
      <formula2>J21</formula2>
    </dataValidation>
    <dataValidation type="whole" allowBlank="1" showInputMessage="1" showErrorMessage="1" errorTitle="Pls Check" error="Value can't be less than Zero and greater than J14_x000a_" sqref="J23:N23">
      <formula1>0</formula1>
      <formula2>J14</formula2>
    </dataValidation>
    <dataValidation type="whole" allowBlank="1" showInputMessage="1" showErrorMessage="1" errorTitle="Pls check" error="Value can't be less than Zero and greater than J21" sqref="J48">
      <formula1>0</formula1>
      <formula2>J21</formula2>
    </dataValidation>
    <dataValidation type="whole" allowBlank="1" showInputMessage="1" showErrorMessage="1" errorTitle="Pls Check" error="Value can't be less than Zero and  greater than J21" sqref="J49:J50">
      <formula1>0</formula1>
      <formula2>J21</formula2>
    </dataValidation>
    <dataValidation type="whole" allowBlank="1" showInputMessage="1" showErrorMessage="1" errorTitle="Pls Check" error="Value can't be less than Zero and greater than J21" sqref="J33:O36">
      <formula1>0</formula1>
      <formula2>J21</formula2>
    </dataValidation>
    <dataValidation type="whole" allowBlank="1" showInputMessage="1" showErrorMessage="1" errorTitle="Pls Check" error="Value can't be less than zero and greater than J14" sqref="J21:N22">
      <formula1>0</formula1>
      <formula2>J14</formula2>
    </dataValidation>
  </dataValidations>
  <printOptions horizontalCentered="1" verticalCentered="1"/>
  <pageMargins left="0.25" right="0.25" top="0.75" bottom="0.75" header="0.3" footer="0.3"/>
  <pageSetup scale="78" orientation="portrait" r:id="rId1"/>
  <headerFooter>
    <oddFooter>&amp;L&amp;"-,Italic"&amp;8OME HEP Report Excel V1&amp;R&amp;8Printed on &amp;D</oddFooter>
  </headerFooter>
  <rowBreaks count="1" manualBreakCount="1">
    <brk id="60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U47"/>
  <sheetViews>
    <sheetView showGridLines="0" topLeftCell="A31" zoomScaleNormal="100" workbookViewId="0"/>
  </sheetViews>
  <sheetFormatPr defaultRowHeight="14.4" x14ac:dyDescent="0.3"/>
  <cols>
    <col min="1" max="1" width="4.33203125" customWidth="1"/>
    <col min="8" max="8" width="5.33203125" customWidth="1"/>
    <col min="9" max="9" width="4.109375" hidden="1" customWidth="1"/>
    <col min="10" max="15" width="7.6640625" customWidth="1"/>
    <col min="17" max="17" width="9.109375" hidden="1" customWidth="1"/>
    <col min="18" max="21" width="0" hidden="1" customWidth="1"/>
  </cols>
  <sheetData>
    <row r="1" spans="1:15" x14ac:dyDescent="0.3">
      <c r="A1" s="2" t="s">
        <v>47</v>
      </c>
      <c r="B1" s="2" t="s">
        <v>48</v>
      </c>
    </row>
    <row r="3" spans="1:15" x14ac:dyDescent="0.3">
      <c r="A3" s="19" t="s">
        <v>49</v>
      </c>
    </row>
    <row r="4" spans="1:15" ht="25.5" customHeight="1" x14ac:dyDescent="0.3">
      <c r="A4" s="4" t="s">
        <v>50</v>
      </c>
      <c r="B4" s="221" t="s">
        <v>327</v>
      </c>
      <c r="C4" s="222"/>
      <c r="D4" s="222"/>
      <c r="E4" s="222"/>
      <c r="F4" s="222"/>
      <c r="G4" s="222"/>
      <c r="H4" s="222"/>
      <c r="I4" s="7"/>
      <c r="J4" s="61" t="s">
        <v>12</v>
      </c>
      <c r="K4" s="61" t="s">
        <v>13</v>
      </c>
      <c r="L4" s="61" t="s">
        <v>14</v>
      </c>
      <c r="M4" s="61" t="s">
        <v>15</v>
      </c>
      <c r="N4" s="61" t="s">
        <v>16</v>
      </c>
      <c r="O4" s="61" t="s">
        <v>17</v>
      </c>
    </row>
    <row r="5" spans="1:15" x14ac:dyDescent="0.3">
      <c r="A5" s="4" t="s">
        <v>18</v>
      </c>
      <c r="B5" s="5" t="s">
        <v>328</v>
      </c>
      <c r="C5" s="6"/>
      <c r="D5" s="6"/>
      <c r="E5" s="6"/>
      <c r="F5" s="6"/>
      <c r="G5" s="6"/>
      <c r="H5" s="6"/>
      <c r="I5" s="7"/>
      <c r="J5" s="198"/>
      <c r="K5" s="198"/>
      <c r="L5" s="198"/>
      <c r="M5" s="198"/>
      <c r="N5" s="198"/>
      <c r="O5" s="199">
        <f>SUM(J5:N5)</f>
        <v>0</v>
      </c>
    </row>
    <row r="6" spans="1:15" x14ac:dyDescent="0.3">
      <c r="A6" s="21" t="s">
        <v>19</v>
      </c>
      <c r="B6" s="8" t="s">
        <v>325</v>
      </c>
      <c r="C6" s="9"/>
      <c r="D6" s="9"/>
      <c r="E6" s="9"/>
      <c r="F6" s="9"/>
      <c r="G6" s="9"/>
      <c r="H6" s="9"/>
      <c r="I6" s="10"/>
      <c r="J6" s="198"/>
      <c r="K6" s="198"/>
      <c r="L6" s="198"/>
      <c r="M6" s="198"/>
      <c r="N6" s="198"/>
      <c r="O6" s="199">
        <f>SUM(J6:N6)</f>
        <v>0</v>
      </c>
    </row>
    <row r="7" spans="1:15" x14ac:dyDescent="0.3">
      <c r="A7" s="23" t="s">
        <v>26</v>
      </c>
      <c r="B7" s="18" t="s">
        <v>51</v>
      </c>
      <c r="C7" s="9"/>
      <c r="D7" s="9"/>
      <c r="E7" s="9"/>
      <c r="F7" s="9"/>
      <c r="G7" s="9"/>
      <c r="H7" s="9"/>
      <c r="I7" s="10"/>
      <c r="J7" s="52"/>
      <c r="K7" s="53"/>
      <c r="L7" s="53"/>
      <c r="M7" s="53"/>
      <c r="N7" s="53"/>
      <c r="O7" s="62"/>
    </row>
    <row r="8" spans="1:15" x14ac:dyDescent="0.3">
      <c r="A8" s="30" t="s">
        <v>52</v>
      </c>
      <c r="B8" s="12"/>
      <c r="C8" s="12"/>
      <c r="D8" s="12"/>
      <c r="E8" s="12"/>
      <c r="F8" s="12"/>
      <c r="G8" s="12"/>
      <c r="H8" s="12"/>
      <c r="I8" s="13"/>
      <c r="J8" s="54"/>
      <c r="K8" s="55"/>
      <c r="L8" s="55"/>
      <c r="M8" s="55"/>
      <c r="N8" s="55"/>
      <c r="O8" s="63"/>
    </row>
    <row r="9" spans="1:15" x14ac:dyDescent="0.3">
      <c r="A9" s="14" t="s">
        <v>53</v>
      </c>
      <c r="B9" s="15"/>
      <c r="C9" s="15"/>
      <c r="D9" s="15"/>
      <c r="E9" s="15"/>
      <c r="F9" s="15"/>
      <c r="G9" s="15"/>
      <c r="H9" s="15"/>
      <c r="I9" s="16"/>
      <c r="J9" s="56"/>
      <c r="K9" s="57"/>
      <c r="L9" s="57"/>
      <c r="M9" s="57"/>
      <c r="N9" s="57"/>
      <c r="O9" s="64"/>
    </row>
    <row r="10" spans="1:15" x14ac:dyDescent="0.3">
      <c r="A10" s="4">
        <v>1</v>
      </c>
      <c r="B10" s="14" t="s">
        <v>54</v>
      </c>
      <c r="C10" s="15"/>
      <c r="D10" s="15"/>
      <c r="E10" s="15"/>
      <c r="F10" s="15"/>
      <c r="G10" s="15"/>
      <c r="H10" s="15"/>
      <c r="I10" s="16"/>
      <c r="J10" s="198"/>
      <c r="K10" s="198"/>
      <c r="L10" s="198"/>
      <c r="M10" s="198"/>
      <c r="N10" s="198"/>
      <c r="O10" s="199">
        <f>SUM(J10:N10)</f>
        <v>0</v>
      </c>
    </row>
    <row r="11" spans="1:15" x14ac:dyDescent="0.3">
      <c r="A11" s="4">
        <v>2</v>
      </c>
      <c r="B11" s="5" t="s">
        <v>55</v>
      </c>
      <c r="C11" s="6"/>
      <c r="D11" s="6"/>
      <c r="E11" s="6"/>
      <c r="F11" s="6"/>
      <c r="G11" s="6"/>
      <c r="H11" s="6"/>
      <c r="I11" s="7"/>
      <c r="J11" s="198"/>
      <c r="K11" s="198"/>
      <c r="L11" s="198"/>
      <c r="M11" s="198"/>
      <c r="N11" s="198"/>
      <c r="O11" s="199">
        <f t="shared" ref="O11:O25" si="0">SUM(J11:N11)</f>
        <v>0</v>
      </c>
    </row>
    <row r="12" spans="1:15" x14ac:dyDescent="0.3">
      <c r="A12" s="4">
        <v>3</v>
      </c>
      <c r="B12" s="5" t="s">
        <v>56</v>
      </c>
      <c r="C12" s="6"/>
      <c r="D12" s="6"/>
      <c r="E12" s="6"/>
      <c r="F12" s="6"/>
      <c r="G12" s="6"/>
      <c r="H12" s="6"/>
      <c r="I12" s="7"/>
      <c r="J12" s="198"/>
      <c r="K12" s="198"/>
      <c r="L12" s="198"/>
      <c r="M12" s="198"/>
      <c r="N12" s="198"/>
      <c r="O12" s="199">
        <f t="shared" si="0"/>
        <v>0</v>
      </c>
    </row>
    <row r="13" spans="1:15" x14ac:dyDescent="0.3">
      <c r="A13" s="4">
        <v>4</v>
      </c>
      <c r="B13" s="5" t="s">
        <v>57</v>
      </c>
      <c r="C13" s="6"/>
      <c r="D13" s="6"/>
      <c r="E13" s="6"/>
      <c r="F13" s="6"/>
      <c r="G13" s="6"/>
      <c r="H13" s="6"/>
      <c r="I13" s="7"/>
      <c r="J13" s="198"/>
      <c r="K13" s="198"/>
      <c r="L13" s="198"/>
      <c r="M13" s="198"/>
      <c r="N13" s="198"/>
      <c r="O13" s="199">
        <f t="shared" si="0"/>
        <v>0</v>
      </c>
    </row>
    <row r="14" spans="1:15" x14ac:dyDescent="0.3">
      <c r="A14" s="4">
        <v>5</v>
      </c>
      <c r="B14" s="5" t="s">
        <v>58</v>
      </c>
      <c r="C14" s="6"/>
      <c r="D14" s="6"/>
      <c r="E14" s="6"/>
      <c r="F14" s="6"/>
      <c r="G14" s="6"/>
      <c r="H14" s="6"/>
      <c r="I14" s="7"/>
      <c r="J14" s="198"/>
      <c r="K14" s="198"/>
      <c r="L14" s="198"/>
      <c r="M14" s="198"/>
      <c r="N14" s="198"/>
      <c r="O14" s="199">
        <f t="shared" si="0"/>
        <v>0</v>
      </c>
    </row>
    <row r="15" spans="1:15" x14ac:dyDescent="0.3">
      <c r="A15" s="4">
        <v>6</v>
      </c>
      <c r="B15" s="5" t="s">
        <v>59</v>
      </c>
      <c r="C15" s="6"/>
      <c r="D15" s="6"/>
      <c r="E15" s="6"/>
      <c r="F15" s="6"/>
      <c r="G15" s="6"/>
      <c r="H15" s="6"/>
      <c r="I15" s="7"/>
      <c r="J15" s="198"/>
      <c r="K15" s="198"/>
      <c r="L15" s="198"/>
      <c r="M15" s="198"/>
      <c r="N15" s="198"/>
      <c r="O15" s="199">
        <f t="shared" si="0"/>
        <v>0</v>
      </c>
    </row>
    <row r="16" spans="1:15" x14ac:dyDescent="0.3">
      <c r="A16" s="51">
        <v>7</v>
      </c>
      <c r="B16" s="8" t="s">
        <v>60</v>
      </c>
      <c r="C16" s="9"/>
      <c r="D16" s="9"/>
      <c r="E16" s="9"/>
      <c r="F16" s="9"/>
      <c r="G16" s="9"/>
      <c r="H16" s="9"/>
      <c r="I16" s="10"/>
      <c r="J16" s="198"/>
      <c r="K16" s="198"/>
      <c r="L16" s="198"/>
      <c r="M16" s="198"/>
      <c r="N16" s="198"/>
      <c r="O16" s="199">
        <f t="shared" si="0"/>
        <v>0</v>
      </c>
    </row>
    <row r="17" spans="1:15" x14ac:dyDescent="0.3">
      <c r="A17" s="51">
        <v>8</v>
      </c>
      <c r="B17" s="5" t="s">
        <v>61</v>
      </c>
      <c r="C17" s="6"/>
      <c r="D17" s="6"/>
      <c r="E17" s="6"/>
      <c r="F17" s="6"/>
      <c r="G17" s="6"/>
      <c r="H17" s="6"/>
      <c r="I17" s="7"/>
      <c r="J17" s="198"/>
      <c r="K17" s="198"/>
      <c r="L17" s="198"/>
      <c r="M17" s="198"/>
      <c r="N17" s="198"/>
      <c r="O17" s="199">
        <f t="shared" si="0"/>
        <v>0</v>
      </c>
    </row>
    <row r="18" spans="1:15" x14ac:dyDescent="0.3">
      <c r="A18" s="51">
        <v>9</v>
      </c>
      <c r="B18" s="5" t="s">
        <v>62</v>
      </c>
      <c r="C18" s="6"/>
      <c r="D18" s="6"/>
      <c r="E18" s="6"/>
      <c r="F18" s="6"/>
      <c r="G18" s="6"/>
      <c r="H18" s="6"/>
      <c r="I18" s="7"/>
      <c r="J18" s="198"/>
      <c r="K18" s="198"/>
      <c r="L18" s="198"/>
      <c r="M18" s="198"/>
      <c r="N18" s="198"/>
      <c r="O18" s="199">
        <f t="shared" si="0"/>
        <v>0</v>
      </c>
    </row>
    <row r="19" spans="1:15" x14ac:dyDescent="0.3">
      <c r="A19" s="31"/>
      <c r="B19" s="5" t="s">
        <v>63</v>
      </c>
      <c r="C19" s="6"/>
      <c r="D19" s="6"/>
      <c r="E19" s="6"/>
      <c r="F19" s="6"/>
      <c r="G19" s="6"/>
      <c r="H19" s="6"/>
      <c r="I19" s="7"/>
      <c r="J19" s="198"/>
      <c r="K19" s="198"/>
      <c r="L19" s="198"/>
      <c r="M19" s="198"/>
      <c r="N19" s="198"/>
      <c r="O19" s="199">
        <f t="shared" si="0"/>
        <v>0</v>
      </c>
    </row>
    <row r="20" spans="1:15" x14ac:dyDescent="0.3">
      <c r="A20" s="31"/>
      <c r="B20" s="5" t="s">
        <v>64</v>
      </c>
      <c r="C20" s="6"/>
      <c r="D20" s="6"/>
      <c r="E20" s="6"/>
      <c r="F20" s="6"/>
      <c r="G20" s="6"/>
      <c r="H20" s="6"/>
      <c r="I20" s="7"/>
      <c r="J20" s="198"/>
      <c r="K20" s="198"/>
      <c r="L20" s="198"/>
      <c r="M20" s="198"/>
      <c r="N20" s="198"/>
      <c r="O20" s="199">
        <f t="shared" si="0"/>
        <v>0</v>
      </c>
    </row>
    <row r="21" spans="1:15" x14ac:dyDescent="0.3">
      <c r="A21" s="31"/>
      <c r="B21" s="5" t="s">
        <v>65</v>
      </c>
      <c r="C21" s="6"/>
      <c r="D21" s="6"/>
      <c r="E21" s="6"/>
      <c r="F21" s="6"/>
      <c r="G21" s="6"/>
      <c r="H21" s="6"/>
      <c r="I21" s="7"/>
      <c r="J21" s="198"/>
      <c r="K21" s="198"/>
      <c r="L21" s="198"/>
      <c r="M21" s="198"/>
      <c r="N21" s="198"/>
      <c r="O21" s="199">
        <f t="shared" si="0"/>
        <v>0</v>
      </c>
    </row>
    <row r="22" spans="1:15" x14ac:dyDescent="0.3">
      <c r="A22" s="31"/>
      <c r="B22" s="5" t="s">
        <v>66</v>
      </c>
      <c r="C22" s="6"/>
      <c r="D22" s="6"/>
      <c r="E22" s="6"/>
      <c r="F22" s="6"/>
      <c r="G22" s="6"/>
      <c r="H22" s="6"/>
      <c r="I22" s="7"/>
      <c r="J22" s="198"/>
      <c r="K22" s="198"/>
      <c r="L22" s="198"/>
      <c r="M22" s="198"/>
      <c r="N22" s="198"/>
      <c r="O22" s="199">
        <f t="shared" si="0"/>
        <v>0</v>
      </c>
    </row>
    <row r="23" spans="1:15" x14ac:dyDescent="0.3">
      <c r="A23" s="31"/>
      <c r="B23" s="5" t="s">
        <v>67</v>
      </c>
      <c r="C23" s="6"/>
      <c r="D23" s="6"/>
      <c r="E23" s="6"/>
      <c r="F23" s="6"/>
      <c r="G23" s="6"/>
      <c r="H23" s="6"/>
      <c r="I23" s="7"/>
      <c r="J23" s="198"/>
      <c r="K23" s="198"/>
      <c r="L23" s="198"/>
      <c r="M23" s="198"/>
      <c r="N23" s="198"/>
      <c r="O23" s="199">
        <f t="shared" si="0"/>
        <v>0</v>
      </c>
    </row>
    <row r="24" spans="1:15" x14ac:dyDescent="0.3">
      <c r="A24" s="51">
        <v>10</v>
      </c>
      <c r="B24" s="8" t="s">
        <v>68</v>
      </c>
      <c r="C24" s="9"/>
      <c r="D24" s="9"/>
      <c r="E24" s="9"/>
      <c r="F24" s="9"/>
      <c r="G24" s="9"/>
      <c r="H24" s="9"/>
      <c r="I24" s="10"/>
      <c r="J24" s="198"/>
      <c r="K24" s="198"/>
      <c r="L24" s="198"/>
      <c r="M24" s="198"/>
      <c r="N24" s="198"/>
      <c r="O24" s="199">
        <f t="shared" si="0"/>
        <v>0</v>
      </c>
    </row>
    <row r="25" spans="1:15" x14ac:dyDescent="0.3">
      <c r="A25" s="51">
        <v>11</v>
      </c>
      <c r="B25" s="196" t="s">
        <v>69</v>
      </c>
      <c r="C25" s="197"/>
      <c r="D25" s="197"/>
      <c r="E25" s="197"/>
      <c r="F25" s="197"/>
      <c r="G25" s="197"/>
      <c r="H25" s="197"/>
      <c r="I25" s="7"/>
      <c r="J25" s="198"/>
      <c r="K25" s="198"/>
      <c r="L25" s="198"/>
      <c r="M25" s="198"/>
      <c r="N25" s="198"/>
      <c r="O25" s="199">
        <f t="shared" si="0"/>
        <v>0</v>
      </c>
    </row>
    <row r="29" spans="1:15" x14ac:dyDescent="0.3">
      <c r="A29" s="19" t="s">
        <v>70</v>
      </c>
    </row>
    <row r="30" spans="1:15" x14ac:dyDescent="0.3">
      <c r="A30" s="21" t="s">
        <v>71</v>
      </c>
      <c r="B30" s="8" t="s">
        <v>326</v>
      </c>
      <c r="C30" s="9"/>
      <c r="D30" s="9"/>
      <c r="E30" s="9"/>
      <c r="F30" s="9"/>
      <c r="G30" s="9"/>
      <c r="H30" s="9"/>
      <c r="I30" s="10"/>
      <c r="J30" s="227" t="s">
        <v>12</v>
      </c>
      <c r="K30" s="227" t="s">
        <v>13</v>
      </c>
      <c r="L30" s="227" t="s">
        <v>14</v>
      </c>
      <c r="M30" s="227" t="s">
        <v>15</v>
      </c>
      <c r="N30" s="227" t="s">
        <v>16</v>
      </c>
      <c r="O30" s="227" t="s">
        <v>17</v>
      </c>
    </row>
    <row r="31" spans="1:15" x14ac:dyDescent="0.3">
      <c r="A31" s="22"/>
      <c r="B31" s="11" t="s">
        <v>72</v>
      </c>
      <c r="C31" s="29"/>
      <c r="D31" s="29"/>
      <c r="E31" s="29"/>
      <c r="F31" s="29"/>
      <c r="G31" s="29"/>
      <c r="H31" s="29"/>
      <c r="I31" s="13"/>
      <c r="J31" s="228"/>
      <c r="K31" s="228"/>
      <c r="L31" s="228"/>
      <c r="M31" s="228"/>
      <c r="N31" s="228"/>
      <c r="O31" s="228"/>
    </row>
    <row r="32" spans="1:15" x14ac:dyDescent="0.3">
      <c r="A32" s="20"/>
      <c r="B32" s="14" t="s">
        <v>73</v>
      </c>
      <c r="C32" s="48"/>
      <c r="D32" s="48"/>
      <c r="E32" s="48"/>
      <c r="F32" s="48"/>
      <c r="G32" s="48"/>
      <c r="H32" s="48"/>
      <c r="I32" s="16"/>
      <c r="J32" s="229"/>
      <c r="K32" s="229"/>
      <c r="L32" s="229"/>
      <c r="M32" s="229"/>
      <c r="N32" s="229"/>
      <c r="O32" s="229"/>
    </row>
    <row r="33" spans="1:21" x14ac:dyDescent="0.3">
      <c r="A33" s="4" t="s">
        <v>18</v>
      </c>
      <c r="B33" s="5" t="s">
        <v>74</v>
      </c>
      <c r="C33" s="6"/>
      <c r="D33" s="6"/>
      <c r="E33" s="6"/>
      <c r="F33" s="6"/>
      <c r="G33" s="6"/>
      <c r="H33" s="6"/>
      <c r="I33" s="7"/>
      <c r="J33" s="198"/>
      <c r="K33" s="198"/>
      <c r="L33" s="198"/>
      <c r="M33" s="198"/>
      <c r="N33" s="198"/>
      <c r="O33" s="200">
        <f>SUM(J33:N33)</f>
        <v>0</v>
      </c>
    </row>
    <row r="34" spans="1:21" x14ac:dyDescent="0.3">
      <c r="A34" s="4" t="s">
        <v>19</v>
      </c>
      <c r="B34" s="5" t="s">
        <v>75</v>
      </c>
      <c r="C34" s="6"/>
      <c r="D34" s="6"/>
      <c r="E34" s="6"/>
      <c r="F34" s="6"/>
      <c r="G34" s="6"/>
      <c r="H34" s="6"/>
      <c r="I34" s="7"/>
      <c r="J34" s="201">
        <f>'Block A'!J14-'Block B'!J33</f>
        <v>0</v>
      </c>
      <c r="K34" s="201">
        <f>'Block A'!K14-'Block B'!K33</f>
        <v>0</v>
      </c>
      <c r="L34" s="201">
        <f>'Block A'!L14-'Block B'!L33</f>
        <v>0</v>
      </c>
      <c r="M34" s="201">
        <f>'Block A'!M14-'Block B'!M33</f>
        <v>0</v>
      </c>
      <c r="N34" s="201">
        <f>'Block A'!N14-'Block B'!N33</f>
        <v>0</v>
      </c>
      <c r="O34" s="200">
        <f t="shared" ref="O34:O36" si="1">SUM(J34:N34)</f>
        <v>0</v>
      </c>
    </row>
    <row r="35" spans="1:21" x14ac:dyDescent="0.3">
      <c r="A35" s="4" t="s">
        <v>26</v>
      </c>
      <c r="B35" s="5" t="s">
        <v>76</v>
      </c>
      <c r="C35" s="6"/>
      <c r="D35" s="6"/>
      <c r="E35" s="6"/>
      <c r="F35" s="6"/>
      <c r="G35" s="6"/>
      <c r="H35" s="6"/>
      <c r="I35" s="7"/>
      <c r="J35" s="198"/>
      <c r="K35" s="198"/>
      <c r="L35" s="198"/>
      <c r="M35" s="198"/>
      <c r="N35" s="198"/>
      <c r="O35" s="200">
        <f t="shared" si="1"/>
        <v>0</v>
      </c>
    </row>
    <row r="36" spans="1:21" x14ac:dyDescent="0.3">
      <c r="A36" s="4" t="s">
        <v>77</v>
      </c>
      <c r="B36" s="8" t="s">
        <v>78</v>
      </c>
      <c r="C36" s="9"/>
      <c r="D36" s="9"/>
      <c r="E36" s="9"/>
      <c r="F36" s="9"/>
      <c r="G36" s="9"/>
      <c r="H36" s="9"/>
      <c r="I36" s="10"/>
      <c r="J36" s="201">
        <f>'Block A'!J14-'Block B'!J35</f>
        <v>0</v>
      </c>
      <c r="K36" s="201">
        <f>'Block A'!K14-'Block B'!K35</f>
        <v>0</v>
      </c>
      <c r="L36" s="201">
        <f>'Block A'!L14-'Block B'!L35</f>
        <v>0</v>
      </c>
      <c r="M36" s="201">
        <f>'Block A'!M14-'Block B'!M35</f>
        <v>0</v>
      </c>
      <c r="N36" s="201">
        <f>'Block A'!N14-'Block B'!N35</f>
        <v>0</v>
      </c>
      <c r="O36" s="202">
        <f t="shared" si="1"/>
        <v>0</v>
      </c>
    </row>
    <row r="37" spans="1:21" x14ac:dyDescent="0.3">
      <c r="A37" s="21" t="s">
        <v>79</v>
      </c>
      <c r="B37" s="8" t="s">
        <v>160</v>
      </c>
      <c r="C37" s="9"/>
      <c r="D37" s="9"/>
      <c r="E37" s="9"/>
      <c r="F37" s="9"/>
      <c r="G37" s="9"/>
      <c r="H37" s="110"/>
      <c r="I37" s="106"/>
      <c r="J37" s="107"/>
      <c r="K37" s="107"/>
      <c r="L37" s="107"/>
      <c r="M37" s="108"/>
      <c r="N37" s="108"/>
      <c r="O37" s="67"/>
      <c r="Q37" s="66" t="b">
        <v>0</v>
      </c>
      <c r="R37" s="66" t="b">
        <v>0</v>
      </c>
      <c r="S37" s="66" t="b">
        <v>0</v>
      </c>
      <c r="T37" s="66" t="b">
        <v>0</v>
      </c>
      <c r="U37" s="66" t="b">
        <v>0</v>
      </c>
    </row>
    <row r="38" spans="1:21" x14ac:dyDescent="0.3">
      <c r="A38" s="20"/>
      <c r="B38" s="14" t="s">
        <v>161</v>
      </c>
      <c r="C38" s="15"/>
      <c r="D38" s="15"/>
      <c r="E38" s="15"/>
      <c r="F38" s="15"/>
      <c r="G38" s="15"/>
      <c r="H38" s="111"/>
      <c r="I38" s="109"/>
      <c r="J38" s="107"/>
      <c r="K38" s="107"/>
      <c r="L38" s="107"/>
      <c r="M38" s="107"/>
      <c r="N38" s="107"/>
      <c r="O38" s="68"/>
    </row>
    <row r="39" spans="1:21" x14ac:dyDescent="0.3">
      <c r="A39" s="21">
        <v>1</v>
      </c>
      <c r="B39" s="8" t="s">
        <v>162</v>
      </c>
      <c r="C39" s="9"/>
      <c r="D39" s="9"/>
      <c r="E39" s="9"/>
      <c r="F39" s="9"/>
      <c r="G39" s="9"/>
      <c r="H39" s="9"/>
      <c r="I39" s="10"/>
      <c r="J39" s="225"/>
      <c r="K39" s="225"/>
      <c r="L39" s="225"/>
      <c r="M39" s="225"/>
      <c r="N39" s="225"/>
      <c r="O39" s="223">
        <f>SUM(J39:N40)</f>
        <v>0</v>
      </c>
    </row>
    <row r="40" spans="1:21" x14ac:dyDescent="0.3">
      <c r="A40" s="20"/>
      <c r="B40" s="14" t="s">
        <v>163</v>
      </c>
      <c r="C40" s="15"/>
      <c r="D40" s="15"/>
      <c r="E40" s="15"/>
      <c r="F40" s="15"/>
      <c r="G40" s="15"/>
      <c r="H40" s="15"/>
      <c r="I40" s="16"/>
      <c r="J40" s="226"/>
      <c r="K40" s="226"/>
      <c r="L40" s="226"/>
      <c r="M40" s="226"/>
      <c r="N40" s="226"/>
      <c r="O40" s="224"/>
    </row>
    <row r="43" spans="1:21" x14ac:dyDescent="0.3">
      <c r="A43" s="27" t="s">
        <v>164</v>
      </c>
    </row>
    <row r="44" spans="1:21" x14ac:dyDescent="0.3">
      <c r="A44" s="27" t="s">
        <v>165</v>
      </c>
    </row>
    <row r="45" spans="1:21" x14ac:dyDescent="0.3">
      <c r="A45" s="27" t="s">
        <v>166</v>
      </c>
    </row>
    <row r="46" spans="1:21" x14ac:dyDescent="0.3">
      <c r="A46" s="27" t="s">
        <v>167</v>
      </c>
    </row>
    <row r="47" spans="1:21" x14ac:dyDescent="0.3">
      <c r="A47" s="27" t="s">
        <v>168</v>
      </c>
    </row>
  </sheetData>
  <sheetProtection password="CF05" sheet="1" objects="1" scenarios="1"/>
  <protectedRanges>
    <protectedRange password="CB1D" sqref="J38:J40 J33:N33 J35:N35 J10:N25 J5:N6 K37:N40" name="Range1"/>
  </protectedRanges>
  <mergeCells count="13">
    <mergeCell ref="B4:H4"/>
    <mergeCell ref="O39:O40"/>
    <mergeCell ref="J39:J40"/>
    <mergeCell ref="K39:K40"/>
    <mergeCell ref="L39:L40"/>
    <mergeCell ref="M39:M40"/>
    <mergeCell ref="N39:N40"/>
    <mergeCell ref="N30:N32"/>
    <mergeCell ref="O30:O32"/>
    <mergeCell ref="J30:J32"/>
    <mergeCell ref="K30:K32"/>
    <mergeCell ref="L30:L32"/>
    <mergeCell ref="M30:M32"/>
  </mergeCells>
  <dataValidations count="2">
    <dataValidation type="whole" operator="greaterThan" allowBlank="1" showInputMessage="1" showErrorMessage="1" errorTitle="Pls Check" error="Value can't be less than Zero" sqref="J5:N6">
      <formula1>0</formula1>
    </dataValidation>
    <dataValidation type="whole" allowBlank="1" showInputMessage="1" showErrorMessage="1" errorTitle="Pls Check" error="The value can't be less than Zero and more than J14 of sheet Block A" sqref="J33">
      <formula1>0</formula1>
      <formula2>#REF!</formula2>
    </dataValidation>
  </dataValidations>
  <printOptions horizontalCentered="1" verticalCentered="1"/>
  <pageMargins left="0" right="0" top="0" bottom="0" header="0" footer="0"/>
  <pageSetup scale="93" orientation="portrait" r:id="rId1"/>
  <headerFooter>
    <oddFooter>&amp;L&amp;"-,Italic"&amp;8OME HEP Report Excel V1&amp;R&amp;8Printed on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" r:id="rId4" name="Check Box 122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" name="Check Box 123">
              <controlPr defaultSize="0" autoFill="0" autoLine="0" autoPict="0">
                <anchor moveWithCells="1">
                  <from>
                    <xdr:col>10</xdr:col>
                    <xdr:colOff>0</xdr:colOff>
                    <xdr:row>36</xdr:row>
                    <xdr:rowOff>0</xdr:rowOff>
                  </from>
                  <to>
                    <xdr:col>10</xdr:col>
                    <xdr:colOff>297180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" name="Check Box 124">
              <controlPr defaultSize="0" autoFill="0" autoLine="0" autoPict="0">
                <anchor moveWithCells="1">
                  <from>
                    <xdr:col>10</xdr:col>
                    <xdr:colOff>0</xdr:colOff>
                    <xdr:row>37</xdr:row>
                    <xdr:rowOff>0</xdr:rowOff>
                  </from>
                  <to>
                    <xdr:col>10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" name="Check Box 125">
              <controlPr defaultSize="0" autoFill="0" autoLine="0" autoPict="0">
                <anchor moveWithCells="1">
                  <from>
                    <xdr:col>11</xdr:col>
                    <xdr:colOff>0</xdr:colOff>
                    <xdr:row>36</xdr:row>
                    <xdr:rowOff>0</xdr:rowOff>
                  </from>
                  <to>
                    <xdr:col>11</xdr:col>
                    <xdr:colOff>297180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" name="Check Box 126">
              <controlPr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0</xdr:rowOff>
                  </from>
                  <to>
                    <xdr:col>11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9" name="Check Box 127">
              <controlPr defaultSize="0" autoFill="0" autoLine="0" autoPict="0">
                <anchor moveWithCells="1">
                  <from>
                    <xdr:col>12</xdr:col>
                    <xdr:colOff>0</xdr:colOff>
                    <xdr:row>36</xdr:row>
                    <xdr:rowOff>0</xdr:rowOff>
                  </from>
                  <to>
                    <xdr:col>12</xdr:col>
                    <xdr:colOff>297180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defaultSize="0" autoFill="0" autoLine="0" autoPict="0">
                <anchor moveWithCells="1">
                  <from>
                    <xdr:col>12</xdr:col>
                    <xdr:colOff>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13</xdr:col>
                    <xdr:colOff>297180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13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" name="Check Box 137">
              <controlPr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9</xdr:col>
                    <xdr:colOff>297180</xdr:colOff>
                    <xdr:row>36</xdr:row>
                    <xdr:rowOff>182880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whole" allowBlank="1" showInputMessage="1" showErrorMessage="1" errorTitle="Pls Check" error="Value can't be less than Zero and greater than J14 in Block A">
          <x14:formula1>
            <xm:f>0</xm:f>
          </x14:formula1>
          <x14:formula2>
            <xm:f>'Block A'!$J$14</xm:f>
          </x14:formula2>
          <xm:sqref>J10:J25</xm:sqref>
        </x14:dataValidation>
        <x14:dataValidation type="whole" allowBlank="1" showInputMessage="1" showErrorMessage="1" errorTitle="Pls Check" error="Value can't be less than Zero and greater than K14 in Block A">
          <x14:formula1>
            <xm:f>0</xm:f>
          </x14:formula1>
          <x14:formula2>
            <xm:f>'Block A'!$K$14</xm:f>
          </x14:formula2>
          <xm:sqref>K10:K25</xm:sqref>
        </x14:dataValidation>
        <x14:dataValidation type="whole" allowBlank="1" showInputMessage="1" showErrorMessage="1" errorTitle="Pls Check" error="Value can't be less than Zero and greater than L14 in Block A">
          <x14:formula1>
            <xm:f>0</xm:f>
          </x14:formula1>
          <x14:formula2>
            <xm:f>'Block A'!$L$14</xm:f>
          </x14:formula2>
          <xm:sqref>L10:L25</xm:sqref>
        </x14:dataValidation>
        <x14:dataValidation type="whole" allowBlank="1" showInputMessage="1" showErrorMessage="1" errorTitle="Pls Check" error="Value can't be less than Zero and greater than M14 in Block A">
          <x14:formula1>
            <xm:f>0</xm:f>
          </x14:formula1>
          <x14:formula2>
            <xm:f>'Block A'!$M$14</xm:f>
          </x14:formula2>
          <xm:sqref>M10:M25</xm:sqref>
        </x14:dataValidation>
        <x14:dataValidation type="whole" allowBlank="1" showInputMessage="1" showErrorMessage="1" errorTitle="Pls Check" error="Value can't be less than Zero and greater than N14 in Block A">
          <x14:formula1>
            <xm:f>0</xm:f>
          </x14:formula1>
          <x14:formula2>
            <xm:f>'Block A'!$N$14</xm:f>
          </x14:formula2>
          <xm:sqref>N10:N25</xm:sqref>
        </x14:dataValidation>
        <x14:dataValidation type="whole" allowBlank="1" showInputMessage="1" showErrorMessage="1" errorTitle="Pls Check" error="Value can't be negative and greater than J14 of sheet Block A">
          <x14:formula1>
            <xm:f>0</xm:f>
          </x14:formula1>
          <x14:formula2>
            <xm:f>'Block A'!$J$14</xm:f>
          </x14:formula2>
          <xm:sqref>J39:J40</xm:sqref>
        </x14:dataValidation>
        <x14:dataValidation type="whole" allowBlank="1" showInputMessage="1" showErrorMessage="1" errorTitle="Pls Check" error="The value can't be less than Zero and more than J14 of sheet Block A">
          <x14:formula1>
            <xm:f>0</xm:f>
          </x14:formula1>
          <x14:formula2>
            <xm:f>'Block A'!$J$14</xm:f>
          </x14:formula2>
          <xm:sqref>J35</xm:sqref>
        </x14:dataValidation>
        <x14:dataValidation type="whole" allowBlank="1" showInputMessage="1" showErrorMessage="1" errorTitle="Pls Check" error="The value can't be less than Zero and more than K14 of sheet Block A">
          <x14:formula1>
            <xm:f>0</xm:f>
          </x14:formula1>
          <x14:formula2>
            <xm:f>'Block A'!$K$14</xm:f>
          </x14:formula2>
          <xm:sqref>K35</xm:sqref>
        </x14:dataValidation>
        <x14:dataValidation type="whole" allowBlank="1" showInputMessage="1" showErrorMessage="1" errorTitle="Pls Check" error="The value can't be less than Zero and more than L14 of sheet Block A">
          <x14:formula1>
            <xm:f>0</xm:f>
          </x14:formula1>
          <x14:formula2>
            <xm:f>'Block A'!$L$14</xm:f>
          </x14:formula2>
          <xm:sqref>L35</xm:sqref>
        </x14:dataValidation>
        <x14:dataValidation type="whole" allowBlank="1" showInputMessage="1" showErrorMessage="1" errorTitle="Pls Check" error="The value can't be less than Zero and more than M14 of sheet Block A">
          <x14:formula1>
            <xm:f>0</xm:f>
          </x14:formula1>
          <x14:formula2>
            <xm:f>'Block A'!$M$14</xm:f>
          </x14:formula2>
          <xm:sqref>M35</xm:sqref>
        </x14:dataValidation>
        <x14:dataValidation type="whole" allowBlank="1" showInputMessage="1" showErrorMessage="1" errorTitle="Pls Check" error="The value can't be less than Zero and more than N14 of sheet Block A">
          <x14:formula1>
            <xm:f>0</xm:f>
          </x14:formula1>
          <x14:formula2>
            <xm:f>'Block A'!$N$14</xm:f>
          </x14:formula2>
          <xm:sqref>N35</xm:sqref>
        </x14:dataValidation>
        <x14:dataValidation type="whole" allowBlank="1" showInputMessage="1" showErrorMessage="1" errorTitle="Pls Check" error="The value can't be less than Zero and more than K14 of sheet Block A">
          <x14:formula1>
            <xm:f>0</xm:f>
          </x14:formula1>
          <x14:formula2>
            <xm:f>'Block A'!$K$14</xm:f>
          </x14:formula2>
          <xm:sqref>K33</xm:sqref>
        </x14:dataValidation>
        <x14:dataValidation type="whole" allowBlank="1" showInputMessage="1" showErrorMessage="1" errorTitle="Pls Check" error="The value can't be less than Zero and more than L14 of sheet Block A">
          <x14:formula1>
            <xm:f>0</xm:f>
          </x14:formula1>
          <x14:formula2>
            <xm:f>'Block A'!$L$14</xm:f>
          </x14:formula2>
          <xm:sqref>L33</xm:sqref>
        </x14:dataValidation>
        <x14:dataValidation type="whole" allowBlank="1" showInputMessage="1" showErrorMessage="1" errorTitle="Pls Check" error="The value can't be less than Zero and more than M14 of sheet Block A">
          <x14:formula1>
            <xm:f>0</xm:f>
          </x14:formula1>
          <x14:formula2>
            <xm:f>'Block A'!$M$14</xm:f>
          </x14:formula2>
          <xm:sqref>M33</xm:sqref>
        </x14:dataValidation>
        <x14:dataValidation type="whole" allowBlank="1" showInputMessage="1" showErrorMessage="1" errorTitle="Pls Check" error="The value can't be less than Zero and more than N14 of sheet Block A">
          <x14:formula1>
            <xm:f>0</xm:f>
          </x14:formula1>
          <x14:formula2>
            <xm:f>'Block A'!$N$14</xm:f>
          </x14:formula2>
          <xm:sqref>N33</xm:sqref>
        </x14:dataValidation>
        <x14:dataValidation type="whole" allowBlank="1" showInputMessage="1" showErrorMessage="1" errorTitle="Pls Check" error="Value can't be negative and greater than K14 of sheet Block A">
          <x14:formula1>
            <xm:f>0</xm:f>
          </x14:formula1>
          <x14:formula2>
            <xm:f>'Block A'!$K$14</xm:f>
          </x14:formula2>
          <xm:sqref>K39:K40</xm:sqref>
        </x14:dataValidation>
        <x14:dataValidation type="whole" allowBlank="1" showInputMessage="1" showErrorMessage="1" errorTitle="Pls Check" error="Value can't be negative and greater than L14 of sheet Block A">
          <x14:formula1>
            <xm:f>0</xm:f>
          </x14:formula1>
          <x14:formula2>
            <xm:f>'Block A'!$L$14</xm:f>
          </x14:formula2>
          <xm:sqref>L39:L40</xm:sqref>
        </x14:dataValidation>
        <x14:dataValidation type="whole" allowBlank="1" showInputMessage="1" showErrorMessage="1" errorTitle="Pls Check" error="Value can't be negative and greater than M14 of sheet Block A">
          <x14:formula1>
            <xm:f>0</xm:f>
          </x14:formula1>
          <x14:formula2>
            <xm:f>'Block A'!$M$14</xm:f>
          </x14:formula2>
          <xm:sqref>M39:M40</xm:sqref>
        </x14:dataValidation>
        <x14:dataValidation type="whole" allowBlank="1" showInputMessage="1" showErrorMessage="1" errorTitle="Pls Check" error="Value can't be negative and greater than N14 of sheet Block A">
          <x14:formula1>
            <xm:f>0</xm:f>
          </x14:formula1>
          <x14:formula2>
            <xm:f>'Block A'!$N$14</xm:f>
          </x14:formula2>
          <xm:sqref>N39:N40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3"/>
  <sheetViews>
    <sheetView showGridLines="0" topLeftCell="A25" zoomScaleNormal="100" workbookViewId="0"/>
  </sheetViews>
  <sheetFormatPr defaultRowHeight="14.4" x14ac:dyDescent="0.3"/>
  <cols>
    <col min="1" max="1" width="3.33203125" customWidth="1"/>
    <col min="11" max="11" width="9.109375" customWidth="1"/>
    <col min="12" max="12" width="4.88671875" customWidth="1"/>
    <col min="13" max="13" width="9.109375" hidden="1" customWidth="1"/>
  </cols>
  <sheetData>
    <row r="1" spans="1:13" x14ac:dyDescent="0.3">
      <c r="A1" s="2" t="s">
        <v>80</v>
      </c>
      <c r="B1" s="2" t="s">
        <v>81</v>
      </c>
    </row>
    <row r="3" spans="1:13" x14ac:dyDescent="0.3">
      <c r="A3" s="19" t="s">
        <v>82</v>
      </c>
    </row>
    <row r="4" spans="1:13" x14ac:dyDescent="0.3">
      <c r="A4" s="33" t="s">
        <v>83</v>
      </c>
      <c r="B4" s="5" t="s">
        <v>84</v>
      </c>
      <c r="C4" s="6"/>
      <c r="D4" s="6"/>
      <c r="E4" s="6"/>
      <c r="F4" s="6"/>
      <c r="G4" s="6"/>
      <c r="H4" s="6"/>
      <c r="I4" s="6"/>
      <c r="J4" s="45"/>
      <c r="K4" s="46"/>
    </row>
    <row r="5" spans="1:13" x14ac:dyDescent="0.3">
      <c r="A5" s="232" t="s">
        <v>18</v>
      </c>
      <c r="B5" s="11" t="s">
        <v>85</v>
      </c>
      <c r="C5" s="12"/>
      <c r="D5" s="12"/>
      <c r="E5" s="12"/>
      <c r="F5" s="12"/>
      <c r="G5" s="12"/>
      <c r="H5" s="12"/>
      <c r="I5" s="12"/>
      <c r="J5" s="234"/>
      <c r="K5" s="235"/>
    </row>
    <row r="6" spans="1:13" x14ac:dyDescent="0.3">
      <c r="A6" s="233"/>
      <c r="B6" s="11" t="s">
        <v>86</v>
      </c>
      <c r="C6" s="12"/>
      <c r="D6" s="12"/>
      <c r="E6" s="12"/>
      <c r="F6" s="12"/>
      <c r="G6" s="12"/>
      <c r="H6" s="12"/>
      <c r="I6" s="12"/>
      <c r="J6" s="236"/>
      <c r="K6" s="237"/>
    </row>
    <row r="7" spans="1:13" x14ac:dyDescent="0.3">
      <c r="A7" s="232" t="s">
        <v>19</v>
      </c>
      <c r="B7" s="8" t="s">
        <v>87</v>
      </c>
      <c r="C7" s="9"/>
      <c r="D7" s="9"/>
      <c r="E7" s="9"/>
      <c r="F7" s="9"/>
      <c r="G7" s="9"/>
      <c r="H7" s="9"/>
      <c r="I7" s="9"/>
      <c r="J7" s="234"/>
      <c r="K7" s="235"/>
    </row>
    <row r="8" spans="1:13" x14ac:dyDescent="0.3">
      <c r="A8" s="233"/>
      <c r="B8" s="14" t="s">
        <v>88</v>
      </c>
      <c r="C8" s="15"/>
      <c r="D8" s="15"/>
      <c r="E8" s="15"/>
      <c r="F8" s="15"/>
      <c r="G8" s="15"/>
      <c r="H8" s="15"/>
      <c r="I8" s="15"/>
      <c r="J8" s="236"/>
      <c r="K8" s="237"/>
    </row>
    <row r="9" spans="1:13" x14ac:dyDescent="0.3">
      <c r="A9" s="243" t="s">
        <v>26</v>
      </c>
      <c r="B9" s="251" t="s">
        <v>89</v>
      </c>
      <c r="C9" s="252"/>
      <c r="D9" s="252"/>
      <c r="E9" s="252"/>
      <c r="F9" s="252"/>
      <c r="G9" s="252"/>
      <c r="H9" s="252"/>
      <c r="I9" s="253"/>
      <c r="J9" s="100"/>
      <c r="K9" s="101"/>
      <c r="M9" s="66" t="b">
        <v>0</v>
      </c>
    </row>
    <row r="10" spans="1:13" ht="15" customHeight="1" x14ac:dyDescent="0.3">
      <c r="A10" s="245"/>
      <c r="B10" s="254"/>
      <c r="C10" s="255"/>
      <c r="D10" s="255"/>
      <c r="E10" s="255"/>
      <c r="F10" s="255"/>
      <c r="G10" s="255"/>
      <c r="H10" s="255"/>
      <c r="I10" s="256"/>
      <c r="J10" s="95"/>
      <c r="K10" s="96"/>
      <c r="M10" s="66" t="b">
        <v>0</v>
      </c>
    </row>
    <row r="11" spans="1:13" x14ac:dyDescent="0.3">
      <c r="A11" s="243" t="s">
        <v>77</v>
      </c>
      <c r="B11" s="271" t="s">
        <v>90</v>
      </c>
      <c r="C11" s="272"/>
      <c r="D11" s="272"/>
      <c r="E11" s="272"/>
      <c r="F11" s="272"/>
      <c r="G11" s="272"/>
      <c r="H11" s="272"/>
      <c r="I11" s="273"/>
      <c r="J11" s="95"/>
      <c r="K11" s="96"/>
      <c r="M11" s="66" t="b">
        <v>0</v>
      </c>
    </row>
    <row r="12" spans="1:13" x14ac:dyDescent="0.3">
      <c r="A12" s="244"/>
      <c r="B12" s="274"/>
      <c r="C12" s="275"/>
      <c r="D12" s="275"/>
      <c r="E12" s="275"/>
      <c r="F12" s="275"/>
      <c r="G12" s="275"/>
      <c r="H12" s="275"/>
      <c r="I12" s="275"/>
      <c r="J12" s="95"/>
      <c r="K12" s="96"/>
      <c r="M12" s="66" t="b">
        <v>0</v>
      </c>
    </row>
    <row r="13" spans="1:13" x14ac:dyDescent="0.3">
      <c r="A13" s="245"/>
      <c r="B13" s="276"/>
      <c r="C13" s="277"/>
      <c r="D13" s="277"/>
      <c r="E13" s="277"/>
      <c r="F13" s="277"/>
      <c r="G13" s="277"/>
      <c r="H13" s="277"/>
      <c r="I13" s="278"/>
      <c r="J13" s="102"/>
      <c r="K13" s="96"/>
      <c r="M13" s="66" t="b">
        <v>0</v>
      </c>
    </row>
    <row r="14" spans="1:13" ht="15" customHeight="1" x14ac:dyDescent="0.3">
      <c r="A14" s="243" t="s">
        <v>79</v>
      </c>
      <c r="B14" s="251" t="s">
        <v>334</v>
      </c>
      <c r="C14" s="252"/>
      <c r="D14" s="252"/>
      <c r="E14" s="252"/>
      <c r="F14" s="252"/>
      <c r="G14" s="252"/>
      <c r="H14" s="252"/>
      <c r="I14" s="253"/>
      <c r="J14" s="95"/>
      <c r="K14" s="96"/>
      <c r="M14" s="189" t="b">
        <v>0</v>
      </c>
    </row>
    <row r="15" spans="1:13" ht="15" customHeight="1" x14ac:dyDescent="0.3">
      <c r="A15" s="244"/>
      <c r="B15" s="259"/>
      <c r="C15" s="260"/>
      <c r="D15" s="260"/>
      <c r="E15" s="260"/>
      <c r="F15" s="260"/>
      <c r="G15" s="260"/>
      <c r="H15" s="260"/>
      <c r="I15" s="261"/>
      <c r="J15" s="95"/>
      <c r="K15" s="96"/>
      <c r="M15" s="189" t="b">
        <v>0</v>
      </c>
    </row>
    <row r="16" spans="1:13" ht="15" customHeight="1" x14ac:dyDescent="0.3">
      <c r="A16" s="244"/>
      <c r="B16" s="254"/>
      <c r="C16" s="255"/>
      <c r="D16" s="255"/>
      <c r="E16" s="255"/>
      <c r="F16" s="255"/>
      <c r="G16" s="255"/>
      <c r="H16" s="255"/>
      <c r="I16" s="256"/>
      <c r="J16" s="95"/>
      <c r="K16" s="96"/>
      <c r="M16" s="189" t="b">
        <v>0</v>
      </c>
    </row>
    <row r="17" spans="1:13" ht="15" customHeight="1" x14ac:dyDescent="0.3">
      <c r="A17" s="243" t="s">
        <v>91</v>
      </c>
      <c r="B17" s="271" t="s">
        <v>92</v>
      </c>
      <c r="C17" s="272"/>
      <c r="D17" s="272"/>
      <c r="E17" s="272"/>
      <c r="F17" s="272"/>
      <c r="G17" s="272"/>
      <c r="H17" s="272"/>
      <c r="I17" s="273"/>
      <c r="J17" s="95"/>
      <c r="K17" s="97"/>
      <c r="M17" s="66" t="b">
        <v>0</v>
      </c>
    </row>
    <row r="18" spans="1:13" x14ac:dyDescent="0.3">
      <c r="A18" s="244"/>
      <c r="B18" s="274"/>
      <c r="C18" s="275"/>
      <c r="D18" s="275"/>
      <c r="E18" s="275"/>
      <c r="F18" s="275"/>
      <c r="G18" s="275"/>
      <c r="H18" s="275"/>
      <c r="I18" s="275"/>
      <c r="J18" s="98"/>
      <c r="K18" s="99"/>
      <c r="M18" s="66" t="b">
        <v>0</v>
      </c>
    </row>
    <row r="19" spans="1:13" ht="15" customHeight="1" x14ac:dyDescent="0.3">
      <c r="A19" s="245"/>
      <c r="B19" s="276"/>
      <c r="C19" s="277"/>
      <c r="D19" s="277"/>
      <c r="E19" s="277"/>
      <c r="F19" s="277"/>
      <c r="G19" s="277"/>
      <c r="H19" s="277"/>
      <c r="I19" s="278"/>
      <c r="J19" s="98"/>
      <c r="K19" s="99"/>
      <c r="M19" s="66" t="b">
        <v>0</v>
      </c>
    </row>
    <row r="20" spans="1:13" x14ac:dyDescent="0.3">
      <c r="M20" s="66"/>
    </row>
    <row r="21" spans="1:13" x14ac:dyDescent="0.3">
      <c r="M21" s="66"/>
    </row>
    <row r="22" spans="1:13" x14ac:dyDescent="0.3">
      <c r="A22" s="19" t="s">
        <v>93</v>
      </c>
      <c r="M22" s="66"/>
    </row>
    <row r="23" spans="1:13" x14ac:dyDescent="0.3">
      <c r="A23" s="4" t="s">
        <v>94</v>
      </c>
      <c r="B23" s="279" t="s">
        <v>95</v>
      </c>
      <c r="C23" s="280"/>
      <c r="D23" s="280"/>
      <c r="E23" s="280"/>
      <c r="F23" s="280"/>
      <c r="G23" s="280"/>
      <c r="H23" s="280"/>
      <c r="I23" s="280"/>
      <c r="J23" s="280"/>
      <c r="K23" s="281"/>
      <c r="M23" s="66"/>
    </row>
    <row r="24" spans="1:13" ht="14.4" customHeight="1" x14ac:dyDescent="0.3">
      <c r="A24" s="4" t="s">
        <v>18</v>
      </c>
      <c r="B24" s="5" t="s">
        <v>329</v>
      </c>
      <c r="C24" s="6"/>
      <c r="D24" s="6"/>
      <c r="E24" s="6"/>
      <c r="F24" s="6"/>
      <c r="G24" s="6"/>
      <c r="H24" s="6"/>
      <c r="I24" s="7"/>
      <c r="J24" s="238"/>
      <c r="K24" s="239"/>
      <c r="M24" s="66"/>
    </row>
    <row r="25" spans="1:13" x14ac:dyDescent="0.3">
      <c r="A25" s="4" t="s">
        <v>19</v>
      </c>
      <c r="B25" s="8" t="s">
        <v>96</v>
      </c>
      <c r="C25" s="9"/>
      <c r="D25" s="9"/>
      <c r="E25" s="9"/>
      <c r="F25" s="9"/>
      <c r="G25" s="9"/>
      <c r="H25" s="9"/>
      <c r="I25" s="10"/>
      <c r="J25" s="238"/>
      <c r="K25" s="239"/>
      <c r="M25" s="66"/>
    </row>
    <row r="26" spans="1:13" x14ac:dyDescent="0.3">
      <c r="A26" s="23" t="s">
        <v>26</v>
      </c>
      <c r="B26" s="8" t="s">
        <v>97</v>
      </c>
      <c r="C26" s="9"/>
      <c r="D26" s="9"/>
      <c r="E26" s="9"/>
      <c r="F26" s="9"/>
      <c r="G26" s="9"/>
      <c r="H26" s="9"/>
      <c r="I26" s="10"/>
      <c r="J26" s="234"/>
      <c r="K26" s="235"/>
      <c r="M26" s="66"/>
    </row>
    <row r="27" spans="1:13" x14ac:dyDescent="0.3">
      <c r="A27" s="24"/>
      <c r="B27" s="14" t="s">
        <v>330</v>
      </c>
      <c r="C27" s="15"/>
      <c r="D27" s="15"/>
      <c r="E27" s="15"/>
      <c r="F27" s="15"/>
      <c r="G27" s="15"/>
      <c r="H27" s="15"/>
      <c r="I27" s="16"/>
      <c r="J27" s="236"/>
      <c r="K27" s="237"/>
      <c r="M27" s="66"/>
    </row>
    <row r="28" spans="1:13" x14ac:dyDescent="0.3">
      <c r="A28" s="21" t="s">
        <v>77</v>
      </c>
      <c r="B28" s="11" t="s">
        <v>98</v>
      </c>
      <c r="C28" s="12"/>
      <c r="D28" s="12"/>
      <c r="E28" s="12"/>
      <c r="F28" s="12"/>
      <c r="G28" s="12"/>
      <c r="H28" s="12"/>
      <c r="I28" s="13"/>
      <c r="J28" s="234"/>
      <c r="K28" s="235"/>
      <c r="M28" s="66"/>
    </row>
    <row r="29" spans="1:13" x14ac:dyDescent="0.3">
      <c r="A29" s="20"/>
      <c r="B29" s="14" t="s">
        <v>99</v>
      </c>
      <c r="C29" s="15"/>
      <c r="D29" s="15"/>
      <c r="E29" s="15"/>
      <c r="F29" s="15"/>
      <c r="G29" s="15"/>
      <c r="H29" s="15"/>
      <c r="I29" s="16"/>
      <c r="J29" s="236"/>
      <c r="K29" s="237"/>
      <c r="M29" s="66"/>
    </row>
    <row r="30" spans="1:13" x14ac:dyDescent="0.3">
      <c r="M30" s="66"/>
    </row>
    <row r="31" spans="1:13" x14ac:dyDescent="0.3">
      <c r="M31" s="66"/>
    </row>
    <row r="32" spans="1:13" x14ac:dyDescent="0.3">
      <c r="A32" s="19" t="s">
        <v>100</v>
      </c>
      <c r="M32" s="66"/>
    </row>
    <row r="33" spans="1:13" x14ac:dyDescent="0.3">
      <c r="A33" s="4" t="s">
        <v>101</v>
      </c>
      <c r="B33" s="279" t="s">
        <v>331</v>
      </c>
      <c r="C33" s="280"/>
      <c r="D33" s="280"/>
      <c r="E33" s="280"/>
      <c r="F33" s="280"/>
      <c r="G33" s="280"/>
      <c r="H33" s="280"/>
      <c r="I33" s="280"/>
      <c r="J33" s="280"/>
      <c r="K33" s="281"/>
      <c r="M33" s="66"/>
    </row>
    <row r="34" spans="1:13" x14ac:dyDescent="0.3">
      <c r="A34" s="240" t="s">
        <v>18</v>
      </c>
      <c r="B34" s="8" t="s">
        <v>336</v>
      </c>
      <c r="C34" s="36"/>
      <c r="D34" s="36"/>
      <c r="E34" s="36"/>
      <c r="F34" s="36"/>
      <c r="G34" s="36"/>
      <c r="H34" s="36"/>
      <c r="I34" s="37"/>
      <c r="J34" s="95"/>
      <c r="K34" s="97"/>
      <c r="M34" s="66" t="b">
        <v>0</v>
      </c>
    </row>
    <row r="35" spans="1:13" x14ac:dyDescent="0.3">
      <c r="A35" s="241"/>
      <c r="B35" s="11" t="s">
        <v>148</v>
      </c>
      <c r="C35" s="38"/>
      <c r="D35" s="38"/>
      <c r="E35" s="38"/>
      <c r="F35" s="38"/>
      <c r="G35" s="38"/>
      <c r="H35" s="38"/>
      <c r="I35" s="39"/>
      <c r="J35" s="98"/>
      <c r="K35" s="99"/>
      <c r="M35" s="66" t="b">
        <v>0</v>
      </c>
    </row>
    <row r="36" spans="1:13" x14ac:dyDescent="0.3">
      <c r="A36" s="242"/>
      <c r="B36" s="14" t="s">
        <v>149</v>
      </c>
      <c r="C36" s="40"/>
      <c r="D36" s="40"/>
      <c r="E36" s="40"/>
      <c r="F36" s="40"/>
      <c r="G36" s="40"/>
      <c r="H36" s="40"/>
      <c r="I36" s="41"/>
      <c r="J36" s="98"/>
      <c r="K36" s="99"/>
      <c r="M36" s="66" t="b">
        <v>0</v>
      </c>
    </row>
    <row r="37" spans="1:13" x14ac:dyDescent="0.3">
      <c r="A37" s="21" t="s">
        <v>19</v>
      </c>
      <c r="B37" s="44" t="s">
        <v>102</v>
      </c>
      <c r="C37" s="9"/>
      <c r="D37" s="9"/>
      <c r="E37" s="9"/>
      <c r="F37" s="9"/>
      <c r="G37" s="9"/>
      <c r="H37" s="9"/>
      <c r="I37" s="10"/>
      <c r="J37" s="266"/>
      <c r="K37" s="243" t="s">
        <v>159</v>
      </c>
      <c r="M37" s="66"/>
    </row>
    <row r="38" spans="1:13" x14ac:dyDescent="0.3">
      <c r="A38" s="22"/>
      <c r="B38" s="43" t="s">
        <v>103</v>
      </c>
      <c r="C38" s="12"/>
      <c r="D38" s="12"/>
      <c r="E38" s="12"/>
      <c r="F38" s="12"/>
      <c r="G38" s="12"/>
      <c r="H38" s="12"/>
      <c r="I38" s="13"/>
      <c r="J38" s="270"/>
      <c r="K38" s="244"/>
    </row>
    <row r="39" spans="1:13" x14ac:dyDescent="0.3">
      <c r="A39" s="20"/>
      <c r="B39" s="43" t="s">
        <v>104</v>
      </c>
      <c r="C39" s="15"/>
      <c r="D39" s="15"/>
      <c r="E39" s="15"/>
      <c r="F39" s="15"/>
      <c r="G39" s="15"/>
      <c r="H39" s="15"/>
      <c r="I39" s="16"/>
      <c r="J39" s="267"/>
      <c r="K39" s="245"/>
    </row>
    <row r="40" spans="1:13" x14ac:dyDescent="0.3">
      <c r="A40" s="21" t="s">
        <v>26</v>
      </c>
      <c r="B40" s="8" t="s">
        <v>105</v>
      </c>
      <c r="C40" s="9"/>
      <c r="D40" s="9"/>
      <c r="E40" s="9"/>
      <c r="F40" s="9"/>
      <c r="G40" s="9"/>
      <c r="H40" s="9"/>
      <c r="I40" s="10"/>
      <c r="J40" s="266"/>
      <c r="K40" s="268" t="s">
        <v>158</v>
      </c>
      <c r="L40" s="42"/>
    </row>
    <row r="41" spans="1:13" x14ac:dyDescent="0.3">
      <c r="A41" s="20"/>
      <c r="B41" s="14" t="s">
        <v>106</v>
      </c>
      <c r="C41" s="15"/>
      <c r="D41" s="15"/>
      <c r="E41" s="15"/>
      <c r="F41" s="15"/>
      <c r="G41" s="15"/>
      <c r="H41" s="15"/>
      <c r="I41" s="16"/>
      <c r="J41" s="267"/>
      <c r="K41" s="269"/>
      <c r="L41" s="42"/>
    </row>
    <row r="42" spans="1:13" x14ac:dyDescent="0.3">
      <c r="A42" s="12"/>
      <c r="B42" s="29"/>
      <c r="C42" s="12"/>
      <c r="D42" s="12"/>
      <c r="E42" s="12"/>
      <c r="F42" s="12"/>
      <c r="G42" s="12"/>
      <c r="H42" s="12"/>
      <c r="I42" s="12"/>
      <c r="J42" s="59"/>
      <c r="K42" s="60"/>
      <c r="L42" s="42"/>
    </row>
    <row r="43" spans="1:13" x14ac:dyDescent="0.3">
      <c r="A43" s="12"/>
      <c r="B43" s="29"/>
      <c r="C43" s="12"/>
      <c r="D43" s="12"/>
      <c r="E43" s="12"/>
      <c r="F43" s="12"/>
      <c r="G43" s="12"/>
      <c r="H43" s="12"/>
      <c r="I43" s="12"/>
      <c r="J43" s="59"/>
      <c r="K43" s="60"/>
      <c r="L43" s="42"/>
    </row>
    <row r="44" spans="1:13" x14ac:dyDescent="0.3">
      <c r="A44" s="12"/>
      <c r="B44" s="29"/>
      <c r="C44" s="12"/>
      <c r="D44" s="12"/>
      <c r="E44" s="12"/>
      <c r="F44" s="12"/>
      <c r="G44" s="12"/>
      <c r="H44" s="12"/>
      <c r="I44" s="12"/>
      <c r="J44" s="59"/>
      <c r="K44" s="60"/>
      <c r="L44" s="42"/>
    </row>
    <row r="45" spans="1:13" x14ac:dyDescent="0.3">
      <c r="A45" s="12"/>
      <c r="B45" s="29"/>
      <c r="C45" s="12"/>
      <c r="D45" s="12"/>
      <c r="E45" s="12"/>
      <c r="F45" s="12"/>
      <c r="G45" s="12"/>
      <c r="H45" s="12"/>
      <c r="I45" s="12"/>
      <c r="J45" s="59"/>
      <c r="K45" s="60"/>
      <c r="L45" s="42"/>
    </row>
    <row r="46" spans="1:13" x14ac:dyDescent="0.3">
      <c r="A46" s="12"/>
      <c r="B46" s="29"/>
      <c r="C46" s="12"/>
      <c r="D46" s="12"/>
      <c r="E46" s="12"/>
      <c r="F46" s="12"/>
      <c r="G46" s="12"/>
      <c r="H46" s="12"/>
      <c r="I46" s="12"/>
      <c r="J46" s="59"/>
      <c r="K46" s="60"/>
      <c r="L46" s="42"/>
    </row>
    <row r="47" spans="1:13" x14ac:dyDescent="0.3">
      <c r="A47" s="12"/>
      <c r="B47" s="29"/>
      <c r="C47" s="12"/>
      <c r="D47" s="12"/>
      <c r="E47" s="12"/>
      <c r="F47" s="12"/>
      <c r="G47" s="12"/>
      <c r="H47" s="12"/>
      <c r="I47" s="12"/>
      <c r="J47" s="59"/>
      <c r="K47" s="60"/>
      <c r="L47" s="42"/>
    </row>
    <row r="48" spans="1:13" x14ac:dyDescent="0.3">
      <c r="A48" s="12"/>
      <c r="B48" s="29"/>
      <c r="C48" s="12"/>
      <c r="D48" s="12"/>
      <c r="E48" s="12"/>
      <c r="F48" s="12"/>
      <c r="G48" s="12"/>
      <c r="H48" s="12"/>
      <c r="I48" s="12"/>
      <c r="J48" s="59"/>
      <c r="K48" s="60"/>
      <c r="L48" s="42"/>
    </row>
    <row r="49" spans="1:13" x14ac:dyDescent="0.3">
      <c r="A49" s="12"/>
      <c r="B49" s="29"/>
      <c r="C49" s="12"/>
      <c r="D49" s="12"/>
      <c r="E49" s="12"/>
      <c r="F49" s="12"/>
      <c r="G49" s="12"/>
      <c r="H49" s="12"/>
      <c r="I49" s="12"/>
      <c r="J49" s="59"/>
      <c r="K49" s="60"/>
      <c r="L49" s="42"/>
    </row>
    <row r="50" spans="1:13" x14ac:dyDescent="0.3">
      <c r="A50" s="12"/>
      <c r="B50" s="29"/>
      <c r="C50" s="12"/>
      <c r="D50" s="12"/>
      <c r="E50" s="12"/>
      <c r="F50" s="12"/>
      <c r="G50" s="12"/>
      <c r="H50" s="12"/>
      <c r="I50" s="12"/>
      <c r="J50" s="59"/>
      <c r="K50" s="60"/>
      <c r="L50" s="42"/>
    </row>
    <row r="51" spans="1:13" x14ac:dyDescent="0.3">
      <c r="A51" s="12"/>
      <c r="B51" s="29"/>
      <c r="C51" s="12"/>
      <c r="D51" s="12"/>
      <c r="E51" s="12"/>
      <c r="F51" s="12"/>
      <c r="G51" s="12"/>
      <c r="H51" s="12"/>
      <c r="I51" s="12"/>
      <c r="J51" s="59"/>
      <c r="K51" s="60"/>
      <c r="L51" s="42"/>
    </row>
    <row r="54" spans="1:13" x14ac:dyDescent="0.3">
      <c r="A54" s="3" t="s">
        <v>107</v>
      </c>
    </row>
    <row r="55" spans="1:13" x14ac:dyDescent="0.3">
      <c r="A55" s="21" t="s">
        <v>108</v>
      </c>
      <c r="B55" s="5" t="s">
        <v>109</v>
      </c>
      <c r="C55" s="6"/>
      <c r="D55" s="6"/>
      <c r="E55" s="6"/>
      <c r="F55" s="6"/>
      <c r="G55" s="6"/>
      <c r="H55" s="6"/>
      <c r="I55" s="6"/>
      <c r="J55" s="7"/>
    </row>
    <row r="56" spans="1:13" x14ac:dyDescent="0.3">
      <c r="A56" s="21" t="s">
        <v>18</v>
      </c>
      <c r="B56" s="8" t="s">
        <v>332</v>
      </c>
      <c r="C56" s="9"/>
      <c r="D56" s="9"/>
      <c r="E56" s="9"/>
      <c r="F56" s="9"/>
      <c r="G56" s="9"/>
      <c r="H56" s="9"/>
      <c r="I56" s="10"/>
      <c r="J56" s="103"/>
      <c r="M56" t="b">
        <v>0</v>
      </c>
    </row>
    <row r="57" spans="1:13" x14ac:dyDescent="0.3">
      <c r="A57" s="22"/>
      <c r="B57" s="11" t="s">
        <v>110</v>
      </c>
      <c r="C57" s="12"/>
      <c r="D57" s="12"/>
      <c r="E57" s="12"/>
      <c r="F57" s="12"/>
      <c r="G57" s="12"/>
      <c r="H57" s="12"/>
      <c r="I57" s="13"/>
      <c r="J57" s="103"/>
    </row>
    <row r="58" spans="1:13" x14ac:dyDescent="0.3">
      <c r="A58" s="20"/>
      <c r="B58" s="14" t="s">
        <v>111</v>
      </c>
      <c r="C58" s="15"/>
      <c r="D58" s="15"/>
      <c r="E58" s="15"/>
      <c r="F58" s="15"/>
      <c r="G58" s="15"/>
      <c r="H58" s="15"/>
      <c r="I58" s="16"/>
      <c r="J58" s="32"/>
    </row>
    <row r="59" spans="1:13" x14ac:dyDescent="0.3">
      <c r="A59" s="21">
        <v>1</v>
      </c>
      <c r="B59" s="8" t="s">
        <v>112</v>
      </c>
      <c r="C59" s="9"/>
      <c r="D59" s="9"/>
      <c r="E59" s="9"/>
      <c r="F59" s="9"/>
      <c r="G59" s="9"/>
      <c r="H59" s="9"/>
      <c r="I59" s="10"/>
      <c r="J59" s="246"/>
      <c r="K59" s="247"/>
      <c r="M59" t="b">
        <v>0</v>
      </c>
    </row>
    <row r="60" spans="1:13" ht="15" customHeight="1" x14ac:dyDescent="0.3">
      <c r="A60" s="22"/>
      <c r="B60" s="11" t="s">
        <v>333</v>
      </c>
      <c r="C60" s="12"/>
      <c r="D60" s="12"/>
      <c r="E60" s="12"/>
      <c r="F60" s="12"/>
      <c r="G60" s="12"/>
      <c r="H60" s="12"/>
      <c r="I60" s="13"/>
      <c r="J60" s="262" t="s">
        <v>150</v>
      </c>
      <c r="K60" s="263"/>
    </row>
    <row r="61" spans="1:13" x14ac:dyDescent="0.3">
      <c r="A61" s="22"/>
      <c r="B61" s="11" t="s">
        <v>113</v>
      </c>
      <c r="C61" s="12"/>
      <c r="D61" s="12"/>
      <c r="E61" s="12"/>
      <c r="F61" s="12"/>
      <c r="G61" s="12"/>
      <c r="H61" s="12"/>
      <c r="I61" s="13"/>
      <c r="J61" s="264" t="s">
        <v>157</v>
      </c>
      <c r="K61" s="265"/>
    </row>
    <row r="62" spans="1:13" x14ac:dyDescent="0.3">
      <c r="A62" s="20"/>
      <c r="B62" s="11" t="s">
        <v>114</v>
      </c>
      <c r="C62" s="15"/>
      <c r="D62" s="15"/>
      <c r="E62" s="15"/>
      <c r="F62" s="15"/>
      <c r="G62" s="15"/>
      <c r="H62" s="15"/>
      <c r="I62" s="16"/>
      <c r="J62" s="42"/>
      <c r="K62" s="42"/>
      <c r="L62" s="42"/>
      <c r="M62" s="12"/>
    </row>
    <row r="63" spans="1:13" x14ac:dyDescent="0.3">
      <c r="A63" s="21">
        <v>2</v>
      </c>
      <c r="B63" s="8" t="s">
        <v>115</v>
      </c>
      <c r="C63" s="9"/>
      <c r="D63" s="9"/>
      <c r="E63" s="9"/>
      <c r="F63" s="9"/>
      <c r="G63" s="9"/>
      <c r="H63" s="9"/>
      <c r="I63" s="9"/>
      <c r="J63" s="257"/>
      <c r="K63" s="258"/>
      <c r="L63" s="12"/>
      <c r="M63" t="b">
        <v>0</v>
      </c>
    </row>
    <row r="64" spans="1:13" x14ac:dyDescent="0.3">
      <c r="A64" s="22"/>
      <c r="B64" s="11" t="s">
        <v>116</v>
      </c>
      <c r="C64" s="12"/>
      <c r="D64" s="12"/>
      <c r="E64" s="12"/>
      <c r="F64" s="12"/>
      <c r="G64" s="12"/>
      <c r="H64" s="12"/>
      <c r="I64" s="12"/>
      <c r="J64" s="249"/>
      <c r="K64" s="250"/>
      <c r="L64" s="12"/>
      <c r="M64" t="b">
        <v>0</v>
      </c>
    </row>
    <row r="65" spans="1:13" x14ac:dyDescent="0.3">
      <c r="A65" s="22"/>
      <c r="B65" s="11" t="s">
        <v>117</v>
      </c>
      <c r="C65" s="12"/>
      <c r="D65" s="12"/>
      <c r="E65" s="12"/>
      <c r="F65" s="12"/>
      <c r="G65" s="12"/>
      <c r="H65" s="12"/>
      <c r="I65" s="12"/>
      <c r="J65" s="249"/>
      <c r="K65" s="250"/>
      <c r="L65" s="12"/>
      <c r="M65" t="b">
        <v>0</v>
      </c>
    </row>
    <row r="66" spans="1:13" x14ac:dyDescent="0.3">
      <c r="A66" s="20"/>
      <c r="B66" s="32"/>
      <c r="C66" s="12"/>
      <c r="D66" s="12"/>
      <c r="E66" s="12"/>
      <c r="F66" s="12"/>
      <c r="G66" s="12"/>
      <c r="H66" s="12"/>
      <c r="I66" s="12"/>
      <c r="J66" s="104" t="s">
        <v>119</v>
      </c>
      <c r="K66" s="105"/>
      <c r="L66" s="12"/>
    </row>
    <row r="67" spans="1:13" x14ac:dyDescent="0.3">
      <c r="A67" s="21">
        <v>3</v>
      </c>
      <c r="B67" s="8" t="s">
        <v>120</v>
      </c>
      <c r="C67" s="9"/>
      <c r="D67" s="9"/>
      <c r="E67" s="9"/>
      <c r="F67" s="9"/>
      <c r="G67" s="9"/>
      <c r="H67" s="9"/>
      <c r="I67" s="10"/>
      <c r="J67" s="144"/>
      <c r="K67" s="248" t="s">
        <v>121</v>
      </c>
      <c r="L67" s="231"/>
    </row>
    <row r="68" spans="1:13" x14ac:dyDescent="0.3">
      <c r="A68" s="20"/>
      <c r="B68" s="14" t="s">
        <v>124</v>
      </c>
      <c r="C68" s="15"/>
      <c r="D68" s="15"/>
      <c r="E68" s="15"/>
      <c r="F68" s="15"/>
      <c r="G68" s="15"/>
      <c r="H68" s="15"/>
      <c r="I68" s="16"/>
      <c r="J68" s="145"/>
      <c r="K68" s="230" t="s">
        <v>122</v>
      </c>
      <c r="L68" s="230"/>
    </row>
    <row r="69" spans="1:13" x14ac:dyDescent="0.3">
      <c r="A69" s="32">
        <v>4</v>
      </c>
      <c r="B69" s="11" t="s">
        <v>123</v>
      </c>
      <c r="C69" s="12"/>
      <c r="D69" s="12"/>
      <c r="E69" s="12"/>
      <c r="F69" s="12"/>
      <c r="G69" s="12"/>
      <c r="H69" s="12"/>
      <c r="I69" s="13"/>
      <c r="J69" s="145"/>
      <c r="K69" s="231" t="s">
        <v>121</v>
      </c>
      <c r="L69" s="231"/>
    </row>
    <row r="70" spans="1:13" x14ac:dyDescent="0.3">
      <c r="A70" s="24"/>
      <c r="B70" s="14" t="s">
        <v>124</v>
      </c>
      <c r="C70" s="15"/>
      <c r="D70" s="15"/>
      <c r="E70" s="15"/>
      <c r="F70" s="15"/>
      <c r="G70" s="15"/>
      <c r="H70" s="15"/>
      <c r="I70" s="16"/>
      <c r="J70" s="145"/>
      <c r="K70" s="230" t="s">
        <v>122</v>
      </c>
      <c r="L70" s="230"/>
    </row>
    <row r="71" spans="1:13" x14ac:dyDescent="0.3">
      <c r="J71" s="28"/>
    </row>
    <row r="72" spans="1:13" x14ac:dyDescent="0.3">
      <c r="A72" s="34" t="s">
        <v>125</v>
      </c>
      <c r="B72" s="27" t="s">
        <v>335</v>
      </c>
    </row>
    <row r="73" spans="1:13" x14ac:dyDescent="0.3">
      <c r="B73" s="27" t="s">
        <v>126</v>
      </c>
    </row>
  </sheetData>
  <sheetProtection password="CF01" sheet="1" objects="1" scenarios="1"/>
  <protectedRanges>
    <protectedRange password="CB1D" sqref="J5:K19 J24:K29 J34:J41 J67:J70 J63:K66 J59:K61 J56:J57" name="Range1"/>
  </protectedRanges>
  <mergeCells count="33">
    <mergeCell ref="A11:A13"/>
    <mergeCell ref="B11:I13"/>
    <mergeCell ref="J7:K8"/>
    <mergeCell ref="B33:K33"/>
    <mergeCell ref="B23:K23"/>
    <mergeCell ref="J65:K65"/>
    <mergeCell ref="J64:K64"/>
    <mergeCell ref="B9:I10"/>
    <mergeCell ref="J63:K63"/>
    <mergeCell ref="B14:I16"/>
    <mergeCell ref="K37:K39"/>
    <mergeCell ref="J60:K60"/>
    <mergeCell ref="J61:K61"/>
    <mergeCell ref="J40:J41"/>
    <mergeCell ref="K40:K41"/>
    <mergeCell ref="J37:J39"/>
    <mergeCell ref="B17:I19"/>
    <mergeCell ref="K68:L68"/>
    <mergeCell ref="K69:L69"/>
    <mergeCell ref="K70:L70"/>
    <mergeCell ref="A5:A6"/>
    <mergeCell ref="A7:A8"/>
    <mergeCell ref="J28:K29"/>
    <mergeCell ref="J26:K27"/>
    <mergeCell ref="J25:K25"/>
    <mergeCell ref="J24:K24"/>
    <mergeCell ref="A34:A36"/>
    <mergeCell ref="A14:A16"/>
    <mergeCell ref="A9:A10"/>
    <mergeCell ref="J59:K59"/>
    <mergeCell ref="A17:A19"/>
    <mergeCell ref="K67:L67"/>
    <mergeCell ref="J5:K6"/>
  </mergeCells>
  <dataValidations xWindow="632" yWindow="693" count="1">
    <dataValidation type="decimal" operator="greaterThanOrEqual" allowBlank="1" showInputMessage="1" showErrorMessage="1" errorTitle="Please Check" error="Enter NUMERICAL   (0 or positive number only)" sqref="J5:K6 J7:K8 J24:K29 J37:J39 J40:J41 J67:J70 J61:K61">
      <formula1>0</formula1>
    </dataValidation>
  </dataValidations>
  <printOptions horizontalCentered="1" verticalCentered="1"/>
  <pageMargins left="0.25" right="0.25" top="0.75" bottom="0.75" header="0.3" footer="0.3"/>
  <pageSetup scale="98" orientation="portrait" r:id="rId1"/>
  <headerFooter>
    <oddFooter xml:space="preserve">&amp;L&amp;"-,Italic"&amp;8OME HEP Report Excel V1&amp;R&amp;8Printed on &amp;D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22860</xdr:rowOff>
                  </from>
                  <to>
                    <xdr:col>11</xdr:col>
                    <xdr:colOff>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22860</xdr:rowOff>
                  </from>
                  <to>
                    <xdr:col>11</xdr:col>
                    <xdr:colOff>7620</xdr:colOff>
                    <xdr:row>11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22860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7" name="Check Box 21">
              <controlPr defaultSize="0" autoFill="0" autoLine="0" autoPict="0">
                <anchor moveWithCells="1">
                  <from>
                    <xdr:col>9</xdr:col>
                    <xdr:colOff>7620</xdr:colOff>
                    <xdr:row>58</xdr:row>
                    <xdr:rowOff>0</xdr:rowOff>
                  </from>
                  <to>
                    <xdr:col>11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8" name="Check Box 22">
              <controlPr defaultSize="0" autoFill="0" autoLine="0" autoPict="0">
                <anchor moveWithCells="1">
                  <from>
                    <xdr:col>9</xdr:col>
                    <xdr:colOff>7620</xdr:colOff>
                    <xdr:row>62</xdr:row>
                    <xdr:rowOff>0</xdr:rowOff>
                  </from>
                  <to>
                    <xdr:col>11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9" name="Check Box 23">
              <controlPr defaultSize="0" autoFill="0" autoLine="0" autoPict="0">
                <anchor moveWithCells="1">
                  <from>
                    <xdr:col>9</xdr:col>
                    <xdr:colOff>7620</xdr:colOff>
                    <xdr:row>63</xdr:row>
                    <xdr:rowOff>0</xdr:rowOff>
                  </from>
                  <to>
                    <xdr:col>11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10" name="Check Box 24">
              <controlPr defaultSize="0" autoFill="0" autoLine="0" autoPict="0">
                <anchor moveWithCells="1">
                  <from>
                    <xdr:col>9</xdr:col>
                    <xdr:colOff>7620</xdr:colOff>
                    <xdr:row>64</xdr:row>
                    <xdr:rowOff>0</xdr:rowOff>
                  </from>
                  <to>
                    <xdr:col>11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11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22860</xdr:rowOff>
                  </from>
                  <to>
                    <xdr:col>11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12" name="Check Box 27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22860</xdr:rowOff>
                  </from>
                  <to>
                    <xdr:col>11</xdr:col>
                    <xdr:colOff>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13" name="Check Box 29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22860</xdr:rowOff>
                  </from>
                  <to>
                    <xdr:col>11</xdr:col>
                    <xdr:colOff>7620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14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15</xdr:row>
                    <xdr:rowOff>22860</xdr:rowOff>
                  </from>
                  <to>
                    <xdr:col>11</xdr:col>
                    <xdr:colOff>7620</xdr:colOff>
                    <xdr:row>15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15" name="Check Box 32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22860</xdr:rowOff>
                  </from>
                  <to>
                    <xdr:col>11</xdr:col>
                    <xdr:colOff>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16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22860</xdr:rowOff>
                  </from>
                  <to>
                    <xdr:col>11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17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22860</xdr:rowOff>
                  </from>
                  <to>
                    <xdr:col>11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8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33</xdr:row>
                    <xdr:rowOff>22860</xdr:rowOff>
                  </from>
                  <to>
                    <xdr:col>11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19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22860</xdr:rowOff>
                  </from>
                  <to>
                    <xdr:col>11</xdr:col>
                    <xdr:colOff>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20" name="Check Box 37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22860</xdr:rowOff>
                  </from>
                  <to>
                    <xdr:col>11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21" name="Check Box 38">
              <controlPr defaultSize="0" autoFill="0" autoLine="0" autoPict="0">
                <anchor moveWithCells="1">
                  <from>
                    <xdr:col>9</xdr:col>
                    <xdr:colOff>7620</xdr:colOff>
                    <xdr:row>55</xdr:row>
                    <xdr:rowOff>0</xdr:rowOff>
                  </from>
                  <to>
                    <xdr:col>9</xdr:col>
                    <xdr:colOff>312420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22" name="Check Box 39">
              <controlPr defaultSize="0" autoFill="0" autoLine="0" autoPict="0">
                <anchor moveWithCells="1">
                  <from>
                    <xdr:col>9</xdr:col>
                    <xdr:colOff>7620</xdr:colOff>
                    <xdr:row>56</xdr:row>
                    <xdr:rowOff>0</xdr:rowOff>
                  </from>
                  <to>
                    <xdr:col>9</xdr:col>
                    <xdr:colOff>312420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3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22860</xdr:rowOff>
                  </from>
                  <to>
                    <xdr:col>11</xdr:col>
                    <xdr:colOff>7620</xdr:colOff>
                    <xdr:row>14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76"/>
  <sheetViews>
    <sheetView showGridLines="0" topLeftCell="A88" zoomScaleNormal="100" workbookViewId="0"/>
  </sheetViews>
  <sheetFormatPr defaultColWidth="9.109375" defaultRowHeight="14.4" x14ac:dyDescent="0.3"/>
  <cols>
    <col min="1" max="1" width="4.109375" style="69" customWidth="1"/>
    <col min="2" max="5" width="9.109375" style="69"/>
    <col min="6" max="7" width="11.6640625" style="69" customWidth="1"/>
    <col min="8" max="8" width="3.5546875" style="69" customWidth="1"/>
    <col min="9" max="10" width="11.6640625" style="69" customWidth="1"/>
    <col min="11" max="16384" width="9.109375" style="69"/>
  </cols>
  <sheetData>
    <row r="1" spans="1:11" x14ac:dyDescent="0.3">
      <c r="A1" s="156" t="s">
        <v>151</v>
      </c>
      <c r="B1" s="157" t="s">
        <v>152</v>
      </c>
      <c r="C1" s="66"/>
      <c r="D1" s="66"/>
      <c r="E1" s="66"/>
      <c r="F1" s="66"/>
      <c r="G1" s="66"/>
      <c r="H1" s="66"/>
      <c r="I1" s="66"/>
      <c r="J1" s="66"/>
      <c r="K1" s="66"/>
    </row>
    <row r="2" spans="1:1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x14ac:dyDescent="0.3">
      <c r="A3" s="158" t="s">
        <v>235</v>
      </c>
      <c r="B3" s="159" t="s">
        <v>236</v>
      </c>
      <c r="C3" s="66"/>
      <c r="D3" s="66"/>
      <c r="E3" s="66"/>
      <c r="F3" s="66"/>
      <c r="G3" s="66"/>
      <c r="H3" s="66"/>
      <c r="I3" s="66"/>
      <c r="J3" s="66"/>
      <c r="K3" s="66"/>
    </row>
    <row r="4" spans="1:11" x14ac:dyDescent="0.3">
      <c r="A4" s="66"/>
      <c r="B4" s="160"/>
      <c r="C4" s="66"/>
      <c r="D4" s="66"/>
      <c r="E4" s="66"/>
      <c r="F4" s="66"/>
      <c r="G4" s="66"/>
      <c r="H4" s="66"/>
      <c r="I4" s="66"/>
      <c r="J4" s="66"/>
      <c r="K4" s="66"/>
    </row>
    <row r="5" spans="1:11" x14ac:dyDescent="0.3">
      <c r="A5" s="158" t="s">
        <v>237</v>
      </c>
      <c r="B5" s="159" t="s">
        <v>238</v>
      </c>
      <c r="C5" s="161"/>
      <c r="D5" s="161"/>
      <c r="E5" s="161"/>
      <c r="F5" s="161"/>
      <c r="G5" s="161"/>
      <c r="H5" s="161"/>
      <c r="I5" s="161"/>
      <c r="J5" s="161"/>
      <c r="K5" s="161"/>
    </row>
    <row r="6" spans="1:11" x14ac:dyDescent="0.3">
      <c r="A6" s="66"/>
      <c r="B6" s="162"/>
      <c r="C6" s="161"/>
      <c r="D6" s="161"/>
      <c r="E6" s="161"/>
      <c r="F6" s="161"/>
      <c r="G6" s="161"/>
      <c r="H6" s="161"/>
      <c r="I6" s="161"/>
      <c r="J6" s="161"/>
      <c r="K6" s="161"/>
    </row>
    <row r="7" spans="1:11" x14ac:dyDescent="0.3">
      <c r="A7" s="158">
        <v>2</v>
      </c>
      <c r="B7" s="163" t="s">
        <v>169</v>
      </c>
      <c r="C7" s="66"/>
      <c r="D7" s="66"/>
      <c r="E7" s="66"/>
      <c r="F7" s="66"/>
      <c r="G7" s="66"/>
      <c r="H7" s="66"/>
      <c r="I7" s="66"/>
      <c r="J7" s="66"/>
      <c r="K7" s="66"/>
    </row>
    <row r="8" spans="1:11" x14ac:dyDescent="0.3">
      <c r="A8" s="66"/>
      <c r="B8" s="163" t="s">
        <v>170</v>
      </c>
      <c r="C8" s="66"/>
      <c r="D8" s="66"/>
      <c r="E8" s="66"/>
      <c r="F8" s="66"/>
      <c r="G8" s="66"/>
      <c r="H8" s="66"/>
      <c r="I8" s="66"/>
      <c r="J8" s="66"/>
      <c r="K8" s="66"/>
    </row>
    <row r="9" spans="1:11" x14ac:dyDescent="0.3">
      <c r="A9" s="66"/>
      <c r="B9" s="163" t="s">
        <v>171</v>
      </c>
      <c r="C9" s="66"/>
      <c r="D9" s="66"/>
      <c r="E9" s="66"/>
      <c r="F9" s="66"/>
      <c r="G9" s="66"/>
      <c r="H9" s="66"/>
      <c r="I9" s="66"/>
      <c r="J9" s="66"/>
      <c r="K9" s="66"/>
    </row>
    <row r="10" spans="1:11" x14ac:dyDescent="0.3">
      <c r="A10" s="66"/>
      <c r="B10" s="163" t="s">
        <v>172</v>
      </c>
      <c r="C10" s="66"/>
      <c r="D10" s="66"/>
      <c r="E10" s="66"/>
      <c r="F10" s="66"/>
      <c r="G10" s="66"/>
      <c r="H10" s="66"/>
      <c r="I10" s="66"/>
      <c r="J10" s="66"/>
      <c r="K10" s="66"/>
    </row>
    <row r="11" spans="1:11" x14ac:dyDescent="0.3">
      <c r="A11" s="66"/>
      <c r="B11" s="163" t="s">
        <v>173</v>
      </c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x14ac:dyDescent="0.3">
      <c r="A13" s="66"/>
      <c r="B13" s="288" t="s">
        <v>130</v>
      </c>
      <c r="C13" s="289"/>
      <c r="D13" s="289"/>
      <c r="E13" s="290"/>
      <c r="F13" s="294" t="s">
        <v>131</v>
      </c>
      <c r="G13" s="294"/>
      <c r="H13" s="294"/>
      <c r="I13" s="286" t="s">
        <v>133</v>
      </c>
      <c r="J13" s="287"/>
    </row>
    <row r="14" spans="1:11" ht="29.25" customHeight="1" x14ac:dyDescent="0.3">
      <c r="A14" s="66"/>
      <c r="B14" s="291"/>
      <c r="C14" s="292"/>
      <c r="D14" s="292"/>
      <c r="E14" s="293"/>
      <c r="F14" s="286" t="s">
        <v>132</v>
      </c>
      <c r="G14" s="287"/>
      <c r="H14" s="164" t="s">
        <v>278</v>
      </c>
      <c r="I14" s="286" t="s">
        <v>134</v>
      </c>
      <c r="J14" s="287"/>
    </row>
    <row r="15" spans="1:11" x14ac:dyDescent="0.3">
      <c r="A15" s="66"/>
      <c r="B15" s="165">
        <v>1</v>
      </c>
      <c r="C15" s="170" t="s">
        <v>135</v>
      </c>
      <c r="D15" s="171"/>
      <c r="E15" s="65"/>
      <c r="F15" s="282"/>
      <c r="G15" s="283"/>
      <c r="H15" s="166"/>
      <c r="I15" s="282"/>
      <c r="J15" s="283"/>
    </row>
    <row r="16" spans="1:11" x14ac:dyDescent="0.3">
      <c r="A16" s="66"/>
      <c r="B16" s="165">
        <v>2</v>
      </c>
      <c r="C16" s="170" t="s">
        <v>136</v>
      </c>
      <c r="D16" s="171"/>
      <c r="E16" s="65"/>
      <c r="F16" s="282"/>
      <c r="G16" s="283"/>
      <c r="H16" s="166"/>
      <c r="I16" s="282"/>
      <c r="J16" s="283"/>
    </row>
    <row r="17" spans="1:10" x14ac:dyDescent="0.3">
      <c r="A17" s="66"/>
      <c r="B17" s="165">
        <v>3</v>
      </c>
      <c r="C17" s="170" t="s">
        <v>137</v>
      </c>
      <c r="D17" s="171"/>
      <c r="E17" s="65"/>
      <c r="F17" s="282"/>
      <c r="G17" s="283"/>
      <c r="H17" s="166"/>
      <c r="I17" s="282"/>
      <c r="J17" s="283"/>
    </row>
    <row r="18" spans="1:10" x14ac:dyDescent="0.3">
      <c r="A18" s="66"/>
      <c r="B18" s="165">
        <v>4</v>
      </c>
      <c r="C18" s="170" t="s">
        <v>138</v>
      </c>
      <c r="D18" s="171"/>
      <c r="E18" s="65"/>
      <c r="F18" s="282"/>
      <c r="G18" s="283"/>
      <c r="H18" s="166"/>
      <c r="I18" s="282"/>
      <c r="J18" s="283"/>
    </row>
    <row r="19" spans="1:10" x14ac:dyDescent="0.3">
      <c r="A19" s="66"/>
      <c r="B19" s="165">
        <v>5</v>
      </c>
      <c r="C19" s="170" t="s">
        <v>139</v>
      </c>
      <c r="D19" s="171"/>
      <c r="E19" s="65"/>
      <c r="F19" s="282"/>
      <c r="G19" s="283"/>
      <c r="H19" s="166"/>
      <c r="I19" s="282"/>
      <c r="J19" s="283"/>
    </row>
    <row r="20" spans="1:10" x14ac:dyDescent="0.3">
      <c r="A20" s="66"/>
      <c r="B20" s="165">
        <v>6</v>
      </c>
      <c r="C20" s="170" t="s">
        <v>140</v>
      </c>
      <c r="D20" s="171"/>
      <c r="E20" s="65"/>
      <c r="F20" s="282"/>
      <c r="G20" s="283"/>
      <c r="H20" s="166"/>
      <c r="I20" s="282"/>
      <c r="J20" s="283"/>
    </row>
    <row r="21" spans="1:10" x14ac:dyDescent="0.3">
      <c r="A21" s="66"/>
      <c r="B21" s="165">
        <v>7</v>
      </c>
      <c r="C21" s="170" t="s">
        <v>141</v>
      </c>
      <c r="D21" s="171"/>
      <c r="E21" s="65"/>
      <c r="F21" s="282"/>
      <c r="G21" s="283"/>
      <c r="H21" s="166"/>
      <c r="I21" s="282"/>
      <c r="J21" s="283"/>
    </row>
    <row r="22" spans="1:10" x14ac:dyDescent="0.3">
      <c r="A22" s="66"/>
      <c r="B22" s="165">
        <v>8</v>
      </c>
      <c r="C22" s="170" t="s">
        <v>118</v>
      </c>
      <c r="D22" s="171"/>
      <c r="E22" s="65"/>
      <c r="F22" s="282"/>
      <c r="G22" s="283"/>
      <c r="H22" s="166"/>
      <c r="I22" s="282"/>
      <c r="J22" s="283"/>
    </row>
    <row r="23" spans="1:10" ht="15" thickBot="1" x14ac:dyDescent="0.35">
      <c r="A23" s="66"/>
      <c r="B23" s="172">
        <v>9</v>
      </c>
      <c r="C23" s="173" t="s">
        <v>142</v>
      </c>
      <c r="D23" s="174"/>
      <c r="E23" s="169"/>
      <c r="F23" s="284">
        <f>SUM(F15:H22)</f>
        <v>0</v>
      </c>
      <c r="G23" s="285"/>
      <c r="H23" s="167"/>
      <c r="I23" s="284">
        <f>SUM(I15:J22)</f>
        <v>0</v>
      </c>
      <c r="J23" s="285"/>
    </row>
    <row r="24" spans="1:10" ht="15" thickTop="1" x14ac:dyDescent="0.3">
      <c r="A24" s="66"/>
      <c r="B24" s="175">
        <v>10</v>
      </c>
      <c r="C24" s="176" t="s">
        <v>143</v>
      </c>
      <c r="D24" s="177"/>
      <c r="E24" s="168"/>
      <c r="F24" s="282"/>
      <c r="G24" s="283"/>
      <c r="H24" s="166"/>
      <c r="I24" s="282"/>
      <c r="J24" s="283"/>
    </row>
    <row r="25" spans="1:10" x14ac:dyDescent="0.3">
      <c r="A25" s="66"/>
      <c r="B25" s="165">
        <v>11</v>
      </c>
      <c r="C25" s="170" t="s">
        <v>144</v>
      </c>
      <c r="D25" s="171"/>
      <c r="E25" s="65"/>
      <c r="F25" s="282"/>
      <c r="G25" s="283"/>
      <c r="H25" s="166"/>
      <c r="I25" s="282"/>
      <c r="J25" s="283"/>
    </row>
    <row r="26" spans="1:10" ht="15" thickBot="1" x14ac:dyDescent="0.35">
      <c r="A26" s="66"/>
      <c r="B26" s="172">
        <v>12</v>
      </c>
      <c r="C26" s="173" t="s">
        <v>145</v>
      </c>
      <c r="D26" s="174"/>
      <c r="E26" s="169"/>
      <c r="F26" s="284">
        <f>SUM(F23:H25)</f>
        <v>0</v>
      </c>
      <c r="G26" s="285"/>
      <c r="H26" s="167"/>
      <c r="I26" s="284">
        <f>SUM(I23:J25)</f>
        <v>0</v>
      </c>
      <c r="J26" s="285"/>
    </row>
    <row r="27" spans="1:10" ht="9" customHeight="1" thickTop="1" x14ac:dyDescent="0.3"/>
    <row r="28" spans="1:10" customFormat="1" x14ac:dyDescent="0.3">
      <c r="B28" s="178" t="s">
        <v>146</v>
      </c>
    </row>
    <row r="29" spans="1:10" customFormat="1" x14ac:dyDescent="0.3">
      <c r="B29" s="179" t="s">
        <v>147</v>
      </c>
    </row>
    <row r="30" spans="1:10" customFormat="1" x14ac:dyDescent="0.3"/>
    <row r="31" spans="1:10" customFormat="1" x14ac:dyDescent="0.3">
      <c r="B31" s="180" t="s">
        <v>279</v>
      </c>
    </row>
    <row r="32" spans="1:10" customFormat="1" x14ac:dyDescent="0.3">
      <c r="A32" s="181"/>
      <c r="B32" s="180" t="s">
        <v>280</v>
      </c>
    </row>
    <row r="33" spans="1:12" customFormat="1" x14ac:dyDescent="0.3">
      <c r="A33" s="181"/>
      <c r="B33" s="180" t="s">
        <v>281</v>
      </c>
    </row>
    <row r="34" spans="1:12" customFormat="1" x14ac:dyDescent="0.3">
      <c r="A34" s="181"/>
      <c r="B34" s="19"/>
    </row>
    <row r="35" spans="1:12" customFormat="1" x14ac:dyDescent="0.3">
      <c r="A35" s="181" t="s">
        <v>153</v>
      </c>
      <c r="B35" s="19"/>
    </row>
    <row r="36" spans="1:12" customFormat="1" x14ac:dyDescent="0.3">
      <c r="B36" s="19"/>
    </row>
    <row r="37" spans="1:12" customFormat="1" x14ac:dyDescent="0.3">
      <c r="A37" s="182" t="s">
        <v>154</v>
      </c>
      <c r="B37" s="181" t="s">
        <v>282</v>
      </c>
    </row>
    <row r="38" spans="1:12" customFormat="1" x14ac:dyDescent="0.3">
      <c r="A38" s="182"/>
      <c r="B38" s="183" t="s">
        <v>174</v>
      </c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12" customFormat="1" x14ac:dyDescent="0.3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</row>
    <row r="40" spans="1:12" customForma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</row>
    <row r="41" spans="1:12" customForma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</row>
    <row r="42" spans="1:12" customForma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84"/>
    </row>
    <row r="43" spans="1:12" customForma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84"/>
    </row>
    <row r="44" spans="1:12" customForma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84"/>
    </row>
    <row r="45" spans="1:12" customForma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84"/>
    </row>
    <row r="46" spans="1:12" customForma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84"/>
    </row>
    <row r="47" spans="1:12" customFormat="1" x14ac:dyDescent="0.3">
      <c r="A47" s="182" t="s">
        <v>155</v>
      </c>
      <c r="B47" s="181" t="s">
        <v>156</v>
      </c>
    </row>
    <row r="48" spans="1:12" customFormat="1" x14ac:dyDescent="0.3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</row>
    <row r="49" spans="1:11" customFormat="1" x14ac:dyDescent="0.3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</row>
    <row r="50" spans="1:11" customFormat="1" x14ac:dyDescent="0.3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</row>
    <row r="51" spans="1:11" customFormat="1" x14ac:dyDescent="0.3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</row>
    <row r="52" spans="1:11" customFormat="1" x14ac:dyDescent="0.3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</row>
    <row r="53" spans="1:11" customForma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 customFormat="1" x14ac:dyDescent="0.3">
      <c r="A54" s="19"/>
      <c r="B54" s="181"/>
    </row>
    <row r="55" spans="1:11" customFormat="1" x14ac:dyDescent="0.3">
      <c r="B55" s="181"/>
    </row>
    <row r="56" spans="1:11" customFormat="1" x14ac:dyDescent="0.3">
      <c r="B56" s="181"/>
    </row>
    <row r="57" spans="1:11" customFormat="1" x14ac:dyDescent="0.3"/>
    <row r="58" spans="1:11" customFormat="1" x14ac:dyDescent="0.3"/>
    <row r="59" spans="1:11" customFormat="1" x14ac:dyDescent="0.3"/>
    <row r="60" spans="1:11" customFormat="1" x14ac:dyDescent="0.3"/>
    <row r="61" spans="1:11" customFormat="1" x14ac:dyDescent="0.3"/>
    <row r="62" spans="1:11" customFormat="1" x14ac:dyDescent="0.3"/>
    <row r="63" spans="1:11" customFormat="1" x14ac:dyDescent="0.3"/>
    <row r="64" spans="1:11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</sheetData>
  <protectedRanges>
    <protectedRange password="CB1D" sqref="F24:J25 F15:J22" name="Range1"/>
  </protectedRanges>
  <mergeCells count="29">
    <mergeCell ref="B13:E14"/>
    <mergeCell ref="F15:G15"/>
    <mergeCell ref="F16:G16"/>
    <mergeCell ref="F17:G17"/>
    <mergeCell ref="F18:G18"/>
    <mergeCell ref="F14:G14"/>
    <mergeCell ref="F13:H13"/>
    <mergeCell ref="I15:J15"/>
    <mergeCell ref="I16:J16"/>
    <mergeCell ref="I17:J17"/>
    <mergeCell ref="I14:J14"/>
    <mergeCell ref="I13:J13"/>
    <mergeCell ref="F21:G21"/>
    <mergeCell ref="F22:G22"/>
    <mergeCell ref="F23:G23"/>
    <mergeCell ref="I21:J21"/>
    <mergeCell ref="I22:J22"/>
    <mergeCell ref="I23:J23"/>
    <mergeCell ref="F24:G24"/>
    <mergeCell ref="F25:G25"/>
    <mergeCell ref="F26:G26"/>
    <mergeCell ref="I24:J24"/>
    <mergeCell ref="I25:J25"/>
    <mergeCell ref="I26:J26"/>
    <mergeCell ref="F19:G19"/>
    <mergeCell ref="F20:G20"/>
    <mergeCell ref="I18:J18"/>
    <mergeCell ref="I19:J19"/>
    <mergeCell ref="I20:J20"/>
  </mergeCells>
  <printOptions horizontalCentered="1" verticalCentered="1"/>
  <pageMargins left="0.25" right="0.25" top="0.75" bottom="0.75" header="0.3" footer="0.3"/>
  <pageSetup orientation="portrait" r:id="rId1"/>
  <headerFooter>
    <oddFooter>&amp;L&amp;"-,Italic"&amp;8OME HEP Report Excel V1&amp;R&amp;8Printed on 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W13"/>
  <sheetViews>
    <sheetView workbookViewId="0">
      <selection activeCell="V1" sqref="V1"/>
    </sheetView>
  </sheetViews>
  <sheetFormatPr defaultRowHeight="14.4" x14ac:dyDescent="0.3"/>
  <cols>
    <col min="3" max="6" width="13" customWidth="1"/>
    <col min="17" max="17" width="9.109375" customWidth="1"/>
    <col min="18" max="18" width="9.5546875" customWidth="1"/>
    <col min="19" max="22" width="9.109375" customWidth="1"/>
    <col min="49" max="49" width="10.33203125" bestFit="1" customWidth="1"/>
    <col min="50" max="50" width="10.33203125" customWidth="1"/>
    <col min="56" max="56" width="10.33203125" customWidth="1"/>
    <col min="71" max="71" width="13.33203125" bestFit="1" customWidth="1"/>
    <col min="72" max="73" width="13.33203125" customWidth="1"/>
  </cols>
  <sheetData>
    <row r="1" spans="1:101" ht="123.75" customHeight="1" x14ac:dyDescent="0.3">
      <c r="C1" s="79" t="str">
        <f>'Block A'!B13</f>
        <v>Number funded to be served</v>
      </c>
      <c r="D1" s="79" t="str">
        <f>'Block A'!B14</f>
        <v>Number served in HEP HSE instruction (note: A1b1 + A1b2 should sum to equal A1b)</v>
      </c>
      <c r="E1" s="79" t="str">
        <f>'Block A'!B15</f>
        <v>Number served who were new participants (first year in HEP) (subset of A1b)</v>
      </c>
      <c r="F1" s="79" t="str">
        <f>'Block A'!B16</f>
        <v>Number served who were returning participants  (subset of A1b)</v>
      </c>
      <c r="G1" s="79" t="str">
        <f>'Block A'!B21</f>
        <v>Number of HSE attainers. (Obj. 1 National Target: 69%) (GPRA 1)</v>
      </c>
      <c r="H1" s="79" t="str">
        <f>'Block A'!B23</f>
        <v>Number of withdrawals</v>
      </c>
      <c r="I1" s="79" t="str">
        <f>'Block A'!B24</f>
        <v>Number of persisters (came back to continue in the subsequent budget period; persisters</v>
      </c>
      <c r="J1" s="79" t="str">
        <f>'Block A'!B33</f>
        <v>Unduplicated number of HSE attainers who entered postsecondary education or training</v>
      </c>
      <c r="K1" s="79" t="str">
        <f>'Block A'!B37</f>
        <v>Number of HSE attainers who entered postsecondary education or training programs</v>
      </c>
      <c r="L1" s="79" t="str">
        <f>'Block A'!B38</f>
        <v>Number of HSE attainers who obtained upgraded employment</v>
      </c>
      <c r="M1" s="79" t="str">
        <f>'Block A'!B39</f>
        <v>Number of HSE attainers who entered the military</v>
      </c>
      <c r="N1" s="79" t="str">
        <f>'Block A'!B43</f>
        <v>Number of HSE attainers you were able to track for follow-up data</v>
      </c>
      <c r="O1" s="79" t="str">
        <f>'Block A'!B48</f>
        <v>Number of HSE attainers who got their HSE within one year in your project</v>
      </c>
      <c r="P1" s="79" t="str">
        <f>'Block A'!B49</f>
        <v xml:space="preserve">Number of HSE attainers who got their HSE after more than one, but within two years in your </v>
      </c>
      <c r="Q1" s="79" t="str">
        <f>'Block A'!B51</f>
        <v>Number of HSE attainers who got their HSE after more than two years in your project</v>
      </c>
      <c r="R1" s="79" t="str">
        <f>'Block A'!A56</f>
        <v>Annual Award Amount</v>
      </c>
      <c r="S1" s="79" t="str">
        <f>'Block A'!A57</f>
        <v>GPRA Measure 1</v>
      </c>
      <c r="T1" s="79" t="str">
        <f>'Block A'!A58</f>
        <v>GPRA Measure 2</v>
      </c>
      <c r="U1" s="79" t="str">
        <f>'Block A'!A59</f>
        <v>Success efficiency ratio</v>
      </c>
      <c r="V1" s="79">
        <f>'Block A'!A60</f>
        <v>0</v>
      </c>
      <c r="W1" s="88" t="str">
        <f>'Block B'!B5</f>
        <v>Total HSE instruction hours received by all HEP HSE enrolled students.₁</v>
      </c>
      <c r="X1" s="88" t="str">
        <f>'Block B'!B6</f>
        <v>Total HSE instruction hours received by HSE attainers.</v>
      </c>
      <c r="Y1" s="88" t="str">
        <f>'Block B'!B10</f>
        <v xml:space="preserve">Tutoring </v>
      </c>
      <c r="Z1" s="88" t="str">
        <f>'Block B'!B11</f>
        <v xml:space="preserve">Mentoring or coaching </v>
      </c>
      <c r="AA1" s="88" t="str">
        <f>'Block B'!B12</f>
        <v>College transition services</v>
      </c>
      <c r="AB1" s="88" t="str">
        <f>'Block B'!B13</f>
        <v>Work training services</v>
      </c>
      <c r="AC1" s="88" t="str">
        <f>'Block B'!B14</f>
        <v>Job placement services</v>
      </c>
      <c r="AD1" s="88" t="str">
        <f>'Block B'!B15</f>
        <v xml:space="preserve">Counseling or guidance services </v>
      </c>
      <c r="AE1" s="88" t="str">
        <f>'Block B'!B16</f>
        <v>Transportation services/ financial support for transportation</v>
      </c>
      <c r="AF1" s="88" t="str">
        <f>'Block B'!B17</f>
        <v>Child care</v>
      </c>
      <c r="AG1" s="88" t="str">
        <f>'Block B'!B18</f>
        <v xml:space="preserve">Financial support </v>
      </c>
      <c r="AH1" s="88" t="str">
        <f>'Block B'!B19</f>
        <v>a. Tuition</v>
      </c>
      <c r="AI1" s="88" t="str">
        <f>'Block B'!B20</f>
        <v>b. Books and materials</v>
      </c>
      <c r="AJ1" s="88" t="str">
        <f>'Block B'!B21</f>
        <v>c. Room and board</v>
      </c>
      <c r="AK1" s="88" t="str">
        <f>'Block B'!B22</f>
        <v>d. Stipends</v>
      </c>
      <c r="AL1" s="88" t="str">
        <f>'Block B'!B23</f>
        <v>e. Other financial support</v>
      </c>
      <c r="AM1" s="88" t="str">
        <f>'Block B'!B24</f>
        <v>Other support services:</v>
      </c>
      <c r="AN1" s="88" t="str">
        <f>'Block B'!B25</f>
        <v>Other ______________________________________</v>
      </c>
      <c r="AO1" s="88" t="str">
        <f>'Block B'!B33</f>
        <v>Number of students who are male</v>
      </c>
      <c r="AP1" s="88" t="str">
        <f>'Block B'!B34</f>
        <v>Number of students who are female</v>
      </c>
      <c r="AQ1" s="88" t="str">
        <f>'Block B'!B35</f>
        <v>Number of students who are 25 years old or younger</v>
      </c>
      <c r="AR1" s="88" t="str">
        <f>'Block B'!B36</f>
        <v>Number of students who are over 25 years old</v>
      </c>
      <c r="AS1" s="88" t="str">
        <f>'Block B'!B37</f>
        <v>Does your project or institution screen students for English language</v>
      </c>
      <c r="AT1" s="88" t="str">
        <f>'Block B'!B39</f>
        <v xml:space="preserve">Number of students who enrolled during the reporting period and had English </v>
      </c>
      <c r="AU1" s="90" t="str">
        <f>'Block C'!B5</f>
        <v xml:space="preserve">Report the number of commuter students. (A commuter student is a student </v>
      </c>
      <c r="AV1" s="90" t="str">
        <f>'Block C'!B7</f>
        <v>Report the number of residential students. (A residential student is a student</v>
      </c>
      <c r="AW1" s="90" t="str">
        <f>'Block C'!B9</f>
        <v xml:space="preserve">Does this project provide open enrollment or structured enrollment? </v>
      </c>
      <c r="AX1" s="90"/>
      <c r="AY1" s="90" t="str">
        <f>'Block C'!B11</f>
        <v>In what languages are project services provided? (Check all that apply.)</v>
      </c>
      <c r="AZ1" s="90"/>
      <c r="BA1" s="90"/>
      <c r="BB1" s="90" t="str">
        <f>'Block C'!B14</f>
        <v>Is this project in a four-year or two-year educational institution, or in a non-profit organization?</v>
      </c>
      <c r="BC1" s="90"/>
      <c r="BD1" s="90"/>
      <c r="BE1" s="90" t="str">
        <f>'Block C'!B17</f>
        <v>Is the project in an institution that uses a semester, quarter, or trimester academic calendar?</v>
      </c>
      <c r="BF1" s="90"/>
      <c r="BG1" s="90"/>
      <c r="BH1" s="90" t="str">
        <f>'Block C'!B24</f>
        <v>Number of FTE teaching staff funded by the HEP grant to provide HSE instruction</v>
      </c>
      <c r="BI1" s="90" t="str">
        <f>'Block C'!B25</f>
        <v>Number of FTE teaching staff contributing to the project, not funded by the HEP grant</v>
      </c>
      <c r="BJ1" s="90" t="str">
        <f>'Block C'!B26</f>
        <v>Number of FTE instructional support staff (tutors, coaches, mentors) funded by the HEP grant</v>
      </c>
      <c r="BK1" s="90" t="str">
        <f>'Block C'!B28</f>
        <v>Number of FTE instructional support staff contributing to the project, not funded by the</v>
      </c>
      <c r="BL1" s="90" t="str">
        <f>'Block C'!B34</f>
        <v>How frequently are HSE instructional services provided? Check the option that best describes</v>
      </c>
      <c r="BM1" s="90"/>
      <c r="BN1" s="90"/>
      <c r="BO1" s="90" t="str">
        <f>'Block C'!B37</f>
        <v xml:space="preserve">Average length of instructional service per individual instructional session, in </v>
      </c>
      <c r="BP1" s="90" t="str">
        <f>'Block C'!B40</f>
        <v>Average length of instructional service per semester, in days.  (Provide the average length</v>
      </c>
      <c r="BQ1" s="90" t="str">
        <f>'Block C'!B56</f>
        <v>Does your project screen students prior to enrollment in HEP HSE instructional services</v>
      </c>
      <c r="BR1" s="90" t="str">
        <f>'Block C'!B59</f>
        <v xml:space="preserve">If your project uses a screening or intake assessment to establish a proficiency threshold, </v>
      </c>
      <c r="BS1" s="90" t="str">
        <f>'Block C'!B63</f>
        <v>What kind of screening or intake assessment is used?  (If not a published assessment,</v>
      </c>
      <c r="BT1" s="90"/>
      <c r="BU1" s="90"/>
      <c r="BV1" s="90" t="str">
        <f>'Block C'!B67</f>
        <v>What was the average screening or intake MATH scale/standard score for this reporting</v>
      </c>
      <c r="BW1" s="90"/>
      <c r="BX1" s="90" t="str">
        <f>'Block C'!B69</f>
        <v xml:space="preserve">What was the average screening or intake READING scale/standard score for this reporting </v>
      </c>
      <c r="BY1" s="90"/>
      <c r="BZ1" s="91" t="str">
        <f>'Block E2'!C15</f>
        <v>Personal</v>
      </c>
      <c r="CA1" s="91" t="str">
        <f>'Block E2'!C16</f>
        <v>Fringe Benefit</v>
      </c>
      <c r="CB1" s="91" t="str">
        <f>'Block E2'!C17</f>
        <v>Travel</v>
      </c>
      <c r="CC1" s="91" t="str">
        <f>'Block E2'!C18</f>
        <v>Equipment</v>
      </c>
      <c r="CD1" s="91" t="str">
        <f>'Block E2'!C19</f>
        <v>Supplies</v>
      </c>
      <c r="CE1" s="91" t="str">
        <f>'Block E2'!C20</f>
        <v>Contractual</v>
      </c>
      <c r="CF1" s="91" t="str">
        <f>'Block E2'!C21</f>
        <v>Construction</v>
      </c>
      <c r="CG1" s="91" t="str">
        <f>'Block E2'!C22</f>
        <v>Other</v>
      </c>
      <c r="CH1" s="187" t="str">
        <f>'Block E2'!C23</f>
        <v>Total Direct Costs (lines 1-8)</v>
      </c>
      <c r="CI1" s="91" t="str">
        <f>'Block E2'!C24</f>
        <v>Indirect Costs*</v>
      </c>
      <c r="CJ1" s="91" t="str">
        <f>'Block E2'!C25</f>
        <v>Training Stipends</v>
      </c>
      <c r="CK1" s="187" t="str">
        <f>'Block E2'!C26</f>
        <v>Total Amounts (lines 9-11)</v>
      </c>
      <c r="CL1" s="91" t="str">
        <f>BZ1</f>
        <v>Personal</v>
      </c>
      <c r="CM1" s="91" t="str">
        <f t="shared" ref="CM1:CW1" si="0">CA1</f>
        <v>Fringe Benefit</v>
      </c>
      <c r="CN1" s="91" t="str">
        <f t="shared" si="0"/>
        <v>Travel</v>
      </c>
      <c r="CO1" s="91" t="str">
        <f t="shared" si="0"/>
        <v>Equipment</v>
      </c>
      <c r="CP1" s="91" t="str">
        <f t="shared" si="0"/>
        <v>Supplies</v>
      </c>
      <c r="CQ1" s="91" t="str">
        <f t="shared" si="0"/>
        <v>Contractual</v>
      </c>
      <c r="CR1" s="91" t="str">
        <f t="shared" si="0"/>
        <v>Construction</v>
      </c>
      <c r="CS1" s="91" t="str">
        <f t="shared" si="0"/>
        <v>Other</v>
      </c>
      <c r="CT1" s="187" t="str">
        <f t="shared" si="0"/>
        <v>Total Direct Costs (lines 1-8)</v>
      </c>
      <c r="CU1" s="91" t="str">
        <f t="shared" si="0"/>
        <v>Indirect Costs*</v>
      </c>
      <c r="CV1" s="91" t="str">
        <f t="shared" si="0"/>
        <v>Training Stipends</v>
      </c>
      <c r="CW1" s="187" t="str">
        <f t="shared" si="0"/>
        <v>Total Amounts (lines 9-11)</v>
      </c>
    </row>
    <row r="2" spans="1:101" ht="67.5" customHeight="1" x14ac:dyDescent="0.35">
      <c r="B2" s="92" t="s">
        <v>239</v>
      </c>
      <c r="C2" s="72" t="s">
        <v>175</v>
      </c>
      <c r="D2" s="72" t="s">
        <v>176</v>
      </c>
      <c r="E2" s="72" t="s">
        <v>177</v>
      </c>
      <c r="F2" s="72" t="s">
        <v>178</v>
      </c>
      <c r="G2" s="72" t="s">
        <v>179</v>
      </c>
      <c r="H2" s="72" t="s">
        <v>180</v>
      </c>
      <c r="I2" s="72" t="s">
        <v>181</v>
      </c>
      <c r="J2" s="72" t="s">
        <v>182</v>
      </c>
      <c r="K2" s="72" t="s">
        <v>183</v>
      </c>
      <c r="L2" s="72" t="s">
        <v>184</v>
      </c>
      <c r="M2" s="72" t="s">
        <v>185</v>
      </c>
      <c r="N2" s="72" t="s">
        <v>186</v>
      </c>
      <c r="O2" s="72" t="s">
        <v>187</v>
      </c>
      <c r="P2" s="72" t="s">
        <v>188</v>
      </c>
      <c r="Q2" s="72" t="s">
        <v>189</v>
      </c>
      <c r="R2" s="80" t="s">
        <v>264</v>
      </c>
      <c r="S2" s="80" t="s">
        <v>265</v>
      </c>
      <c r="T2" s="80" t="s">
        <v>266</v>
      </c>
      <c r="U2" s="80" t="s">
        <v>267</v>
      </c>
      <c r="V2" s="80" t="s">
        <v>267</v>
      </c>
      <c r="W2" s="74" t="s">
        <v>190</v>
      </c>
      <c r="X2" s="74" t="s">
        <v>191</v>
      </c>
      <c r="Y2" s="74" t="s">
        <v>192</v>
      </c>
      <c r="Z2" s="74" t="s">
        <v>193</v>
      </c>
      <c r="AA2" s="74" t="s">
        <v>194</v>
      </c>
      <c r="AB2" s="74" t="s">
        <v>195</v>
      </c>
      <c r="AC2" s="74" t="s">
        <v>196</v>
      </c>
      <c r="AD2" s="74" t="s">
        <v>197</v>
      </c>
      <c r="AE2" s="74" t="s">
        <v>198</v>
      </c>
      <c r="AF2" s="74" t="s">
        <v>199</v>
      </c>
      <c r="AG2" s="74" t="s">
        <v>200</v>
      </c>
      <c r="AH2" s="74" t="s">
        <v>201</v>
      </c>
      <c r="AI2" s="74" t="s">
        <v>202</v>
      </c>
      <c r="AJ2" s="74" t="s">
        <v>203</v>
      </c>
      <c r="AK2" s="74" t="s">
        <v>204</v>
      </c>
      <c r="AL2" s="74" t="s">
        <v>205</v>
      </c>
      <c r="AM2" s="74" t="s">
        <v>206</v>
      </c>
      <c r="AN2" s="74" t="s">
        <v>207</v>
      </c>
      <c r="AO2" s="74" t="s">
        <v>208</v>
      </c>
      <c r="AP2" s="74" t="s">
        <v>209</v>
      </c>
      <c r="AQ2" s="74" t="s">
        <v>210</v>
      </c>
      <c r="AR2" s="74" t="s">
        <v>211</v>
      </c>
      <c r="AS2" s="74" t="s">
        <v>212</v>
      </c>
      <c r="AT2" s="74" t="s">
        <v>213</v>
      </c>
      <c r="AU2" s="85" t="s">
        <v>214</v>
      </c>
      <c r="AV2" s="85" t="s">
        <v>215</v>
      </c>
      <c r="AW2" s="86" t="s">
        <v>286</v>
      </c>
      <c r="AX2" s="86" t="s">
        <v>285</v>
      </c>
      <c r="AY2" s="86" t="s">
        <v>287</v>
      </c>
      <c r="AZ2" s="86" t="s">
        <v>288</v>
      </c>
      <c r="BA2" s="86" t="s">
        <v>289</v>
      </c>
      <c r="BB2" s="86" t="s">
        <v>303</v>
      </c>
      <c r="BC2" s="86" t="s">
        <v>304</v>
      </c>
      <c r="BD2" s="86" t="s">
        <v>305</v>
      </c>
      <c r="BE2" s="86" t="s">
        <v>292</v>
      </c>
      <c r="BF2" s="86" t="s">
        <v>290</v>
      </c>
      <c r="BG2" s="86" t="s">
        <v>291</v>
      </c>
      <c r="BH2" s="85" t="s">
        <v>216</v>
      </c>
      <c r="BI2" s="85" t="s">
        <v>217</v>
      </c>
      <c r="BJ2" s="85" t="s">
        <v>218</v>
      </c>
      <c r="BK2" s="85" t="s">
        <v>219</v>
      </c>
      <c r="BL2" s="86" t="s">
        <v>294</v>
      </c>
      <c r="BM2" s="86" t="s">
        <v>293</v>
      </c>
      <c r="BN2" s="86" t="s">
        <v>295</v>
      </c>
      <c r="BO2" s="85" t="s">
        <v>220</v>
      </c>
      <c r="BP2" s="85" t="s">
        <v>221</v>
      </c>
      <c r="BQ2" s="85" t="s">
        <v>222</v>
      </c>
      <c r="BR2" s="86" t="s">
        <v>223</v>
      </c>
      <c r="BS2" s="86" t="s">
        <v>298</v>
      </c>
      <c r="BT2" s="86" t="s">
        <v>296</v>
      </c>
      <c r="BU2" s="86" t="s">
        <v>297</v>
      </c>
      <c r="BV2" s="86" t="s">
        <v>299</v>
      </c>
      <c r="BW2" s="86" t="s">
        <v>300</v>
      </c>
      <c r="BX2" s="86" t="s">
        <v>302</v>
      </c>
      <c r="BY2" s="86" t="s">
        <v>301</v>
      </c>
      <c r="BZ2" s="77" t="s">
        <v>240</v>
      </c>
      <c r="CA2" s="77" t="s">
        <v>241</v>
      </c>
      <c r="CB2" s="77" t="s">
        <v>244</v>
      </c>
      <c r="CC2" s="77" t="s">
        <v>245</v>
      </c>
      <c r="CD2" s="77" t="s">
        <v>246</v>
      </c>
      <c r="CE2" s="77" t="s">
        <v>247</v>
      </c>
      <c r="CF2" s="77" t="s">
        <v>248</v>
      </c>
      <c r="CG2" s="77" t="s">
        <v>249</v>
      </c>
      <c r="CH2" s="185" t="s">
        <v>250</v>
      </c>
      <c r="CI2" s="77" t="s">
        <v>251</v>
      </c>
      <c r="CJ2" s="77" t="s">
        <v>252</v>
      </c>
      <c r="CK2" s="185" t="s">
        <v>253</v>
      </c>
      <c r="CL2" s="77" t="s">
        <v>243</v>
      </c>
      <c r="CM2" s="77" t="s">
        <v>242</v>
      </c>
      <c r="CN2" s="77" t="s">
        <v>254</v>
      </c>
      <c r="CO2" s="77" t="s">
        <v>255</v>
      </c>
      <c r="CP2" s="77" t="s">
        <v>256</v>
      </c>
      <c r="CQ2" s="77" t="s">
        <v>257</v>
      </c>
      <c r="CR2" s="77" t="s">
        <v>258</v>
      </c>
      <c r="CS2" s="77" t="s">
        <v>259</v>
      </c>
      <c r="CT2" s="185" t="s">
        <v>260</v>
      </c>
      <c r="CU2" s="77" t="s">
        <v>261</v>
      </c>
      <c r="CV2" s="77" t="s">
        <v>262</v>
      </c>
      <c r="CW2" s="185" t="s">
        <v>263</v>
      </c>
    </row>
    <row r="3" spans="1:101" x14ac:dyDescent="0.3">
      <c r="B3" s="92" t="str">
        <f>'Block A'!J12</f>
        <v>Y1</v>
      </c>
      <c r="C3" s="73">
        <f>'Block A'!J13</f>
        <v>0</v>
      </c>
      <c r="D3" s="73">
        <f>'Block A'!J14</f>
        <v>0</v>
      </c>
      <c r="E3" s="73">
        <f>'Block A'!J15</f>
        <v>0</v>
      </c>
      <c r="F3" s="73">
        <f>'Block A'!J16</f>
        <v>0</v>
      </c>
      <c r="G3" s="73">
        <f>'Block A'!J21</f>
        <v>0</v>
      </c>
      <c r="H3" s="73">
        <f>'Block A'!J23</f>
        <v>0</v>
      </c>
      <c r="I3" s="73">
        <f>'Block A'!J24</f>
        <v>0</v>
      </c>
      <c r="J3" s="73">
        <f>'Block A'!J33</f>
        <v>0</v>
      </c>
      <c r="K3" s="73">
        <f>'Block A'!J37</f>
        <v>0</v>
      </c>
      <c r="L3" s="73">
        <f>'Block A'!J38</f>
        <v>0</v>
      </c>
      <c r="M3" s="73">
        <f>'Block A'!J39</f>
        <v>0</v>
      </c>
      <c r="N3" s="73">
        <f>'Block A'!J43</f>
        <v>0</v>
      </c>
      <c r="O3" s="73">
        <f>'Block A'!J48</f>
        <v>0</v>
      </c>
      <c r="P3" s="73">
        <f>'Block A'!J49</f>
        <v>0</v>
      </c>
      <c r="Q3" s="73">
        <f>'Block A'!J51</f>
        <v>0</v>
      </c>
      <c r="R3" s="81">
        <f>'Block A'!D56</f>
        <v>0</v>
      </c>
      <c r="S3" s="82" t="e">
        <f>'Block A'!D57</f>
        <v>#DIV/0!</v>
      </c>
      <c r="T3" s="82" t="e">
        <f>'Block A'!D58</f>
        <v>#DIV/0!</v>
      </c>
      <c r="U3" s="73" t="e">
        <f>'Block A'!D59</f>
        <v>#DIV/0!</v>
      </c>
      <c r="V3" s="73">
        <f>'Block A'!D60</f>
        <v>0</v>
      </c>
      <c r="W3" s="75">
        <f>'Block B'!J5</f>
        <v>0</v>
      </c>
      <c r="X3" s="75">
        <f>'Block B'!J6</f>
        <v>0</v>
      </c>
      <c r="Y3" s="75">
        <f>'Block B'!J10</f>
        <v>0</v>
      </c>
      <c r="Z3" s="75">
        <f>'Block B'!J11</f>
        <v>0</v>
      </c>
      <c r="AA3" s="75">
        <f>'Block B'!J12</f>
        <v>0</v>
      </c>
      <c r="AB3" s="75">
        <f>'Block B'!J13</f>
        <v>0</v>
      </c>
      <c r="AC3" s="75">
        <f>'Block B'!J14</f>
        <v>0</v>
      </c>
      <c r="AD3" s="75">
        <f>'Block B'!J15</f>
        <v>0</v>
      </c>
      <c r="AE3" s="75">
        <f>'Block B'!J16</f>
        <v>0</v>
      </c>
      <c r="AF3" s="75">
        <f>'Block B'!J17</f>
        <v>0</v>
      </c>
      <c r="AG3" s="75">
        <f>'Block B'!J18</f>
        <v>0</v>
      </c>
      <c r="AH3" s="75">
        <f>'Block B'!J19</f>
        <v>0</v>
      </c>
      <c r="AI3" s="75">
        <f>'Block B'!J20</f>
        <v>0</v>
      </c>
      <c r="AJ3" s="75">
        <f>'Block B'!J21</f>
        <v>0</v>
      </c>
      <c r="AK3" s="75">
        <f>'Block B'!J22</f>
        <v>0</v>
      </c>
      <c r="AL3" s="75">
        <f>'Block B'!J23</f>
        <v>0</v>
      </c>
      <c r="AM3" s="75">
        <f>'Block B'!J24</f>
        <v>0</v>
      </c>
      <c r="AN3" s="76">
        <f>'Block B'!J25</f>
        <v>0</v>
      </c>
      <c r="AO3" s="75">
        <f>'Block B'!J33</f>
        <v>0</v>
      </c>
      <c r="AP3" s="75">
        <f>'Block B'!J34</f>
        <v>0</v>
      </c>
      <c r="AQ3" s="75">
        <f>'Block B'!J35</f>
        <v>0</v>
      </c>
      <c r="AR3" s="75">
        <f>'Block B'!J36</f>
        <v>0</v>
      </c>
      <c r="AS3" s="75" t="str">
        <f>IF('Block B'!Q37=FALSE,"No","yes")</f>
        <v>No</v>
      </c>
      <c r="AT3" s="75">
        <f>'Block B'!J39</f>
        <v>0</v>
      </c>
      <c r="AU3" s="87">
        <f>'Block C'!J5</f>
        <v>0</v>
      </c>
      <c r="AV3" s="87">
        <f>'Block C'!J7</f>
        <v>0</v>
      </c>
      <c r="AW3" s="87" t="str">
        <f>IF('Block C'!M9=TRUE,"Open","")</f>
        <v/>
      </c>
      <c r="AX3" s="87" t="str">
        <f>IF('Block C'!M10=TRUE,"Structured","")</f>
        <v/>
      </c>
      <c r="AY3" s="87" t="str">
        <f>IF('Block C'!M11=TRUE,"English","")</f>
        <v/>
      </c>
      <c r="AZ3" s="87" t="str">
        <f>IF('Block C'!M12=TRUE,"Spanish","")</f>
        <v/>
      </c>
      <c r="BA3" s="87" t="str">
        <f>IF('Block C'!M13=TRUE,"Other","")</f>
        <v/>
      </c>
      <c r="BB3" s="87" t="str">
        <f>IF('Block C'!M14=TRUE,"Four Year","")</f>
        <v/>
      </c>
      <c r="BC3" s="87" t="str">
        <f>IF('Block C'!M15=TRUE,"Two Year","")</f>
        <v/>
      </c>
      <c r="BD3" s="87" t="str">
        <f>IF('Block C'!M16=TRUE,"Non-Profit","")</f>
        <v/>
      </c>
      <c r="BE3" s="87" t="str">
        <f>IF('Block C'!M17=TRUE,"Semester","")</f>
        <v/>
      </c>
      <c r="BF3" s="87" t="str">
        <f>IF('Block C'!M18=TRUE,"Quarter","")</f>
        <v/>
      </c>
      <c r="BG3" s="87" t="str">
        <f>IF('Block C'!M19=TRUE,"Trimester","")</f>
        <v/>
      </c>
      <c r="BH3" s="87">
        <f>'Block C'!J24</f>
        <v>0</v>
      </c>
      <c r="BI3" s="87">
        <f>'Block C'!J25</f>
        <v>0</v>
      </c>
      <c r="BJ3" s="87">
        <f>'Block C'!J26</f>
        <v>0</v>
      </c>
      <c r="BK3" s="87">
        <f>'Block C'!J28</f>
        <v>0</v>
      </c>
      <c r="BL3" s="87" t="str">
        <f>IF('Block C'!M34=TRUE,"Daily","")</f>
        <v/>
      </c>
      <c r="BM3" s="87" t="str">
        <f>IF('Block C'!M35=TRUE,"Weekly","")</f>
        <v/>
      </c>
      <c r="BN3" s="87" t="str">
        <f>IF('Block C'!M36=TRUE,"Monthly","")</f>
        <v/>
      </c>
      <c r="BO3" s="87">
        <f>'Block C'!J37</f>
        <v>0</v>
      </c>
      <c r="BP3" s="87">
        <f>'Block C'!J40</f>
        <v>0</v>
      </c>
      <c r="BQ3" s="87" t="str">
        <f>IF('Block C'!M56=FALSE,"No","Yes")</f>
        <v>No</v>
      </c>
      <c r="BR3" s="87" t="str">
        <f>IF('Block C'!M59=TRUE,"No Assm't","")</f>
        <v/>
      </c>
      <c r="BS3" s="87" t="str">
        <f>IF('Block C'!M63=TRUE,"TABE","")</f>
        <v/>
      </c>
      <c r="BT3" s="87" t="str">
        <f>IF('Block C'!M64=TRUE,"Steck-Vaughn","")</f>
        <v/>
      </c>
      <c r="BU3" s="87" t="str">
        <f>IF('Block C'!M65=TRUE,"Other","")</f>
        <v/>
      </c>
      <c r="BV3" s="87">
        <f>'Block C'!J67</f>
        <v>0</v>
      </c>
      <c r="BW3" s="87">
        <f>'Block C'!J68</f>
        <v>0</v>
      </c>
      <c r="BX3" s="87">
        <f>'Block C'!J69</f>
        <v>0</v>
      </c>
      <c r="BY3" s="87">
        <f>'Block C'!J70</f>
        <v>0</v>
      </c>
      <c r="BZ3" s="78">
        <f>'Block E2'!F15</f>
        <v>0</v>
      </c>
      <c r="CA3" s="78">
        <f>'Block E2'!F16</f>
        <v>0</v>
      </c>
      <c r="CB3" s="78">
        <f>'Block E2'!F17</f>
        <v>0</v>
      </c>
      <c r="CC3" s="78">
        <f>'Block E2'!F18</f>
        <v>0</v>
      </c>
      <c r="CD3" s="78">
        <f>'Block E2'!F19</f>
        <v>0</v>
      </c>
      <c r="CE3" s="78">
        <f>'Block E2'!F20</f>
        <v>0</v>
      </c>
      <c r="CF3" s="78">
        <f>'Block E2'!F21</f>
        <v>0</v>
      </c>
      <c r="CG3" s="78">
        <f>'Block E2'!F22</f>
        <v>0</v>
      </c>
      <c r="CH3" s="186">
        <f>SUM(BZ3:CG3)</f>
        <v>0</v>
      </c>
      <c r="CI3" s="78">
        <f>'Block E2'!F24</f>
        <v>0</v>
      </c>
      <c r="CJ3" s="78">
        <f>'Block E2'!F25</f>
        <v>0</v>
      </c>
      <c r="CK3" s="186">
        <f>SUM(CH3:CJ3)</f>
        <v>0</v>
      </c>
      <c r="CL3" s="78">
        <f>'Block E2'!I15</f>
        <v>0</v>
      </c>
      <c r="CM3" s="78">
        <f>'Block E2'!I16</f>
        <v>0</v>
      </c>
      <c r="CN3" s="78">
        <f>'Block E2'!I17</f>
        <v>0</v>
      </c>
      <c r="CO3" s="78">
        <f>'Block E2'!I18</f>
        <v>0</v>
      </c>
      <c r="CP3" s="78">
        <f>'Block E2'!I19</f>
        <v>0</v>
      </c>
      <c r="CQ3" s="78">
        <f>'Block E2'!I20</f>
        <v>0</v>
      </c>
      <c r="CR3" s="78">
        <f>'Block E2'!I21</f>
        <v>0</v>
      </c>
      <c r="CS3" s="78">
        <f>'Block E2'!I22</f>
        <v>0</v>
      </c>
      <c r="CT3" s="186">
        <f>SUM(CL3:CS3)</f>
        <v>0</v>
      </c>
      <c r="CU3" s="78">
        <f>'Block E2'!I24</f>
        <v>0</v>
      </c>
      <c r="CV3" s="78">
        <f>'Block E2'!I25</f>
        <v>0</v>
      </c>
      <c r="CW3" s="186">
        <f>SUM(CT3:CV3)</f>
        <v>0</v>
      </c>
    </row>
    <row r="4" spans="1:101" x14ac:dyDescent="0.3">
      <c r="A4" s="58"/>
      <c r="B4" s="89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Z4" s="58"/>
      <c r="BA4" s="58"/>
      <c r="BB4" s="58"/>
      <c r="BC4" s="58"/>
      <c r="BD4" s="58"/>
      <c r="BF4" s="58"/>
      <c r="BG4" s="58"/>
      <c r="BH4" s="58"/>
      <c r="BI4" s="58"/>
      <c r="BJ4" s="58"/>
      <c r="BK4" s="58"/>
      <c r="BM4" s="58"/>
      <c r="BN4" s="58"/>
      <c r="BO4" s="58"/>
      <c r="BP4" s="58"/>
      <c r="BQ4" s="58"/>
      <c r="BR4" s="58"/>
      <c r="BT4" s="58"/>
      <c r="CH4">
        <f>'Block E2'!F23</f>
        <v>0</v>
      </c>
      <c r="CK4">
        <f>'Block E2'!I23</f>
        <v>0</v>
      </c>
      <c r="CT4">
        <f>'Block E2'!I23</f>
        <v>0</v>
      </c>
      <c r="CW4">
        <f>'Block E2'!I26</f>
        <v>0</v>
      </c>
    </row>
    <row r="5" spans="1:101" x14ac:dyDescent="0.3">
      <c r="B5" s="92" t="str">
        <f>'Block A'!K12</f>
        <v>Y2</v>
      </c>
      <c r="C5" s="73">
        <f>'Block A'!K13</f>
        <v>0</v>
      </c>
      <c r="D5" s="73">
        <f>'Block A'!K14</f>
        <v>0</v>
      </c>
      <c r="E5" s="73">
        <f>'Block A'!K15</f>
        <v>0</v>
      </c>
      <c r="F5" s="73">
        <f>'Block A'!K16</f>
        <v>0</v>
      </c>
      <c r="G5" s="73">
        <f>'Block A'!K21</f>
        <v>0</v>
      </c>
      <c r="H5" s="73">
        <f>'Block A'!K23</f>
        <v>0</v>
      </c>
      <c r="I5" s="73">
        <f>'Block A'!K24</f>
        <v>0</v>
      </c>
      <c r="J5" s="73">
        <f>'Block A'!K33</f>
        <v>0</v>
      </c>
      <c r="K5" s="73">
        <f>'Block A'!K37</f>
        <v>0</v>
      </c>
      <c r="L5" s="73">
        <f>'Block A'!K38</f>
        <v>0</v>
      </c>
      <c r="M5" s="73">
        <f>'Block A'!K39</f>
        <v>0</v>
      </c>
      <c r="N5" s="73">
        <f>'Block A'!K43</f>
        <v>0</v>
      </c>
      <c r="O5" s="73">
        <f>'Block A'!K48</f>
        <v>0</v>
      </c>
      <c r="P5" s="73">
        <f>'Block A'!K49</f>
        <v>0</v>
      </c>
      <c r="Q5" s="73">
        <f>'Block A'!K51</f>
        <v>0</v>
      </c>
      <c r="R5" s="81">
        <f>'Block A'!E56</f>
        <v>0</v>
      </c>
      <c r="S5" s="82" t="e">
        <f>'Block A'!E57</f>
        <v>#DIV/0!</v>
      </c>
      <c r="T5" s="82" t="e">
        <f>'Block A'!E58</f>
        <v>#DIV/0!</v>
      </c>
      <c r="U5" s="73" t="e">
        <f>'Block A'!E59</f>
        <v>#DIV/0!</v>
      </c>
      <c r="V5" s="73">
        <f>'Block A'!E60</f>
        <v>0</v>
      </c>
      <c r="W5" s="75">
        <f>'Block B'!K5</f>
        <v>0</v>
      </c>
      <c r="X5" s="75">
        <f>'Block B'!K6</f>
        <v>0</v>
      </c>
      <c r="Y5" s="75">
        <f>'Block B'!K10</f>
        <v>0</v>
      </c>
      <c r="Z5" s="75">
        <f>'Block B'!K11</f>
        <v>0</v>
      </c>
      <c r="AA5" s="75">
        <f>'Block B'!K12</f>
        <v>0</v>
      </c>
      <c r="AB5" s="75">
        <f>'Block B'!K13</f>
        <v>0</v>
      </c>
      <c r="AC5" s="75">
        <f>'Block B'!K14</f>
        <v>0</v>
      </c>
      <c r="AD5" s="75">
        <f>'Block B'!K15</f>
        <v>0</v>
      </c>
      <c r="AE5" s="75">
        <f>'Block B'!K16</f>
        <v>0</v>
      </c>
      <c r="AF5" s="75">
        <f>'Block B'!K17</f>
        <v>0</v>
      </c>
      <c r="AG5" s="75">
        <f>'Block B'!K18</f>
        <v>0</v>
      </c>
      <c r="AH5" s="75">
        <f>'Block B'!K19</f>
        <v>0</v>
      </c>
      <c r="AI5" s="75">
        <f>'Block B'!K20</f>
        <v>0</v>
      </c>
      <c r="AJ5" s="75">
        <f>'Block B'!K21</f>
        <v>0</v>
      </c>
      <c r="AK5" s="75">
        <f>'Block B'!K22</f>
        <v>0</v>
      </c>
      <c r="AL5" s="75">
        <f>'Block B'!K23</f>
        <v>0</v>
      </c>
      <c r="AM5" s="75">
        <f>'Block B'!K24</f>
        <v>0</v>
      </c>
      <c r="AN5" s="76">
        <f>'Block B'!K25</f>
        <v>0</v>
      </c>
      <c r="AO5" s="75">
        <f>'Block B'!K33</f>
        <v>0</v>
      </c>
      <c r="AP5" s="75">
        <f>'Block B'!K34</f>
        <v>0</v>
      </c>
      <c r="AQ5" s="75">
        <f>'Block B'!K35</f>
        <v>0</v>
      </c>
      <c r="AR5" s="75">
        <f>'Block B'!K36</f>
        <v>0</v>
      </c>
      <c r="AS5" s="75" t="str">
        <f>IF('Block B'!R37=FALSE,"No","yes")</f>
        <v>No</v>
      </c>
      <c r="AT5" s="75">
        <f>'Block B'!K39</f>
        <v>0</v>
      </c>
      <c r="AU5" s="87">
        <f>'Block C'!J5</f>
        <v>0</v>
      </c>
      <c r="AV5" s="87">
        <f>'Block C'!J7</f>
        <v>0</v>
      </c>
      <c r="AW5" s="87" t="str">
        <f>IF('Block C'!M9=TRUE,"Open","")</f>
        <v/>
      </c>
      <c r="AX5" s="87" t="str">
        <f>IF('Block C'!M10=TRUE,"Structured","")</f>
        <v/>
      </c>
      <c r="AY5" s="87" t="str">
        <f>IF('Block C'!M11=TRUE,"English","")</f>
        <v/>
      </c>
      <c r="AZ5" s="87" t="str">
        <f>IF('Block C'!M12=TRUE,"Spanish","")</f>
        <v/>
      </c>
      <c r="BA5" s="87" t="str">
        <f>IF('Block C'!M13=TRUE,"Other","")</f>
        <v/>
      </c>
      <c r="BB5" s="87" t="str">
        <f>IF('Block C'!M14=TRUE,"Four Year","")</f>
        <v/>
      </c>
      <c r="BC5" s="87" t="str">
        <f>IF('Block C'!M15=TRUE,"Two Year","")</f>
        <v/>
      </c>
      <c r="BD5" s="87" t="str">
        <f>IF('Block C'!M16=TRUE,"Non-Profit","")</f>
        <v/>
      </c>
      <c r="BE5" s="87" t="str">
        <f>IF('Block C'!M17=TRUE,"Semester","")</f>
        <v/>
      </c>
      <c r="BF5" s="87" t="str">
        <f>IF('Block C'!M18=TRUE,"Quarter","")</f>
        <v/>
      </c>
      <c r="BG5" s="87" t="str">
        <f>IF('Block C'!M19=TRUE,"Trimester","")</f>
        <v/>
      </c>
      <c r="BH5" s="87">
        <f>'Block C'!J24</f>
        <v>0</v>
      </c>
      <c r="BI5" s="87">
        <f>'Block C'!J25</f>
        <v>0</v>
      </c>
      <c r="BJ5" s="87">
        <f>'Block C'!J26</f>
        <v>0</v>
      </c>
      <c r="BK5" s="87">
        <f>'Block C'!J28</f>
        <v>0</v>
      </c>
      <c r="BL5" s="87" t="str">
        <f>IF('Block C'!M34=TRUE,"Daily","")</f>
        <v/>
      </c>
      <c r="BM5" s="87" t="str">
        <f>IF('Block C'!M35=TRUE,"Weekly","")</f>
        <v/>
      </c>
      <c r="BN5" s="87" t="str">
        <f>IF('Block C'!M36=TRUE,"Monthly","")</f>
        <v/>
      </c>
      <c r="BO5" s="87">
        <f>'Block C'!J37</f>
        <v>0</v>
      </c>
      <c r="BP5" s="87">
        <f>'Block C'!J40</f>
        <v>0</v>
      </c>
      <c r="BQ5" s="87" t="str">
        <f>IF('Block C'!M56=FALSE,"No","Yes")</f>
        <v>No</v>
      </c>
      <c r="BR5" s="87" t="str">
        <f>IF('Block C'!M59=TRUE,"No Assm't","")</f>
        <v/>
      </c>
      <c r="BS5" s="87" t="str">
        <f>IF('Block C'!M63=TRUE,"TABE","")</f>
        <v/>
      </c>
      <c r="BT5" s="87" t="str">
        <f>IF('Block C'!M64=TRUE,"Steck-Vaughn","")</f>
        <v/>
      </c>
      <c r="BU5" s="87" t="str">
        <f>IF('Block C'!M65=TRUE,"Other","")</f>
        <v/>
      </c>
      <c r="BV5" s="87">
        <f>'Block C'!J67</f>
        <v>0</v>
      </c>
      <c r="BW5" s="87">
        <f>'Block C'!J68</f>
        <v>0</v>
      </c>
      <c r="BX5" s="87">
        <f>'Block C'!J69</f>
        <v>0</v>
      </c>
      <c r="BY5" s="87">
        <f>'Block C'!J70</f>
        <v>0</v>
      </c>
      <c r="BZ5" s="78">
        <f>'Block E2'!F15</f>
        <v>0</v>
      </c>
      <c r="CA5" s="78">
        <f>'Block E2'!F16</f>
        <v>0</v>
      </c>
      <c r="CB5" s="78">
        <f>'Block E2'!F17</f>
        <v>0</v>
      </c>
      <c r="CC5" s="78">
        <f>'Block E2'!F18</f>
        <v>0</v>
      </c>
      <c r="CD5" s="78">
        <f>'Block E2'!F19</f>
        <v>0</v>
      </c>
      <c r="CE5" s="78">
        <f>'Block E2'!F20</f>
        <v>0</v>
      </c>
      <c r="CF5" s="78">
        <f>'Block E2'!F21</f>
        <v>0</v>
      </c>
      <c r="CG5" s="78">
        <f>'Block E2'!F22</f>
        <v>0</v>
      </c>
      <c r="CH5" s="186">
        <f>SUM(BZ3:CG3)</f>
        <v>0</v>
      </c>
      <c r="CI5" s="78">
        <f>'Block E2'!F24</f>
        <v>0</v>
      </c>
      <c r="CJ5" s="78">
        <f>'Block E2'!F25</f>
        <v>0</v>
      </c>
      <c r="CK5" s="186">
        <f>SUM(CH3:CJ3)</f>
        <v>0</v>
      </c>
      <c r="CL5" s="78">
        <f>'Block E2'!I15</f>
        <v>0</v>
      </c>
      <c r="CM5" s="78">
        <f>'Block E2'!I16</f>
        <v>0</v>
      </c>
      <c r="CN5" s="78">
        <f>'Block E2'!I17</f>
        <v>0</v>
      </c>
      <c r="CO5" s="78">
        <f>'Block E2'!I18</f>
        <v>0</v>
      </c>
      <c r="CP5" s="78">
        <f>'Block E2'!I19</f>
        <v>0</v>
      </c>
      <c r="CQ5" s="78">
        <f>'Block E2'!I20</f>
        <v>0</v>
      </c>
      <c r="CR5" s="78">
        <f>'Block E2'!I21</f>
        <v>0</v>
      </c>
      <c r="CS5" s="78">
        <f>'Block E2'!I22</f>
        <v>0</v>
      </c>
      <c r="CT5" s="186">
        <f>SUM(CL3:CS3)</f>
        <v>0</v>
      </c>
      <c r="CU5" s="78">
        <f>'Block E2'!I24</f>
        <v>0</v>
      </c>
      <c r="CV5" s="78">
        <f>'Block E2'!I25</f>
        <v>0</v>
      </c>
      <c r="CW5" s="186">
        <f>SUM(CT3:CV3)</f>
        <v>0</v>
      </c>
    </row>
    <row r="6" spans="1:101" x14ac:dyDescent="0.3">
      <c r="B6" s="35"/>
      <c r="AV6" s="58"/>
      <c r="AZ6" s="58"/>
      <c r="BA6" s="58"/>
      <c r="BB6" s="58"/>
      <c r="BC6" s="58"/>
      <c r="BD6" s="58"/>
      <c r="BF6" s="58"/>
      <c r="BG6" s="58"/>
      <c r="BH6" s="58"/>
      <c r="BI6" s="58"/>
      <c r="BJ6" s="58"/>
      <c r="BK6" s="58"/>
      <c r="BM6" s="58"/>
      <c r="BN6" s="58"/>
      <c r="BO6" s="58"/>
      <c r="BP6" s="58"/>
      <c r="BQ6" s="58"/>
      <c r="BR6" s="58"/>
      <c r="BT6" s="58"/>
      <c r="CH6">
        <f>'Block E2'!F23</f>
        <v>0</v>
      </c>
      <c r="CK6">
        <f>'Block E2'!I23</f>
        <v>0</v>
      </c>
      <c r="CT6">
        <f>'Block E2'!I23</f>
        <v>0</v>
      </c>
      <c r="CW6">
        <f>'Block E2'!I26</f>
        <v>0</v>
      </c>
    </row>
    <row r="7" spans="1:101" x14ac:dyDescent="0.3">
      <c r="B7" s="92" t="str">
        <f>'Block A'!L12</f>
        <v>Y3</v>
      </c>
      <c r="C7" s="73">
        <f>'Block A'!L13</f>
        <v>0</v>
      </c>
      <c r="D7" s="73">
        <f>'Block A'!L14</f>
        <v>0</v>
      </c>
      <c r="E7" s="73">
        <f>'Block A'!L15</f>
        <v>0</v>
      </c>
      <c r="F7" s="73">
        <f>'Block A'!L16</f>
        <v>0</v>
      </c>
      <c r="G7" s="73">
        <f>'Block A'!L21</f>
        <v>0</v>
      </c>
      <c r="H7" s="73">
        <f>'Block A'!L23</f>
        <v>0</v>
      </c>
      <c r="I7" s="73">
        <f>'Block A'!L24</f>
        <v>0</v>
      </c>
      <c r="J7" s="73">
        <f>'Block A'!L33</f>
        <v>0</v>
      </c>
      <c r="K7" s="73">
        <f>'Block A'!L37</f>
        <v>0</v>
      </c>
      <c r="L7" s="73">
        <f>'Block A'!L38</f>
        <v>0</v>
      </c>
      <c r="M7" s="73">
        <f>'Block A'!L39</f>
        <v>0</v>
      </c>
      <c r="N7" s="73">
        <f>'Block A'!L43</f>
        <v>0</v>
      </c>
      <c r="O7" s="73">
        <f>'Block A'!L48</f>
        <v>0</v>
      </c>
      <c r="P7" s="73">
        <f>'Block A'!L49</f>
        <v>0</v>
      </c>
      <c r="Q7" s="73">
        <f>'Block A'!L51</f>
        <v>0</v>
      </c>
      <c r="R7" s="81">
        <f>'Block A'!F56</f>
        <v>0</v>
      </c>
      <c r="S7" s="82" t="e">
        <f>'Block A'!F57</f>
        <v>#DIV/0!</v>
      </c>
      <c r="T7" s="82" t="e">
        <f>'Block A'!F58</f>
        <v>#DIV/0!</v>
      </c>
      <c r="U7" s="73" t="e">
        <f>'Block A'!F59</f>
        <v>#DIV/0!</v>
      </c>
      <c r="V7" s="73">
        <f>'Block A'!F60</f>
        <v>0</v>
      </c>
      <c r="W7" s="75">
        <f>'Block B'!L5</f>
        <v>0</v>
      </c>
      <c r="X7" s="75">
        <f>'Block B'!L6</f>
        <v>0</v>
      </c>
      <c r="Y7" s="75">
        <f>'Block B'!L10</f>
        <v>0</v>
      </c>
      <c r="Z7" s="75">
        <f>'Block B'!L11</f>
        <v>0</v>
      </c>
      <c r="AA7" s="75">
        <f>'Block B'!L12</f>
        <v>0</v>
      </c>
      <c r="AB7" s="75">
        <f>'Block B'!L13</f>
        <v>0</v>
      </c>
      <c r="AC7" s="75">
        <f>'Block B'!L14</f>
        <v>0</v>
      </c>
      <c r="AD7" s="75">
        <f>'Block B'!L15</f>
        <v>0</v>
      </c>
      <c r="AE7" s="75">
        <f>'Block B'!L16</f>
        <v>0</v>
      </c>
      <c r="AF7" s="75">
        <f>'Block B'!L17</f>
        <v>0</v>
      </c>
      <c r="AG7" s="75">
        <f>'Block B'!L18</f>
        <v>0</v>
      </c>
      <c r="AH7" s="75">
        <f>'Block B'!L19</f>
        <v>0</v>
      </c>
      <c r="AI7" s="75">
        <f>'Block B'!L20</f>
        <v>0</v>
      </c>
      <c r="AJ7" s="75">
        <f>'Block B'!L21</f>
        <v>0</v>
      </c>
      <c r="AK7" s="75">
        <f>'Block B'!L22</f>
        <v>0</v>
      </c>
      <c r="AL7" s="75">
        <f>'Block B'!L23</f>
        <v>0</v>
      </c>
      <c r="AM7" s="75">
        <f>'Block B'!L24</f>
        <v>0</v>
      </c>
      <c r="AN7" s="76">
        <f>'Block B'!L25</f>
        <v>0</v>
      </c>
      <c r="AO7" s="75">
        <f>'Block B'!L33</f>
        <v>0</v>
      </c>
      <c r="AP7" s="75">
        <f>'Block B'!L34</f>
        <v>0</v>
      </c>
      <c r="AQ7" s="75">
        <f>'Block B'!L35</f>
        <v>0</v>
      </c>
      <c r="AR7" s="75">
        <f>'Block B'!L36</f>
        <v>0</v>
      </c>
      <c r="AS7" s="75" t="str">
        <f>IF('Block B'!S37=FALSE,"No","yes")</f>
        <v>No</v>
      </c>
      <c r="AT7" s="75">
        <f>'Block B'!L39</f>
        <v>0</v>
      </c>
      <c r="AU7" s="87">
        <f>'Block C'!J5</f>
        <v>0</v>
      </c>
      <c r="AV7" s="87">
        <f>'Block C'!J7</f>
        <v>0</v>
      </c>
      <c r="AW7" s="87" t="str">
        <f>IF('Block C'!M9=TRUE,"Open","")</f>
        <v/>
      </c>
      <c r="AX7" s="87" t="str">
        <f>IF('Block C'!M10=TRUE,"Structured","")</f>
        <v/>
      </c>
      <c r="AY7" s="87" t="str">
        <f>IF('Block C'!M11=TRUE,"English","")</f>
        <v/>
      </c>
      <c r="AZ7" s="87" t="str">
        <f>IF('Block C'!M12=TRUE,"Spanish","")</f>
        <v/>
      </c>
      <c r="BA7" s="87" t="str">
        <f>IF('Block C'!M13=TRUE,"Other","")</f>
        <v/>
      </c>
      <c r="BB7" s="87" t="str">
        <f>IF('Block C'!M14=TRUE,"Four Year","")</f>
        <v/>
      </c>
      <c r="BC7" s="87" t="str">
        <f>IF('Block C'!M15=TRUE,"Two Year","")</f>
        <v/>
      </c>
      <c r="BD7" s="87" t="str">
        <f>IF('Block C'!M16=TRUE,"Non-Profit","")</f>
        <v/>
      </c>
      <c r="BE7" s="87" t="str">
        <f>IF('Block C'!M17=TRUE,"Semester","")</f>
        <v/>
      </c>
      <c r="BF7" s="87" t="str">
        <f>IF('Block C'!M18=TRUE,"Quarter","")</f>
        <v/>
      </c>
      <c r="BG7" s="87" t="str">
        <f>IF('Block C'!M19=TRUE,"Trimester","")</f>
        <v/>
      </c>
      <c r="BH7" s="87">
        <f>'Block C'!J24</f>
        <v>0</v>
      </c>
      <c r="BI7" s="87">
        <f>'Block C'!J25</f>
        <v>0</v>
      </c>
      <c r="BJ7" s="87">
        <f>'Block C'!J26</f>
        <v>0</v>
      </c>
      <c r="BK7" s="87">
        <f>'Block C'!J28</f>
        <v>0</v>
      </c>
      <c r="BL7" s="87" t="str">
        <f>IF('Block C'!M34=TRUE,"Daily","")</f>
        <v/>
      </c>
      <c r="BM7" s="87" t="str">
        <f>IF('Block C'!M35=TRUE,"Weekly","")</f>
        <v/>
      </c>
      <c r="BN7" s="87" t="str">
        <f>IF('Block C'!M36=TRUE,"Monthly","")</f>
        <v/>
      </c>
      <c r="BO7" s="87">
        <f>'Block C'!J37</f>
        <v>0</v>
      </c>
      <c r="BP7" s="87">
        <f>'Block C'!J40</f>
        <v>0</v>
      </c>
      <c r="BQ7" s="87" t="str">
        <f>IF('Block C'!M56=FALSE,"No","Yes")</f>
        <v>No</v>
      </c>
      <c r="BR7" s="87" t="str">
        <f>IF('Block C'!M59=TRUE,"No Assm't","")</f>
        <v/>
      </c>
      <c r="BS7" s="87" t="str">
        <f>IF('Block C'!M63=TRUE,"TABE","")</f>
        <v/>
      </c>
      <c r="BT7" s="87" t="str">
        <f>IF('Block C'!M64=TRUE,"Steck-Vaughn","")</f>
        <v/>
      </c>
      <c r="BU7" s="87" t="str">
        <f>IF('Block C'!M65=TRUE,"Other","")</f>
        <v/>
      </c>
      <c r="BV7" s="87">
        <f>'Block C'!J67</f>
        <v>0</v>
      </c>
      <c r="BW7" s="87">
        <f>'Block C'!J68</f>
        <v>0</v>
      </c>
      <c r="BX7" s="87">
        <f>'Block C'!J69</f>
        <v>0</v>
      </c>
      <c r="BY7" s="87">
        <f>'Block C'!J70</f>
        <v>0</v>
      </c>
      <c r="BZ7" s="78">
        <f>'Block E2'!F15</f>
        <v>0</v>
      </c>
      <c r="CA7" s="78">
        <f>'Block E2'!F16</f>
        <v>0</v>
      </c>
      <c r="CB7" s="78">
        <f>'Block E2'!F17</f>
        <v>0</v>
      </c>
      <c r="CC7" s="78">
        <f>'Block E2'!F18</f>
        <v>0</v>
      </c>
      <c r="CD7" s="78">
        <f>'Block E2'!F19</f>
        <v>0</v>
      </c>
      <c r="CE7" s="78">
        <f>'Block E2'!F20</f>
        <v>0</v>
      </c>
      <c r="CF7" s="78">
        <f>'Block E2'!F21</f>
        <v>0</v>
      </c>
      <c r="CG7" s="78">
        <f>'Block E2'!F22</f>
        <v>0</v>
      </c>
      <c r="CH7" s="186">
        <f>SUM(BZ3:CG3)</f>
        <v>0</v>
      </c>
      <c r="CI7" s="78">
        <f>'Block E2'!F24</f>
        <v>0</v>
      </c>
      <c r="CJ7" s="78">
        <f>'Block E2'!F25</f>
        <v>0</v>
      </c>
      <c r="CK7" s="186">
        <f>SUM(CH3:CJ3)</f>
        <v>0</v>
      </c>
      <c r="CL7" s="78">
        <f>'Block E2'!I15</f>
        <v>0</v>
      </c>
      <c r="CM7" s="78">
        <f>'Block E2'!I16</f>
        <v>0</v>
      </c>
      <c r="CN7" s="78">
        <f>'Block E2'!I17</f>
        <v>0</v>
      </c>
      <c r="CO7" s="78">
        <f>'Block E2'!I18</f>
        <v>0</v>
      </c>
      <c r="CP7" s="78">
        <f>'Block E2'!I19</f>
        <v>0</v>
      </c>
      <c r="CQ7" s="78">
        <f>'Block E2'!I20</f>
        <v>0</v>
      </c>
      <c r="CR7" s="78">
        <f>'Block E2'!I21</f>
        <v>0</v>
      </c>
      <c r="CS7" s="78">
        <f>'Block E2'!I22</f>
        <v>0</v>
      </c>
      <c r="CT7" s="186">
        <f>SUM(CL3:CS3)</f>
        <v>0</v>
      </c>
      <c r="CU7" s="78">
        <f>'Block E2'!I24</f>
        <v>0</v>
      </c>
      <c r="CV7" s="78">
        <f>'Block E2'!I25</f>
        <v>0</v>
      </c>
      <c r="CW7" s="186">
        <f>SUM(CT3:CV3)</f>
        <v>0</v>
      </c>
    </row>
    <row r="8" spans="1:101" x14ac:dyDescent="0.3">
      <c r="A8" s="58"/>
      <c r="B8" s="89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Z8" s="58"/>
      <c r="BA8" s="58"/>
      <c r="BB8" s="58"/>
      <c r="BC8" s="58"/>
      <c r="BD8" s="58"/>
      <c r="BF8" s="58"/>
      <c r="BG8" s="58"/>
      <c r="BH8" s="58"/>
      <c r="BI8" s="58"/>
      <c r="BJ8" s="58"/>
      <c r="BK8" s="58"/>
      <c r="BM8" s="58"/>
      <c r="BN8" s="58"/>
      <c r="BO8" s="58"/>
      <c r="BP8" s="58"/>
      <c r="BQ8" s="58"/>
      <c r="BR8" s="58"/>
      <c r="BT8" s="58"/>
      <c r="BU8" s="58"/>
      <c r="CH8">
        <f>'Block E2'!F23</f>
        <v>0</v>
      </c>
      <c r="CK8">
        <f>'Block E2'!I23</f>
        <v>0</v>
      </c>
      <c r="CT8">
        <f>'Block E2'!I23</f>
        <v>0</v>
      </c>
      <c r="CW8">
        <f>'Block E2'!I26</f>
        <v>0</v>
      </c>
    </row>
    <row r="9" spans="1:101" x14ac:dyDescent="0.3">
      <c r="B9" s="92" t="str">
        <f>'Block A'!M12</f>
        <v>Y4</v>
      </c>
      <c r="C9" s="73">
        <f>'Block A'!M13</f>
        <v>0</v>
      </c>
      <c r="D9" s="73">
        <f>'Block A'!M14</f>
        <v>0</v>
      </c>
      <c r="E9" s="73">
        <f>'Block A'!M15</f>
        <v>0</v>
      </c>
      <c r="F9" s="73">
        <f>'Block A'!M16</f>
        <v>0</v>
      </c>
      <c r="G9" s="73">
        <f>'Block A'!M21</f>
        <v>0</v>
      </c>
      <c r="H9" s="73">
        <f>'Block A'!M23</f>
        <v>0</v>
      </c>
      <c r="I9" s="73">
        <f>'Block A'!M24</f>
        <v>0</v>
      </c>
      <c r="J9" s="73">
        <f>'Block A'!M33</f>
        <v>0</v>
      </c>
      <c r="K9" s="73">
        <f>'Block A'!M37</f>
        <v>0</v>
      </c>
      <c r="L9" s="73">
        <f>'Block A'!M38</f>
        <v>0</v>
      </c>
      <c r="M9" s="73">
        <f>'Block A'!M39</f>
        <v>0</v>
      </c>
      <c r="N9" s="73">
        <f>'Block A'!M43</f>
        <v>0</v>
      </c>
      <c r="O9" s="73">
        <f>'Block A'!M48</f>
        <v>0</v>
      </c>
      <c r="P9" s="73">
        <f>'Block A'!M49</f>
        <v>0</v>
      </c>
      <c r="Q9" s="73">
        <f>'Block A'!M51</f>
        <v>0</v>
      </c>
      <c r="R9" s="81">
        <f>'Block A'!G56</f>
        <v>0</v>
      </c>
      <c r="S9" s="82" t="e">
        <f>'Block A'!G57</f>
        <v>#DIV/0!</v>
      </c>
      <c r="T9" s="82" t="e">
        <f>'Block A'!G58</f>
        <v>#DIV/0!</v>
      </c>
      <c r="U9" s="73" t="e">
        <f>'Block A'!G59</f>
        <v>#DIV/0!</v>
      </c>
      <c r="V9" s="73">
        <f>'Block A'!G60</f>
        <v>0</v>
      </c>
      <c r="W9" s="75">
        <f>'Block B'!M5</f>
        <v>0</v>
      </c>
      <c r="X9" s="75">
        <f>'Block B'!M6</f>
        <v>0</v>
      </c>
      <c r="Y9" s="75">
        <f>'Block B'!M10</f>
        <v>0</v>
      </c>
      <c r="Z9" s="75">
        <f>'Block B'!M11</f>
        <v>0</v>
      </c>
      <c r="AA9" s="75">
        <f>'Block B'!M12</f>
        <v>0</v>
      </c>
      <c r="AB9" s="75">
        <f>'Block B'!M13</f>
        <v>0</v>
      </c>
      <c r="AC9" s="75">
        <f>'Block B'!M14</f>
        <v>0</v>
      </c>
      <c r="AD9" s="75">
        <f>'Block B'!M15</f>
        <v>0</v>
      </c>
      <c r="AE9" s="75">
        <f>'Block B'!M16</f>
        <v>0</v>
      </c>
      <c r="AF9" s="75">
        <f>'Block B'!M17</f>
        <v>0</v>
      </c>
      <c r="AG9" s="75">
        <f>'Block B'!M18</f>
        <v>0</v>
      </c>
      <c r="AH9" s="75">
        <f>'Block B'!M19</f>
        <v>0</v>
      </c>
      <c r="AI9" s="75">
        <f>'Block B'!M20</f>
        <v>0</v>
      </c>
      <c r="AJ9" s="75">
        <f>'Block B'!M21</f>
        <v>0</v>
      </c>
      <c r="AK9" s="75">
        <f>'Block B'!M22</f>
        <v>0</v>
      </c>
      <c r="AL9" s="75">
        <f>'Block B'!M23</f>
        <v>0</v>
      </c>
      <c r="AM9" s="75">
        <f>'Block B'!M24</f>
        <v>0</v>
      </c>
      <c r="AN9" s="76">
        <f>'Block B'!M25</f>
        <v>0</v>
      </c>
      <c r="AO9" s="75">
        <f>'Block B'!M33</f>
        <v>0</v>
      </c>
      <c r="AP9" s="75">
        <f>'Block B'!M34</f>
        <v>0</v>
      </c>
      <c r="AQ9" s="75">
        <f>'Block B'!M35</f>
        <v>0</v>
      </c>
      <c r="AR9" s="75">
        <f>'Block B'!M36</f>
        <v>0</v>
      </c>
      <c r="AS9" s="75" t="str">
        <f>IF('Block B'!T37=FALSE,"No","yes")</f>
        <v>No</v>
      </c>
      <c r="AT9" s="75">
        <f>'Block B'!M39</f>
        <v>0</v>
      </c>
      <c r="AU9" s="87">
        <f>'Block C'!J5</f>
        <v>0</v>
      </c>
      <c r="AV9" s="87">
        <f>'Block C'!J7</f>
        <v>0</v>
      </c>
      <c r="AW9" s="87" t="str">
        <f>IF('Block C'!M9=TRUE,"Open","")</f>
        <v/>
      </c>
      <c r="AX9" s="87" t="str">
        <f>IF('Block C'!M10=TRUE,"Structured","")</f>
        <v/>
      </c>
      <c r="AY9" s="87" t="str">
        <f>IF('Block C'!M11=TRUE,"English","")</f>
        <v/>
      </c>
      <c r="AZ9" s="87" t="str">
        <f>IF('Block C'!M12=TRUE,"Spanish","")</f>
        <v/>
      </c>
      <c r="BA9" s="87" t="str">
        <f>IF('Block C'!M13=TRUE,"Other","")</f>
        <v/>
      </c>
      <c r="BB9" s="87" t="str">
        <f>IF('Block C'!M14=TRUE,"Four Year","")</f>
        <v/>
      </c>
      <c r="BC9" s="87" t="str">
        <f>IF('Block C'!M15=TRUE,"Two Year","")</f>
        <v/>
      </c>
      <c r="BD9" s="87" t="str">
        <f>IF('Block C'!M16=TRUE,"Non-Profit","")</f>
        <v/>
      </c>
      <c r="BE9" s="87" t="str">
        <f>IF('Block C'!M17=TRUE,"Semester","")</f>
        <v/>
      </c>
      <c r="BF9" s="87" t="str">
        <f>IF('Block C'!M18=TRUE,"Quarter","")</f>
        <v/>
      </c>
      <c r="BG9" s="87" t="str">
        <f>IF('Block C'!M19=TRUE,"Trimester","")</f>
        <v/>
      </c>
      <c r="BH9" s="87">
        <f>'Block C'!J24</f>
        <v>0</v>
      </c>
      <c r="BI9" s="87">
        <f>'Block C'!J25</f>
        <v>0</v>
      </c>
      <c r="BJ9" s="87">
        <f>'Block C'!J26</f>
        <v>0</v>
      </c>
      <c r="BK9" s="87">
        <f>'Block C'!J28</f>
        <v>0</v>
      </c>
      <c r="BL9" s="87" t="str">
        <f>IF('Block C'!M34=TRUE,"Daily","")</f>
        <v/>
      </c>
      <c r="BM9" s="87" t="str">
        <f>IF('Block C'!M35=TRUE,"Weekly","")</f>
        <v/>
      </c>
      <c r="BN9" s="87" t="str">
        <f>IF('Block C'!M36=TRUE,"Monthly","")</f>
        <v/>
      </c>
      <c r="BO9" s="87">
        <f>'Block C'!J37</f>
        <v>0</v>
      </c>
      <c r="BP9" s="87">
        <f>'Block C'!J40</f>
        <v>0</v>
      </c>
      <c r="BQ9" s="87" t="str">
        <f>IF('Block C'!M56=FALSE,"No","Yes")</f>
        <v>No</v>
      </c>
      <c r="BR9" s="87" t="str">
        <f>IF('Block C'!M59=TRUE,"No Assm't","")</f>
        <v/>
      </c>
      <c r="BS9" s="87" t="str">
        <f>IF('Block C'!M63=TRUE,"TABE","")</f>
        <v/>
      </c>
      <c r="BT9" s="87" t="str">
        <f>IF('Block C'!M64=TRUE,"Steck-Vaughn","")</f>
        <v/>
      </c>
      <c r="BU9" s="87" t="str">
        <f>IF('Block C'!M65=TRUE,"Other","")</f>
        <v/>
      </c>
      <c r="BV9" s="87">
        <f>'Block C'!J67</f>
        <v>0</v>
      </c>
      <c r="BW9" s="87">
        <f>'Block C'!J68</f>
        <v>0</v>
      </c>
      <c r="BX9" s="87">
        <f>'Block C'!J69</f>
        <v>0</v>
      </c>
      <c r="BY9" s="87">
        <f>'Block C'!J70</f>
        <v>0</v>
      </c>
      <c r="BZ9" s="78">
        <f>'Block E2'!F15</f>
        <v>0</v>
      </c>
      <c r="CA9" s="78">
        <f>'Block E2'!F16</f>
        <v>0</v>
      </c>
      <c r="CB9" s="78">
        <f>'Block E2'!F17</f>
        <v>0</v>
      </c>
      <c r="CC9" s="78">
        <f>'Block E2'!F18</f>
        <v>0</v>
      </c>
      <c r="CD9" s="78">
        <f>'Block E2'!F19</f>
        <v>0</v>
      </c>
      <c r="CE9" s="78">
        <f>'Block E2'!F20</f>
        <v>0</v>
      </c>
      <c r="CF9" s="78">
        <f>'Block E2'!F21</f>
        <v>0</v>
      </c>
      <c r="CG9" s="78">
        <f>'Block E2'!F22</f>
        <v>0</v>
      </c>
      <c r="CH9" s="186">
        <f>SUM(BZ3:CG3)</f>
        <v>0</v>
      </c>
      <c r="CI9" s="78">
        <f>'Block E2'!F24</f>
        <v>0</v>
      </c>
      <c r="CJ9" s="78">
        <f>'Block E2'!F25</f>
        <v>0</v>
      </c>
      <c r="CK9" s="186">
        <f>SUM(CH3:CJ3)</f>
        <v>0</v>
      </c>
      <c r="CL9" s="78">
        <f>'Block E2'!I15</f>
        <v>0</v>
      </c>
      <c r="CM9" s="78">
        <f>'Block E2'!I16</f>
        <v>0</v>
      </c>
      <c r="CN9" s="78">
        <f>'Block E2'!I17</f>
        <v>0</v>
      </c>
      <c r="CO9" s="78">
        <f>'Block E2'!I18</f>
        <v>0</v>
      </c>
      <c r="CP9" s="78">
        <f>'Block E2'!I19</f>
        <v>0</v>
      </c>
      <c r="CQ9" s="78">
        <f>'Block E2'!I20</f>
        <v>0</v>
      </c>
      <c r="CR9" s="78">
        <f>'Block E2'!I21</f>
        <v>0</v>
      </c>
      <c r="CS9" s="78">
        <f>'Block E2'!I22</f>
        <v>0</v>
      </c>
      <c r="CT9" s="186">
        <f>SUM(CL3:CS3)</f>
        <v>0</v>
      </c>
      <c r="CU9" s="78">
        <f>'Block E2'!I24</f>
        <v>0</v>
      </c>
      <c r="CV9" s="78">
        <f>'Block E2'!I25</f>
        <v>0</v>
      </c>
      <c r="CW9" s="186">
        <f>SUM(CT3:CV3)</f>
        <v>0</v>
      </c>
    </row>
    <row r="10" spans="1:101" x14ac:dyDescent="0.3">
      <c r="B10" s="35"/>
      <c r="AZ10" s="58"/>
      <c r="BA10" s="58"/>
      <c r="BB10" s="58"/>
      <c r="BC10" s="58"/>
      <c r="BD10" s="58"/>
      <c r="BF10" s="58"/>
      <c r="BG10" s="58"/>
      <c r="BH10" s="58"/>
      <c r="BI10" s="58"/>
      <c r="BJ10" s="58"/>
      <c r="BK10" s="58"/>
      <c r="BM10" s="58"/>
      <c r="BN10" s="58"/>
      <c r="BO10" s="58"/>
      <c r="BP10" s="58"/>
      <c r="BQ10" s="58"/>
      <c r="BR10" s="58"/>
      <c r="BT10" s="58"/>
      <c r="BU10" s="58"/>
      <c r="CH10">
        <f>'Block E2'!F23</f>
        <v>0</v>
      </c>
      <c r="CK10">
        <f>'Block E2'!I23</f>
        <v>0</v>
      </c>
      <c r="CT10">
        <f>'Block E2'!I23</f>
        <v>0</v>
      </c>
      <c r="CW10">
        <f>'Block E2'!I26</f>
        <v>0</v>
      </c>
    </row>
    <row r="11" spans="1:101" x14ac:dyDescent="0.3">
      <c r="B11" s="92" t="str">
        <f>'Block A'!N12</f>
        <v>Y5</v>
      </c>
      <c r="C11" s="73">
        <f>'Block A'!N13</f>
        <v>0</v>
      </c>
      <c r="D11" s="73">
        <f>'Block A'!N14</f>
        <v>0</v>
      </c>
      <c r="E11" s="73">
        <f>'Block A'!N15</f>
        <v>0</v>
      </c>
      <c r="F11" s="73">
        <f>'Block A'!N16</f>
        <v>0</v>
      </c>
      <c r="G11" s="73">
        <f>'Block A'!N21</f>
        <v>0</v>
      </c>
      <c r="H11" s="73">
        <f>'Block A'!N23</f>
        <v>0</v>
      </c>
      <c r="I11" s="73">
        <f>'Block A'!N24</f>
        <v>0</v>
      </c>
      <c r="J11" s="73">
        <f>'Block A'!N33</f>
        <v>0</v>
      </c>
      <c r="K11" s="73">
        <f>'Block A'!N37</f>
        <v>0</v>
      </c>
      <c r="L11" s="73">
        <f>'Block A'!N38</f>
        <v>0</v>
      </c>
      <c r="M11" s="73">
        <f>'Block A'!N39</f>
        <v>0</v>
      </c>
      <c r="N11" s="73">
        <f>'Block A'!N43</f>
        <v>0</v>
      </c>
      <c r="O11" s="73">
        <f>'Block A'!N48</f>
        <v>0</v>
      </c>
      <c r="P11" s="73">
        <f>'Block A'!N49</f>
        <v>0</v>
      </c>
      <c r="Q11" s="73">
        <f>'Block A'!N51</f>
        <v>0</v>
      </c>
      <c r="R11" s="81">
        <f>'Block A'!H56</f>
        <v>0</v>
      </c>
      <c r="S11" s="82" t="e">
        <f>'Block A'!H57</f>
        <v>#DIV/0!</v>
      </c>
      <c r="T11" s="82" t="e">
        <f>'Block A'!H58</f>
        <v>#DIV/0!</v>
      </c>
      <c r="U11" s="73" t="e">
        <f>'Block A'!H59</f>
        <v>#DIV/0!</v>
      </c>
      <c r="V11" s="73">
        <f>'Block A'!H60</f>
        <v>0</v>
      </c>
      <c r="W11" s="75">
        <f>'Block B'!N5</f>
        <v>0</v>
      </c>
      <c r="X11" s="75">
        <f>'Block B'!N6</f>
        <v>0</v>
      </c>
      <c r="Y11" s="75">
        <f>'Block B'!N10</f>
        <v>0</v>
      </c>
      <c r="Z11" s="75">
        <f>'Block B'!N11</f>
        <v>0</v>
      </c>
      <c r="AA11" s="75">
        <f>'Block B'!N12</f>
        <v>0</v>
      </c>
      <c r="AB11" s="75">
        <f>'Block B'!N13</f>
        <v>0</v>
      </c>
      <c r="AC11" s="75">
        <f>'Block B'!N14</f>
        <v>0</v>
      </c>
      <c r="AD11" s="75">
        <f>'Block B'!N15</f>
        <v>0</v>
      </c>
      <c r="AE11" s="75">
        <f>'Block B'!N16</f>
        <v>0</v>
      </c>
      <c r="AF11" s="75">
        <f>'Block B'!N17</f>
        <v>0</v>
      </c>
      <c r="AG11" s="75">
        <f>'Block B'!N18</f>
        <v>0</v>
      </c>
      <c r="AH11" s="75">
        <f>'Block B'!N19</f>
        <v>0</v>
      </c>
      <c r="AI11" s="75">
        <f>'Block B'!N20</f>
        <v>0</v>
      </c>
      <c r="AJ11" s="75">
        <f>'Block B'!N21</f>
        <v>0</v>
      </c>
      <c r="AK11" s="75">
        <f>'Block B'!N22</f>
        <v>0</v>
      </c>
      <c r="AL11" s="75">
        <f>'Block B'!N23</f>
        <v>0</v>
      </c>
      <c r="AM11" s="75">
        <f>'Block B'!N24</f>
        <v>0</v>
      </c>
      <c r="AN11" s="76">
        <f>'Block B'!N25</f>
        <v>0</v>
      </c>
      <c r="AO11" s="75">
        <f>'Block B'!N33</f>
        <v>0</v>
      </c>
      <c r="AP11" s="75">
        <f>'Block B'!N34</f>
        <v>0</v>
      </c>
      <c r="AQ11" s="75">
        <f>'Block B'!N35</f>
        <v>0</v>
      </c>
      <c r="AR11" s="75">
        <f>'Block B'!N36</f>
        <v>0</v>
      </c>
      <c r="AS11" s="75" t="str">
        <f>IF('Block B'!T37=FALSE,"No","yes")</f>
        <v>No</v>
      </c>
      <c r="AT11" s="75">
        <f>'Block B'!N39</f>
        <v>0</v>
      </c>
      <c r="AU11" s="87">
        <f>'Block C'!J5</f>
        <v>0</v>
      </c>
      <c r="AV11" s="87">
        <f>'Block C'!J7</f>
        <v>0</v>
      </c>
      <c r="AW11" s="87" t="str">
        <f>IF('Block C'!M9=TRUE,"Open","")</f>
        <v/>
      </c>
      <c r="AX11" s="87" t="str">
        <f>IF('Block C'!M10=TRUE,"Structured","")</f>
        <v/>
      </c>
      <c r="AY11" s="87" t="str">
        <f>IF('Block C'!M11=TRUE,"English","")</f>
        <v/>
      </c>
      <c r="AZ11" s="87" t="str">
        <f>IF('Block C'!M12=TRUE,"Spanish","")</f>
        <v/>
      </c>
      <c r="BA11" s="87" t="str">
        <f>IF('Block C'!M13=TRUE,"Other","")</f>
        <v/>
      </c>
      <c r="BB11" s="87" t="str">
        <f>IF('Block C'!M14=TRUE,"Four Year","")</f>
        <v/>
      </c>
      <c r="BC11" s="87" t="str">
        <f>IF('Block C'!M15=TRUE,"Two Year","")</f>
        <v/>
      </c>
      <c r="BD11" s="87" t="str">
        <f>IF('Block C'!M16=TRUE,"Non-Profit","")</f>
        <v/>
      </c>
      <c r="BE11" s="87" t="str">
        <f>IF('Block C'!M17=TRUE,"Semester","")</f>
        <v/>
      </c>
      <c r="BF11" s="87" t="str">
        <f>IF('Block C'!M18=TRUE,"Quarter","")</f>
        <v/>
      </c>
      <c r="BG11" s="87" t="str">
        <f>IF('Block C'!M19=TRUE,"Trimester","")</f>
        <v/>
      </c>
      <c r="BH11" s="87">
        <f>'Block C'!J24</f>
        <v>0</v>
      </c>
      <c r="BI11" s="87">
        <f>'Block C'!J25</f>
        <v>0</v>
      </c>
      <c r="BJ11" s="87">
        <f>'Block C'!J26</f>
        <v>0</v>
      </c>
      <c r="BK11" s="87">
        <f>'Block C'!J28</f>
        <v>0</v>
      </c>
      <c r="BL11" s="87" t="str">
        <f>IF('Block C'!M34=TRUE,"Daily","")</f>
        <v/>
      </c>
      <c r="BM11" s="87" t="str">
        <f>IF('Block C'!M35=TRUE,"Weekly","")</f>
        <v/>
      </c>
      <c r="BN11" s="87" t="str">
        <f>IF('Block C'!M36=TRUE,"Monthly","")</f>
        <v/>
      </c>
      <c r="BO11" s="87">
        <f>'Block C'!J37</f>
        <v>0</v>
      </c>
      <c r="BP11" s="87">
        <f>'Block C'!J40</f>
        <v>0</v>
      </c>
      <c r="BQ11" s="87" t="str">
        <f>IF('Block C'!M56=FALSE,"No","Yes")</f>
        <v>No</v>
      </c>
      <c r="BR11" s="87" t="str">
        <f>IF('Block C'!M59=TRUE,"No Assm't","")</f>
        <v/>
      </c>
      <c r="BS11" s="87" t="str">
        <f>IF('Block C'!M63=TRUE,"TABE","")</f>
        <v/>
      </c>
      <c r="BT11" s="87" t="str">
        <f>IF('Block C'!M64=TRUE,"Steck-Vaughn","")</f>
        <v/>
      </c>
      <c r="BU11" s="87" t="str">
        <f>IF('Block C'!M65=TRUE,"Other","")</f>
        <v/>
      </c>
      <c r="BV11" s="87">
        <f>'Block C'!J67</f>
        <v>0</v>
      </c>
      <c r="BW11" s="87">
        <f>'Block C'!J68</f>
        <v>0</v>
      </c>
      <c r="BX11" s="87">
        <f>'Block C'!J69</f>
        <v>0</v>
      </c>
      <c r="BY11" s="87">
        <f>'Block C'!J70</f>
        <v>0</v>
      </c>
      <c r="BZ11" s="78">
        <f>'Block E2'!F15</f>
        <v>0</v>
      </c>
      <c r="CA11" s="78">
        <f>'Block E2'!F16</f>
        <v>0</v>
      </c>
      <c r="CB11" s="78">
        <f>'Block E2'!F17</f>
        <v>0</v>
      </c>
      <c r="CC11" s="78">
        <f>'Block E2'!F18</f>
        <v>0</v>
      </c>
      <c r="CD11" s="78">
        <f>'Block E2'!F19</f>
        <v>0</v>
      </c>
      <c r="CE11" s="78">
        <f>'Block E2'!F20</f>
        <v>0</v>
      </c>
      <c r="CF11" s="78">
        <f>'Block E2'!F21</f>
        <v>0</v>
      </c>
      <c r="CG11" s="78">
        <f>'Block E2'!F22</f>
        <v>0</v>
      </c>
      <c r="CH11" s="186">
        <f>SUM(BZ3:CG3)</f>
        <v>0</v>
      </c>
      <c r="CI11" s="78">
        <f>'Block E2'!F24</f>
        <v>0</v>
      </c>
      <c r="CJ11" s="78">
        <f>'Block E2'!F25</f>
        <v>0</v>
      </c>
      <c r="CK11" s="186">
        <f>SUM(CH3:CJ3)</f>
        <v>0</v>
      </c>
      <c r="CL11" s="78">
        <f>'Block E2'!I15</f>
        <v>0</v>
      </c>
      <c r="CM11" s="78">
        <f>'Block E2'!I16</f>
        <v>0</v>
      </c>
      <c r="CN11" s="78">
        <f>'Block E2'!I17</f>
        <v>0</v>
      </c>
      <c r="CO11" s="78">
        <f>'Block E2'!I18</f>
        <v>0</v>
      </c>
      <c r="CP11" s="78">
        <f>'Block E2'!I19</f>
        <v>0</v>
      </c>
      <c r="CQ11" s="78">
        <f>'Block E2'!I20</f>
        <v>0</v>
      </c>
      <c r="CR11" s="78">
        <f>'Block E2'!I21</f>
        <v>0</v>
      </c>
      <c r="CS11" s="78">
        <f>'Block E2'!I22</f>
        <v>0</v>
      </c>
      <c r="CT11" s="186">
        <f>SUM(CL3:CS3)</f>
        <v>0</v>
      </c>
      <c r="CU11" s="78">
        <f>'Block E2'!I24</f>
        <v>0</v>
      </c>
      <c r="CV11" s="78">
        <f>'Block E2'!I25</f>
        <v>0</v>
      </c>
      <c r="CW11" s="186">
        <f>SUM(CT3:CV3)</f>
        <v>0</v>
      </c>
    </row>
    <row r="12" spans="1:101" x14ac:dyDescent="0.3"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Z12" s="58"/>
      <c r="BA12" s="58"/>
      <c r="BB12" s="58"/>
      <c r="BC12" s="58"/>
      <c r="BD12" s="58"/>
      <c r="BF12" s="58"/>
      <c r="BG12" s="58"/>
      <c r="BH12" s="58"/>
      <c r="BI12" s="58"/>
      <c r="BJ12" s="58"/>
      <c r="BK12" s="58"/>
      <c r="BM12" s="58"/>
      <c r="BN12" s="58"/>
      <c r="BO12" s="58"/>
      <c r="BP12" s="58"/>
      <c r="BQ12" s="58"/>
      <c r="BR12" s="58"/>
      <c r="BT12" s="58"/>
      <c r="BU12" s="58"/>
      <c r="CH12">
        <f>'Block E2'!F23</f>
        <v>0</v>
      </c>
      <c r="CK12">
        <f>'Block E2'!I23</f>
        <v>0</v>
      </c>
      <c r="CT12">
        <f>'Block E2'!I23</f>
        <v>0</v>
      </c>
      <c r="CW12">
        <f>'Block E2'!I26</f>
        <v>0</v>
      </c>
    </row>
    <row r="13" spans="1:101" x14ac:dyDescent="0.3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Z13" s="58"/>
      <c r="BA13" s="58"/>
      <c r="BB13" s="58"/>
      <c r="BC13" s="58"/>
      <c r="BD13" s="58"/>
      <c r="BF13" s="58"/>
      <c r="BG13" s="58"/>
      <c r="BH13" s="58"/>
      <c r="BI13" s="58"/>
      <c r="BJ13" s="58"/>
      <c r="BK13" s="58"/>
      <c r="BM13" s="58"/>
      <c r="BN13" s="58"/>
      <c r="BO13" s="58"/>
      <c r="BP13" s="58"/>
      <c r="BQ13" s="58"/>
      <c r="BR13" s="58"/>
      <c r="BT13" s="58"/>
      <c r="BU13" s="58"/>
      <c r="BV13" s="58"/>
      <c r="BW13" s="58"/>
      <c r="BX13" s="58"/>
      <c r="BY13" s="58"/>
    </row>
  </sheetData>
  <sheetProtection password="CAB3" sheet="1" objects="1" scenarios="1"/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2268D0014EC142B5C5206CD5B049CC" ma:contentTypeVersion="0" ma:contentTypeDescription="Create a new document." ma:contentTypeScope="" ma:versionID="d8b00c0eebc924a65e8d9b4c11354e9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0F77D8-1E68-4DBE-98B3-53A7713AB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D00E9B-B85E-4BAB-B7B9-52C4418B2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BF238E-F346-4899-A78F-11506AF46476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</vt:lpstr>
      <vt:lpstr>Block A</vt:lpstr>
      <vt:lpstr>Block B</vt:lpstr>
      <vt:lpstr>Block C</vt:lpstr>
      <vt:lpstr>Block E2</vt:lpstr>
      <vt:lpstr>Data</vt:lpstr>
      <vt:lpstr>'Block A'!Print_Area</vt:lpstr>
      <vt:lpstr>'Block A'!Time_to_comp_GED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 Department of Education</dc:creator>
  <cp:lastModifiedBy>Tomakie Washington</cp:lastModifiedBy>
  <cp:lastPrinted>2013-08-09T18:50:11Z</cp:lastPrinted>
  <dcterms:created xsi:type="dcterms:W3CDTF">2013-04-11T19:45:55Z</dcterms:created>
  <dcterms:modified xsi:type="dcterms:W3CDTF">2013-08-21T22:34:34Z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0x0101003F2268D0014EC142B5C5206CD5B049CC</vt:lpwstr>
  </property>
</Properties>
</file>