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15480" windowHeight="11640"/>
  </bookViews>
  <sheets>
    <sheet name="Submission Template" sheetId="1" r:id="rId1"/>
  </sheets>
  <calcPr calcId="144525"/>
</workbook>
</file>

<file path=xl/calcChain.xml><?xml version="1.0" encoding="utf-8"?>
<calcChain xmlns="http://schemas.openxmlformats.org/spreadsheetml/2006/main">
  <c r="Q53" i="1"/>
  <c r="P53"/>
  <c r="O53"/>
  <c r="Q52"/>
  <c r="P52"/>
  <c r="O52"/>
  <c r="Q51"/>
  <c r="P51"/>
  <c r="O51"/>
  <c r="Q50"/>
  <c r="P50"/>
  <c r="O50"/>
  <c r="Q49"/>
  <c r="P49"/>
  <c r="O49"/>
  <c r="Q48"/>
  <c r="P48"/>
  <c r="O48"/>
  <c r="Q47"/>
  <c r="P47"/>
  <c r="O47"/>
  <c r="Q46"/>
  <c r="P46"/>
  <c r="O46"/>
  <c r="Q45"/>
  <c r="P45"/>
  <c r="O45"/>
  <c r="Q44"/>
  <c r="P44"/>
  <c r="O44"/>
  <c r="Q43"/>
  <c r="P43"/>
  <c r="O43"/>
  <c r="Q42"/>
  <c r="P42"/>
  <c r="O42"/>
  <c r="Q41"/>
  <c r="P41"/>
  <c r="O41"/>
  <c r="P40"/>
  <c r="Q40"/>
  <c r="O40"/>
  <c r="P39"/>
  <c r="Q39"/>
  <c r="O39"/>
  <c r="L61"/>
  <c r="D141" s="1"/>
  <c r="L60"/>
  <c r="D140" s="1"/>
  <c r="L59"/>
  <c r="D139" s="1"/>
  <c r="E119"/>
  <c r="E120"/>
  <c r="E121"/>
  <c r="E122"/>
  <c r="E123"/>
  <c r="E124"/>
  <c r="E125"/>
  <c r="E126"/>
  <c r="E127"/>
  <c r="E128"/>
  <c r="E129"/>
  <c r="E130"/>
  <c r="E131"/>
  <c r="E132"/>
  <c r="E133"/>
  <c r="D119"/>
  <c r="D120"/>
  <c r="D121"/>
  <c r="D122"/>
  <c r="D123"/>
  <c r="D124"/>
  <c r="D125"/>
  <c r="D126"/>
  <c r="D127"/>
  <c r="D128"/>
  <c r="D129"/>
  <c r="D130"/>
  <c r="D131"/>
  <c r="D132"/>
  <c r="D133"/>
  <c r="C40"/>
  <c r="C41"/>
  <c r="C42" s="1"/>
  <c r="C43" s="1"/>
  <c r="C44" s="1"/>
  <c r="C45" s="1"/>
  <c r="C46" s="1"/>
  <c r="C47" s="1"/>
  <c r="C48" s="1"/>
  <c r="C49" s="1"/>
  <c r="C50" s="1"/>
  <c r="C51" s="1"/>
  <c r="C52" s="1"/>
  <c r="C53" s="1"/>
  <c r="G59" l="1"/>
  <c r="G58"/>
  <c r="E61" s="1"/>
</calcChain>
</file>

<file path=xl/sharedStrings.xml><?xml version="1.0" encoding="utf-8"?>
<sst xmlns="http://schemas.openxmlformats.org/spreadsheetml/2006/main" count="119" uniqueCount="87">
  <si>
    <t>In-Use Testing</t>
  </si>
  <si>
    <t>Manufacturer Data Submission Template</t>
  </si>
  <si>
    <t>In-Use Test Information</t>
  </si>
  <si>
    <t>yes</t>
  </si>
  <si>
    <t>Engine Family:</t>
  </si>
  <si>
    <t>no</t>
  </si>
  <si>
    <t>Engine Category:</t>
  </si>
  <si>
    <t>Start Date:</t>
  </si>
  <si>
    <t>This is an example In-Use Test report.</t>
  </si>
  <si>
    <t>In-Use Engine Test Results</t>
  </si>
  <si>
    <t>Engine</t>
  </si>
  <si>
    <t>Diagnostic</t>
  </si>
  <si>
    <t xml:space="preserve">NOx / </t>
  </si>
  <si>
    <t>Serial</t>
  </si>
  <si>
    <t>Build</t>
  </si>
  <si>
    <t>Test</t>
  </si>
  <si>
    <t>System</t>
  </si>
  <si>
    <t>NMHC+NOx</t>
  </si>
  <si>
    <t>PM</t>
  </si>
  <si>
    <t>CO</t>
  </si>
  <si>
    <t>Model</t>
  </si>
  <si>
    <t>Number</t>
  </si>
  <si>
    <t>Date</t>
  </si>
  <si>
    <t>Functioning?</t>
  </si>
  <si>
    <t>Invalid?</t>
  </si>
  <si>
    <t>Result</t>
  </si>
  <si>
    <t>Adjustment, Modifications, and Repairs</t>
  </si>
  <si>
    <t>Invalid Reason</t>
  </si>
  <si>
    <t>Additional Comments</t>
  </si>
  <si>
    <t>C30</t>
  </si>
  <si>
    <t>04-100</t>
  </si>
  <si>
    <t>04-101</t>
  </si>
  <si>
    <t>intake manifold replaced with OEM parts.</t>
  </si>
  <si>
    <t>C31</t>
  </si>
  <si>
    <t>04-200</t>
  </si>
  <si>
    <t>04-201</t>
  </si>
  <si>
    <t>04-202</t>
  </si>
  <si>
    <t>Min. Tests Required:</t>
  </si>
  <si>
    <t>Fail?</t>
  </si>
  <si>
    <t>Count</t>
  </si>
  <si>
    <t>Pollutant</t>
  </si>
  <si>
    <t>Average</t>
  </si>
  <si>
    <t>NOx</t>
  </si>
  <si>
    <t>Time</t>
  </si>
  <si>
    <t xml:space="preserve">     Number of Tests Performed:</t>
  </si>
  <si>
    <t xml:space="preserve">     Number of Tests Required:</t>
  </si>
  <si>
    <t>Current In-Use Test Status</t>
  </si>
  <si>
    <t xml:space="preserve">     Status</t>
  </si>
  <si>
    <t>HIDDEN FIELDS</t>
  </si>
  <si>
    <t xml:space="preserve">     Manufacturer:</t>
  </si>
  <si>
    <t xml:space="preserve">     In-Use Test Contact:</t>
  </si>
  <si>
    <t xml:space="preserve">     Email Address:</t>
  </si>
  <si>
    <t xml:space="preserve">     Phone #:</t>
  </si>
  <si>
    <t xml:space="preserve">     Comments:</t>
  </si>
  <si>
    <t>Large SI</t>
  </si>
  <si>
    <t>Small SI</t>
  </si>
  <si>
    <t>Marine SI</t>
  </si>
  <si>
    <t>NOx+NMHC</t>
  </si>
  <si>
    <t>Lab Test or Field Test?</t>
  </si>
  <si>
    <t>Lab Test</t>
  </si>
  <si>
    <t>Field Test</t>
  </si>
  <si>
    <t xml:space="preserve">     FEL/ Emission Limit(s)</t>
  </si>
  <si>
    <t xml:space="preserve">      Engines Disqualified</t>
  </si>
  <si>
    <t xml:space="preserve">      and reason</t>
  </si>
  <si>
    <t xml:space="preserve">       Reason for </t>
  </si>
  <si>
    <t xml:space="preserve">       Non-compliance</t>
  </si>
  <si>
    <t>Service</t>
  </si>
  <si>
    <t>Accum</t>
  </si>
  <si>
    <t>Hours</t>
  </si>
  <si>
    <t>Mean</t>
  </si>
  <si>
    <t>Interim Calculations</t>
  </si>
  <si>
    <t>comments</t>
  </si>
  <si>
    <t>Test Mfr</t>
  </si>
  <si>
    <t>Test Contact</t>
  </si>
  <si>
    <t>test@test.com</t>
  </si>
  <si>
    <t>555-555-5555</t>
  </si>
  <si>
    <t>4PQAL3.00AAA</t>
  </si>
  <si>
    <t>OMB Control No. 2060-0321</t>
  </si>
  <si>
    <t xml:space="preserve">The public reporting and recordkeeping burden for this collection of information is estimated </t>
  </si>
  <si>
    <t>the accuracy of the provided burden estimates, and any suggested methods for minimizing</t>
  </si>
  <si>
    <t>respondent burden, including through the use of automated collection techniques to the Director,</t>
  </si>
  <si>
    <t>Collection Strategies Division, U.S. Environmental Protection Agency (2822T), 1200</t>
  </si>
  <si>
    <t xml:space="preserve">Pennsylvania Ave., NW, Washington, D.C. 20460.  Include the OMB control number in any </t>
  </si>
  <si>
    <t>correspondence.  Do not send the completed form to this address.</t>
  </si>
  <si>
    <t>Expiration Date XXXXXXXX</t>
  </si>
  <si>
    <t>EPA Form No. 5900-93</t>
  </si>
  <si>
    <t xml:space="preserve">to average 21 hours per response.  Send comments on the Agency's need for this information, </t>
  </si>
</sst>
</file>

<file path=xl/styles.xml><?xml version="1.0" encoding="utf-8"?>
<styleSheet xmlns="http://schemas.openxmlformats.org/spreadsheetml/2006/main">
  <numFmts count="2">
    <numFmt numFmtId="164" formatCode="m/d/yy;@"/>
    <numFmt numFmtId="165" formatCode="[$-409]h:mm\ AM/PM;@"/>
  </numFmts>
  <fonts count="15">
    <font>
      <sz val="10"/>
      <name val="Arial"/>
    </font>
    <font>
      <u/>
      <sz val="10"/>
      <color indexed="12"/>
      <name val="Arial"/>
    </font>
    <font>
      <sz val="8"/>
      <name val="Arial"/>
    </font>
    <font>
      <b/>
      <sz val="14"/>
      <color indexed="41"/>
      <name val="Tw Cen MT Condensed"/>
      <family val="2"/>
    </font>
    <font>
      <b/>
      <sz val="11"/>
      <color indexed="41"/>
      <name val="Arial"/>
      <family val="2"/>
    </font>
    <font>
      <sz val="10"/>
      <color indexed="41"/>
      <name val="Arial"/>
    </font>
    <font>
      <i/>
      <sz val="11"/>
      <color indexed="18"/>
      <name val="Tw Cen MT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color indexed="10"/>
      <name val="Arial"/>
    </font>
    <font>
      <b/>
      <sz val="10"/>
      <color indexed="12"/>
      <name val="Arial"/>
      <family val="2"/>
    </font>
    <font>
      <sz val="1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22" fontId="5" fillId="2" borderId="0" xfId="0" applyNumberFormat="1" applyFont="1" applyFill="1"/>
    <xf numFmtId="0" fontId="6" fillId="3" borderId="0" xfId="0" applyFont="1" applyFill="1"/>
    <xf numFmtId="0" fontId="7" fillId="3" borderId="0" xfId="0" applyFont="1" applyFill="1"/>
    <xf numFmtId="0" fontId="8" fillId="3" borderId="0" xfId="0" applyFont="1" applyFill="1"/>
    <xf numFmtId="0" fontId="0" fillId="4" borderId="0" xfId="0" applyFill="1"/>
    <xf numFmtId="0" fontId="9" fillId="4" borderId="0" xfId="0" applyFont="1" applyFill="1"/>
    <xf numFmtId="0" fontId="10" fillId="4" borderId="0" xfId="0" applyFont="1" applyFill="1"/>
    <xf numFmtId="0" fontId="11" fillId="4" borderId="0" xfId="0" applyFont="1" applyFill="1"/>
    <xf numFmtId="0" fontId="0" fillId="4" borderId="0" xfId="0" applyFill="1" applyBorder="1"/>
    <xf numFmtId="164" fontId="0" fillId="4" borderId="0" xfId="0" applyNumberFormat="1" applyFill="1"/>
    <xf numFmtId="0" fontId="0" fillId="4" borderId="0" xfId="0" applyFill="1" applyBorder="1" applyAlignment="1"/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0" fontId="0" fillId="4" borderId="5" xfId="0" applyFill="1" applyBorder="1"/>
    <xf numFmtId="0" fontId="0" fillId="4" borderId="0" xfId="0" applyFill="1" applyAlignment="1">
      <alignment horizontal="center"/>
    </xf>
    <xf numFmtId="0" fontId="0" fillId="0" borderId="7" xfId="0" applyBorder="1"/>
    <xf numFmtId="164" fontId="0" fillId="0" borderId="7" xfId="0" applyNumberFormat="1" applyBorder="1"/>
    <xf numFmtId="37" fontId="0" fillId="0" borderId="7" xfId="0" applyNumberFormat="1" applyBorder="1"/>
    <xf numFmtId="0" fontId="0" fillId="0" borderId="8" xfId="0" applyBorder="1"/>
    <xf numFmtId="39" fontId="0" fillId="0" borderId="7" xfId="0" applyNumberFormat="1" applyBorder="1"/>
    <xf numFmtId="0" fontId="0" fillId="0" borderId="9" xfId="0" applyBorder="1"/>
    <xf numFmtId="164" fontId="0" fillId="0" borderId="9" xfId="0" applyNumberFormat="1" applyBorder="1"/>
    <xf numFmtId="37" fontId="0" fillId="0" borderId="9" xfId="0" applyNumberFormat="1" applyBorder="1"/>
    <xf numFmtId="39" fontId="0" fillId="0" borderId="9" xfId="0" applyNumberFormat="1" applyBorder="1"/>
    <xf numFmtId="0" fontId="12" fillId="4" borderId="0" xfId="0" applyFont="1" applyFill="1" applyAlignment="1">
      <alignment horizontal="center"/>
    </xf>
    <xf numFmtId="165" fontId="0" fillId="0" borderId="7" xfId="0" applyNumberFormat="1" applyBorder="1"/>
    <xf numFmtId="0" fontId="9" fillId="5" borderId="0" xfId="0" applyFont="1" applyFill="1" applyBorder="1" applyAlignment="1">
      <alignment horizontal="center"/>
    </xf>
    <xf numFmtId="0" fontId="0" fillId="5" borderId="4" xfId="0" applyFill="1" applyBorder="1"/>
    <xf numFmtId="0" fontId="0" fillId="5" borderId="0" xfId="0" applyFill="1" applyBorder="1"/>
    <xf numFmtId="0" fontId="9" fillId="5" borderId="4" xfId="0" applyFont="1" applyFill="1" applyBorder="1"/>
    <xf numFmtId="0" fontId="0" fillId="5" borderId="0" xfId="0" applyFill="1" applyBorder="1" applyAlignment="1">
      <alignment horizontal="center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9" fillId="3" borderId="10" xfId="0" applyFont="1" applyFill="1" applyBorder="1"/>
    <xf numFmtId="0" fontId="0" fillId="3" borderId="9" xfId="0" applyFill="1" applyBorder="1"/>
    <xf numFmtId="0" fontId="0" fillId="3" borderId="11" xfId="0" applyFill="1" applyBorder="1"/>
    <xf numFmtId="39" fontId="0" fillId="6" borderId="12" xfId="0" applyNumberForma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37" fontId="0" fillId="6" borderId="12" xfId="0" applyNumberFormat="1" applyFill="1" applyBorder="1" applyAlignment="1">
      <alignment horizontal="center"/>
    </xf>
    <xf numFmtId="0" fontId="0" fillId="5" borderId="5" xfId="0" applyFill="1" applyBorder="1"/>
    <xf numFmtId="0" fontId="13" fillId="0" borderId="12" xfId="0" applyFont="1" applyFill="1" applyBorder="1" applyAlignment="1">
      <alignment horizontal="center"/>
    </xf>
    <xf numFmtId="0" fontId="0" fillId="7" borderId="0" xfId="0" applyFill="1"/>
    <xf numFmtId="0" fontId="9" fillId="7" borderId="0" xfId="0" applyFont="1" applyFill="1" applyAlignment="1">
      <alignment horizontal="center"/>
    </xf>
    <xf numFmtId="0" fontId="9" fillId="7" borderId="0" xfId="0" applyFont="1" applyFill="1"/>
    <xf numFmtId="0" fontId="2" fillId="4" borderId="0" xfId="0" applyFont="1" applyFill="1" applyBorder="1" applyAlignment="1" applyProtection="1">
      <alignment vertical="top" wrapText="1"/>
      <protection locked="0"/>
    </xf>
    <xf numFmtId="0" fontId="2" fillId="0" borderId="12" xfId="0" applyFont="1" applyFill="1" applyBorder="1" applyAlignment="1" applyProtection="1">
      <alignment vertical="top" wrapText="1"/>
      <protection locked="0"/>
    </xf>
    <xf numFmtId="40" fontId="2" fillId="0" borderId="12" xfId="0" applyNumberFormat="1" applyFont="1" applyFill="1" applyBorder="1" applyAlignment="1" applyProtection="1">
      <alignment vertical="top" wrapText="1"/>
      <protection locked="0"/>
    </xf>
    <xf numFmtId="40" fontId="2" fillId="4" borderId="0" xfId="0" applyNumberFormat="1" applyFont="1" applyFill="1" applyBorder="1" applyAlignment="1" applyProtection="1">
      <alignment vertical="top" wrapText="1"/>
      <protection locked="0"/>
    </xf>
    <xf numFmtId="0" fontId="11" fillId="4" borderId="0" xfId="0" applyFont="1" applyFill="1" applyBorder="1" applyAlignment="1" applyProtection="1">
      <alignment vertical="top" wrapText="1"/>
      <protection locked="0"/>
    </xf>
    <xf numFmtId="0" fontId="11" fillId="4" borderId="0" xfId="0" applyFont="1" applyFill="1" applyBorder="1" applyAlignment="1" applyProtection="1">
      <alignment vertical="top"/>
      <protection locked="0"/>
    </xf>
    <xf numFmtId="0" fontId="2" fillId="4" borderId="0" xfId="0" applyFont="1" applyFill="1" applyBorder="1" applyAlignment="1" applyProtection="1">
      <alignment horizontal="left"/>
      <protection locked="0"/>
    </xf>
    <xf numFmtId="37" fontId="2" fillId="4" borderId="0" xfId="0" applyNumberFormat="1" applyFont="1" applyFill="1" applyBorder="1" applyAlignment="1" applyProtection="1">
      <alignment horizontal="left"/>
      <protection locked="0"/>
    </xf>
    <xf numFmtId="39" fontId="0" fillId="4" borderId="7" xfId="0" applyNumberFormat="1" applyFill="1" applyBorder="1"/>
    <xf numFmtId="0" fontId="0" fillId="4" borderId="4" xfId="0" applyFill="1" applyBorder="1"/>
    <xf numFmtId="39" fontId="0" fillId="4" borderId="6" xfId="0" applyNumberFormat="1" applyFill="1" applyBorder="1"/>
    <xf numFmtId="0" fontId="0" fillId="0" borderId="6" xfId="0" applyBorder="1"/>
    <xf numFmtId="0" fontId="0" fillId="0" borderId="10" xfId="0" applyBorder="1"/>
    <xf numFmtId="0" fontId="0" fillId="4" borderId="10" xfId="0" applyFill="1" applyBorder="1"/>
    <xf numFmtId="0" fontId="0" fillId="4" borderId="11" xfId="0" applyFill="1" applyBorder="1"/>
    <xf numFmtId="0" fontId="11" fillId="4" borderId="9" xfId="0" applyFont="1" applyFill="1" applyBorder="1" applyAlignment="1">
      <alignment horizontal="center"/>
    </xf>
    <xf numFmtId="0" fontId="14" fillId="0" borderId="0" xfId="0" applyFont="1"/>
    <xf numFmtId="49" fontId="0" fillId="0" borderId="0" xfId="0" applyNumberFormat="1"/>
    <xf numFmtId="0" fontId="9" fillId="0" borderId="0" xfId="0" applyFont="1"/>
    <xf numFmtId="0" fontId="2" fillId="0" borderId="10" xfId="0" applyFont="1" applyFill="1" applyBorder="1" applyAlignment="1" applyProtection="1">
      <alignment horizontal="left"/>
      <protection locked="0"/>
    </xf>
    <xf numFmtId="0" fontId="2" fillId="0" borderId="9" xfId="0" applyFont="1" applyFill="1" applyBorder="1" applyAlignment="1" applyProtection="1">
      <alignment horizontal="left"/>
      <protection locked="0"/>
    </xf>
    <xf numFmtId="0" fontId="2" fillId="0" borderId="11" xfId="0" applyFont="1" applyFill="1" applyBorder="1" applyAlignment="1" applyProtection="1">
      <alignment horizontal="left"/>
      <protection locked="0"/>
    </xf>
    <xf numFmtId="0" fontId="2" fillId="0" borderId="12" xfId="0" applyFont="1" applyFill="1" applyBorder="1" applyAlignment="1" applyProtection="1">
      <alignment horizontal="left"/>
      <protection locked="0"/>
    </xf>
    <xf numFmtId="0" fontId="0" fillId="0" borderId="12" xfId="0" applyBorder="1" applyAlignment="1">
      <alignment horizontal="left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1" fillId="0" borderId="10" xfId="1" applyFill="1" applyBorder="1" applyAlignment="1" applyProtection="1">
      <alignment horizontal="left"/>
      <protection locked="0"/>
    </xf>
    <xf numFmtId="0" fontId="1" fillId="0" borderId="9" xfId="1" applyFill="1" applyBorder="1" applyAlignment="1" applyProtection="1">
      <alignment horizontal="left"/>
      <protection locked="0"/>
    </xf>
    <xf numFmtId="0" fontId="1" fillId="0" borderId="11" xfId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t@tes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U143"/>
  <sheetViews>
    <sheetView tabSelected="1" workbookViewId="0">
      <selection activeCell="S9" sqref="S9"/>
    </sheetView>
  </sheetViews>
  <sheetFormatPr defaultRowHeight="12.75"/>
  <cols>
    <col min="1" max="1" width="0.85546875" customWidth="1"/>
    <col min="2" max="2" width="4.42578125" customWidth="1"/>
    <col min="3" max="3" width="3.5703125" customWidth="1"/>
    <col min="4" max="4" width="11.7109375" customWidth="1"/>
    <col min="5" max="5" width="11.140625" customWidth="1"/>
    <col min="7" max="7" width="9.7109375" customWidth="1"/>
    <col min="9" max="9" width="11" customWidth="1"/>
    <col min="10" max="10" width="10.28515625" customWidth="1"/>
    <col min="11" max="11" width="11.140625" customWidth="1"/>
    <col min="15" max="17" width="10.7109375" customWidth="1"/>
    <col min="18" max="18" width="36.5703125" customWidth="1"/>
    <col min="19" max="19" width="25.85546875" customWidth="1"/>
    <col min="20" max="20" width="30.28515625" customWidth="1"/>
  </cols>
  <sheetData>
    <row r="1" spans="2:21" ht="4.5" customHeight="1"/>
    <row r="2" spans="2:21" ht="18.75">
      <c r="B2" s="1" t="s">
        <v>0</v>
      </c>
      <c r="C2" s="1"/>
      <c r="D2" s="2"/>
      <c r="E2" s="3"/>
      <c r="F2" s="3"/>
      <c r="G2" s="3"/>
      <c r="H2" s="4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2:21" ht="14.25">
      <c r="B3" s="5" t="s">
        <v>1</v>
      </c>
      <c r="C3" s="5"/>
      <c r="D3" s="6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2:21"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9" t="s">
        <v>77</v>
      </c>
      <c r="U4" s="8"/>
    </row>
    <row r="5" spans="2:21">
      <c r="B5" s="8"/>
      <c r="C5" s="8"/>
      <c r="D5" s="9" t="s">
        <v>2</v>
      </c>
      <c r="E5" s="10"/>
      <c r="F5" s="10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</row>
    <row r="6" spans="2:21">
      <c r="B6" s="8"/>
      <c r="C6" s="8"/>
      <c r="D6" s="10"/>
      <c r="E6" s="10"/>
      <c r="F6" s="10"/>
      <c r="G6" s="8"/>
      <c r="H6" s="8"/>
      <c r="I6" s="8"/>
      <c r="J6" s="8"/>
      <c r="K6" s="8"/>
      <c r="L6" s="8"/>
      <c r="M6" s="8"/>
      <c r="N6" s="8"/>
      <c r="O6" s="8"/>
      <c r="P6" s="12"/>
      <c r="Q6" s="12"/>
      <c r="R6" s="8"/>
      <c r="S6" s="8"/>
      <c r="T6" s="9" t="s">
        <v>84</v>
      </c>
      <c r="U6" s="8"/>
    </row>
    <row r="7" spans="2:21">
      <c r="B7" s="8"/>
      <c r="C7" s="8"/>
      <c r="D7" s="11" t="s">
        <v>49</v>
      </c>
      <c r="E7" s="10"/>
      <c r="F7" s="75" t="s">
        <v>72</v>
      </c>
      <c r="G7" s="76"/>
      <c r="H7" s="76"/>
      <c r="I7" s="76"/>
      <c r="J7" s="77"/>
      <c r="K7" s="8"/>
      <c r="L7" s="11" t="s">
        <v>4</v>
      </c>
      <c r="M7" s="8"/>
      <c r="N7" s="78" t="s">
        <v>76</v>
      </c>
      <c r="O7" s="79"/>
      <c r="P7" s="62"/>
      <c r="Q7" s="62"/>
      <c r="R7" s="8"/>
      <c r="S7" s="8"/>
      <c r="T7" s="8"/>
      <c r="U7" s="8"/>
    </row>
    <row r="8" spans="2:21">
      <c r="B8" s="8"/>
      <c r="C8" s="8"/>
      <c r="D8" s="11" t="s">
        <v>50</v>
      </c>
      <c r="E8" s="10"/>
      <c r="F8" s="75" t="s">
        <v>73</v>
      </c>
      <c r="G8" s="76"/>
      <c r="H8" s="76"/>
      <c r="I8" s="76"/>
      <c r="J8" s="77"/>
      <c r="K8" s="8"/>
      <c r="L8" s="11" t="s">
        <v>6</v>
      </c>
      <c r="M8" s="8"/>
      <c r="N8" s="78" t="s">
        <v>54</v>
      </c>
      <c r="O8" s="79"/>
      <c r="P8" s="62"/>
      <c r="Q8" s="62"/>
      <c r="R8" s="8"/>
      <c r="S8" s="8"/>
      <c r="T8" s="8"/>
      <c r="U8" s="8"/>
    </row>
    <row r="9" spans="2:21">
      <c r="B9" s="8"/>
      <c r="C9" s="8"/>
      <c r="D9" s="11" t="s">
        <v>51</v>
      </c>
      <c r="E9" s="10"/>
      <c r="F9" s="89" t="s">
        <v>74</v>
      </c>
      <c r="G9" s="90"/>
      <c r="H9" s="90"/>
      <c r="I9" s="90"/>
      <c r="J9" s="91"/>
      <c r="K9" s="8"/>
      <c r="L9" s="11" t="s">
        <v>37</v>
      </c>
      <c r="M9" s="8"/>
      <c r="N9" s="78">
        <v>4</v>
      </c>
      <c r="O9" s="79"/>
      <c r="P9" s="63"/>
      <c r="Q9" s="63"/>
      <c r="R9" s="8"/>
      <c r="S9" s="8"/>
      <c r="T9" s="8"/>
      <c r="U9" s="8"/>
    </row>
    <row r="10" spans="2:21">
      <c r="B10" s="8"/>
      <c r="C10" s="8"/>
      <c r="D10" s="11" t="s">
        <v>52</v>
      </c>
      <c r="E10" s="10"/>
      <c r="F10" s="75" t="s">
        <v>75</v>
      </c>
      <c r="G10" s="76"/>
      <c r="H10" s="76"/>
      <c r="I10" s="76"/>
      <c r="J10" s="77"/>
      <c r="K10" s="8"/>
      <c r="L10" s="11" t="s">
        <v>7</v>
      </c>
      <c r="M10" s="8"/>
      <c r="N10" s="78"/>
      <c r="O10" s="79"/>
      <c r="P10" s="62"/>
      <c r="Q10" s="62"/>
      <c r="R10" s="8"/>
      <c r="S10" s="8"/>
      <c r="T10" s="8"/>
      <c r="U10" s="8"/>
    </row>
    <row r="11" spans="2:21">
      <c r="B11" s="8"/>
      <c r="C11" s="8"/>
      <c r="D11" s="11"/>
      <c r="E11" s="10"/>
      <c r="F11" s="12"/>
      <c r="G11" s="8"/>
      <c r="H11" s="8"/>
      <c r="I11" s="8"/>
      <c r="J11" s="8"/>
      <c r="K11" s="8"/>
      <c r="L11" s="13"/>
      <c r="M11" s="8"/>
      <c r="N11" s="8"/>
      <c r="O11" s="8"/>
      <c r="P11" s="8"/>
      <c r="Q11" s="8"/>
      <c r="R11" s="8"/>
      <c r="S11" s="8"/>
      <c r="T11" s="8"/>
      <c r="U11" s="8"/>
    </row>
    <row r="12" spans="2:21">
      <c r="B12" s="8"/>
      <c r="C12" s="8"/>
      <c r="D12" s="10"/>
      <c r="E12" s="10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8"/>
      <c r="S12" s="8"/>
      <c r="T12" s="8"/>
      <c r="U12" s="8"/>
    </row>
    <row r="13" spans="2:21">
      <c r="B13" s="8"/>
      <c r="C13" s="8"/>
      <c r="D13" s="11" t="s">
        <v>61</v>
      </c>
      <c r="E13" s="10"/>
      <c r="F13" s="56"/>
      <c r="G13" s="56"/>
      <c r="H13" s="56"/>
      <c r="I13" s="60"/>
      <c r="J13" s="56"/>
      <c r="K13" s="56"/>
      <c r="L13" s="61" t="s">
        <v>58</v>
      </c>
      <c r="M13" s="56"/>
      <c r="N13" s="56"/>
      <c r="O13" s="57" t="s">
        <v>60</v>
      </c>
      <c r="P13" s="56"/>
      <c r="Q13" s="56"/>
      <c r="R13" s="8"/>
      <c r="S13" s="8"/>
      <c r="T13" s="8"/>
      <c r="U13" s="8"/>
    </row>
    <row r="14" spans="2:21">
      <c r="B14" s="8"/>
      <c r="C14" s="8"/>
      <c r="D14" s="10"/>
      <c r="E14" s="10" t="s">
        <v>57</v>
      </c>
      <c r="F14" s="58">
        <v>4.0999999999999996</v>
      </c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8"/>
      <c r="S14" s="8"/>
      <c r="T14" s="8"/>
      <c r="U14" s="8"/>
    </row>
    <row r="15" spans="2:21">
      <c r="B15" s="8"/>
      <c r="C15" s="8"/>
      <c r="D15" s="10"/>
      <c r="E15" s="10" t="s">
        <v>18</v>
      </c>
      <c r="F15" s="58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8"/>
      <c r="S15" s="8"/>
      <c r="T15" s="8"/>
      <c r="U15" s="8"/>
    </row>
    <row r="16" spans="2:21">
      <c r="B16" s="8"/>
      <c r="C16" s="8"/>
      <c r="D16" s="10"/>
      <c r="E16" s="10" t="s">
        <v>19</v>
      </c>
      <c r="F16" s="58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8"/>
      <c r="S16" s="8"/>
      <c r="T16" s="8"/>
      <c r="U16" s="8"/>
    </row>
    <row r="17" spans="2:21">
      <c r="B17" s="8"/>
      <c r="C17" s="8"/>
      <c r="D17" s="10"/>
      <c r="E17" s="10"/>
      <c r="F17" s="59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8"/>
      <c r="S17" s="8"/>
      <c r="T17" s="8"/>
      <c r="U17" s="8"/>
    </row>
    <row r="18" spans="2:21" ht="12.75" customHeight="1">
      <c r="B18" s="8"/>
      <c r="C18" s="8"/>
      <c r="D18" s="11" t="s">
        <v>53</v>
      </c>
      <c r="E18" s="10"/>
      <c r="F18" s="80" t="s">
        <v>8</v>
      </c>
      <c r="G18" s="81"/>
      <c r="H18" s="81"/>
      <c r="I18" s="81"/>
      <c r="J18" s="81"/>
      <c r="K18" s="81"/>
      <c r="L18" s="81"/>
      <c r="M18" s="81"/>
      <c r="N18" s="81"/>
      <c r="O18" s="82"/>
      <c r="P18" s="56"/>
      <c r="Q18" s="56"/>
      <c r="R18" s="8"/>
      <c r="S18" s="8"/>
      <c r="T18" s="8"/>
      <c r="U18" s="8"/>
    </row>
    <row r="19" spans="2:21">
      <c r="B19" s="8"/>
      <c r="C19" s="8"/>
      <c r="D19" s="10"/>
      <c r="E19" s="10"/>
      <c r="F19" s="83"/>
      <c r="G19" s="84"/>
      <c r="H19" s="84"/>
      <c r="I19" s="84"/>
      <c r="J19" s="84"/>
      <c r="K19" s="84"/>
      <c r="L19" s="84"/>
      <c r="M19" s="84"/>
      <c r="N19" s="84"/>
      <c r="O19" s="85"/>
      <c r="P19" s="56"/>
      <c r="Q19" s="56"/>
      <c r="R19" s="8"/>
      <c r="S19" s="8"/>
      <c r="T19" s="8"/>
      <c r="U19" s="8"/>
    </row>
    <row r="20" spans="2:21">
      <c r="B20" s="8"/>
      <c r="C20" s="8"/>
      <c r="D20" s="10"/>
      <c r="E20" s="10"/>
      <c r="F20" s="83"/>
      <c r="G20" s="84"/>
      <c r="H20" s="84"/>
      <c r="I20" s="84"/>
      <c r="J20" s="84"/>
      <c r="K20" s="84"/>
      <c r="L20" s="84"/>
      <c r="M20" s="84"/>
      <c r="N20" s="84"/>
      <c r="O20" s="85"/>
      <c r="P20" s="56"/>
      <c r="Q20" s="56"/>
      <c r="R20" s="8"/>
      <c r="S20" s="8"/>
      <c r="T20" s="8"/>
      <c r="U20" s="8"/>
    </row>
    <row r="21" spans="2:21">
      <c r="B21" s="8"/>
      <c r="C21" s="8"/>
      <c r="D21" s="10"/>
      <c r="E21" s="10"/>
      <c r="F21" s="86"/>
      <c r="G21" s="87"/>
      <c r="H21" s="87"/>
      <c r="I21" s="87"/>
      <c r="J21" s="87"/>
      <c r="K21" s="87"/>
      <c r="L21" s="87"/>
      <c r="M21" s="87"/>
      <c r="N21" s="87"/>
      <c r="O21" s="88"/>
      <c r="P21" s="56"/>
      <c r="Q21" s="56"/>
      <c r="R21" s="8"/>
      <c r="S21" s="8"/>
      <c r="T21" s="8"/>
      <c r="U21" s="8"/>
    </row>
    <row r="22" spans="2:21">
      <c r="B22" s="8"/>
      <c r="C22" s="8"/>
      <c r="D22" s="10"/>
      <c r="E22" s="10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8"/>
      <c r="S22" s="8"/>
      <c r="T22" s="8"/>
      <c r="U22" s="8"/>
    </row>
    <row r="23" spans="2:21" ht="12.75" customHeight="1">
      <c r="B23" s="8"/>
      <c r="C23" s="8"/>
      <c r="D23" s="11" t="s">
        <v>62</v>
      </c>
      <c r="E23" s="10"/>
      <c r="F23" s="80"/>
      <c r="G23" s="81"/>
      <c r="H23" s="81"/>
      <c r="I23" s="81"/>
      <c r="J23" s="81"/>
      <c r="K23" s="81"/>
      <c r="L23" s="81"/>
      <c r="M23" s="81"/>
      <c r="N23" s="81"/>
      <c r="O23" s="82"/>
      <c r="P23" s="56"/>
      <c r="Q23" s="56"/>
      <c r="R23" s="8"/>
      <c r="S23" s="8"/>
      <c r="T23" s="8"/>
      <c r="U23" s="8"/>
    </row>
    <row r="24" spans="2:21">
      <c r="B24" s="8"/>
      <c r="C24" s="8"/>
      <c r="D24" s="11" t="s">
        <v>63</v>
      </c>
      <c r="E24" s="10"/>
      <c r="F24" s="83"/>
      <c r="G24" s="84"/>
      <c r="H24" s="84"/>
      <c r="I24" s="84"/>
      <c r="J24" s="84"/>
      <c r="K24" s="84"/>
      <c r="L24" s="84"/>
      <c r="M24" s="84"/>
      <c r="N24" s="84"/>
      <c r="O24" s="85"/>
      <c r="P24" s="56"/>
      <c r="Q24" s="56"/>
      <c r="R24" s="8"/>
      <c r="S24" s="8"/>
      <c r="T24" s="8"/>
      <c r="U24" s="8"/>
    </row>
    <row r="25" spans="2:21">
      <c r="B25" s="8"/>
      <c r="C25" s="8"/>
      <c r="D25" s="10"/>
      <c r="E25" s="10"/>
      <c r="F25" s="83"/>
      <c r="G25" s="84"/>
      <c r="H25" s="84"/>
      <c r="I25" s="84"/>
      <c r="J25" s="84"/>
      <c r="K25" s="84"/>
      <c r="L25" s="84"/>
      <c r="M25" s="84"/>
      <c r="N25" s="84"/>
      <c r="O25" s="85"/>
      <c r="P25" s="56"/>
      <c r="Q25" s="56"/>
      <c r="R25" s="8"/>
      <c r="S25" s="8"/>
      <c r="T25" s="8"/>
      <c r="U25" s="8"/>
    </row>
    <row r="26" spans="2:21">
      <c r="B26" s="8"/>
      <c r="C26" s="8"/>
      <c r="D26" s="10"/>
      <c r="E26" s="10"/>
      <c r="F26" s="86"/>
      <c r="G26" s="87"/>
      <c r="H26" s="87"/>
      <c r="I26" s="87"/>
      <c r="J26" s="87"/>
      <c r="K26" s="87"/>
      <c r="L26" s="87"/>
      <c r="M26" s="87"/>
      <c r="N26" s="87"/>
      <c r="O26" s="88"/>
      <c r="P26" s="56"/>
      <c r="Q26" s="56"/>
      <c r="R26" s="8"/>
      <c r="S26" s="8"/>
      <c r="T26" s="8"/>
      <c r="U26" s="8"/>
    </row>
    <row r="27" spans="2:21">
      <c r="B27" s="8"/>
      <c r="C27" s="8"/>
      <c r="D27" s="10"/>
      <c r="E27" s="10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8"/>
      <c r="S27" s="8"/>
      <c r="T27" s="8"/>
      <c r="U27" s="8"/>
    </row>
    <row r="28" spans="2:21" ht="12.75" customHeight="1">
      <c r="B28" s="8"/>
      <c r="C28" s="8"/>
      <c r="D28" s="11" t="s">
        <v>64</v>
      </c>
      <c r="E28" s="10"/>
      <c r="F28" s="80"/>
      <c r="G28" s="81"/>
      <c r="H28" s="81"/>
      <c r="I28" s="81"/>
      <c r="J28" s="81"/>
      <c r="K28" s="81"/>
      <c r="L28" s="81"/>
      <c r="M28" s="81"/>
      <c r="N28" s="81"/>
      <c r="O28" s="82"/>
      <c r="P28" s="56"/>
      <c r="Q28" s="56"/>
      <c r="R28" s="8"/>
      <c r="S28" s="8"/>
      <c r="T28" s="8"/>
      <c r="U28" s="8"/>
    </row>
    <row r="29" spans="2:21">
      <c r="B29" s="8"/>
      <c r="C29" s="8"/>
      <c r="D29" s="11" t="s">
        <v>65</v>
      </c>
      <c r="E29" s="10"/>
      <c r="F29" s="83"/>
      <c r="G29" s="84"/>
      <c r="H29" s="84"/>
      <c r="I29" s="84"/>
      <c r="J29" s="84"/>
      <c r="K29" s="84"/>
      <c r="L29" s="84"/>
      <c r="M29" s="84"/>
      <c r="N29" s="84"/>
      <c r="O29" s="85"/>
      <c r="P29" s="56"/>
      <c r="Q29" s="56"/>
      <c r="R29" s="8"/>
      <c r="S29" s="8"/>
      <c r="T29" s="8"/>
      <c r="U29" s="8"/>
    </row>
    <row r="30" spans="2:21">
      <c r="B30" s="8"/>
      <c r="C30" s="8"/>
      <c r="D30" s="10"/>
      <c r="E30" s="10"/>
      <c r="F30" s="83"/>
      <c r="G30" s="84"/>
      <c r="H30" s="84"/>
      <c r="I30" s="84"/>
      <c r="J30" s="84"/>
      <c r="K30" s="84"/>
      <c r="L30" s="84"/>
      <c r="M30" s="84"/>
      <c r="N30" s="84"/>
      <c r="O30" s="85"/>
      <c r="P30" s="56"/>
      <c r="Q30" s="56"/>
      <c r="R30" s="8"/>
      <c r="S30" s="8"/>
      <c r="T30" s="8"/>
      <c r="U30" s="8"/>
    </row>
    <row r="31" spans="2:21">
      <c r="B31" s="8"/>
      <c r="C31" s="8"/>
      <c r="D31" s="10"/>
      <c r="E31" s="10"/>
      <c r="F31" s="86"/>
      <c r="G31" s="87"/>
      <c r="H31" s="87"/>
      <c r="I31" s="87"/>
      <c r="J31" s="87"/>
      <c r="K31" s="87"/>
      <c r="L31" s="87"/>
      <c r="M31" s="87"/>
      <c r="N31" s="87"/>
      <c r="O31" s="88"/>
      <c r="P31" s="56"/>
      <c r="Q31" s="56"/>
      <c r="R31" s="8"/>
      <c r="S31" s="8"/>
      <c r="T31" s="8"/>
      <c r="U31" s="8"/>
    </row>
    <row r="32" spans="2:21">
      <c r="B32" s="8"/>
      <c r="C32" s="8"/>
      <c r="D32" s="10"/>
      <c r="E32" s="10"/>
      <c r="F32" s="10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2:21">
      <c r="B33" s="8"/>
      <c r="C33" s="8"/>
      <c r="D33" s="9" t="s">
        <v>9</v>
      </c>
      <c r="E33" s="10"/>
      <c r="F33" s="10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2:21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69"/>
      <c r="P34" s="71" t="s">
        <v>70</v>
      </c>
      <c r="Q34" s="70"/>
      <c r="R34" s="8"/>
      <c r="S34" s="8"/>
      <c r="T34" s="8"/>
      <c r="U34" s="8"/>
    </row>
    <row r="35" spans="2:21">
      <c r="B35" s="8"/>
      <c r="C35" s="8"/>
      <c r="D35" s="15"/>
      <c r="E35" s="16"/>
      <c r="F35" s="16" t="s">
        <v>10</v>
      </c>
      <c r="G35" s="16" t="s">
        <v>66</v>
      </c>
      <c r="H35" s="16"/>
      <c r="I35" s="16"/>
      <c r="J35" s="16" t="s">
        <v>11</v>
      </c>
      <c r="K35" s="17"/>
      <c r="L35" s="16" t="s">
        <v>12</v>
      </c>
      <c r="M35" s="16"/>
      <c r="N35" s="16"/>
      <c r="O35" s="15" t="s">
        <v>12</v>
      </c>
      <c r="P35" s="16"/>
      <c r="Q35" s="16"/>
      <c r="R35" s="15"/>
      <c r="S35" s="16"/>
      <c r="T35" s="17"/>
      <c r="U35" s="8"/>
    </row>
    <row r="36" spans="2:21">
      <c r="B36" s="8"/>
      <c r="C36" s="8"/>
      <c r="D36" s="18" t="s">
        <v>10</v>
      </c>
      <c r="E36" s="19" t="s">
        <v>13</v>
      </c>
      <c r="F36" s="19" t="s">
        <v>14</v>
      </c>
      <c r="G36" s="19" t="s">
        <v>67</v>
      </c>
      <c r="H36" s="19" t="s">
        <v>15</v>
      </c>
      <c r="I36" s="19" t="s">
        <v>15</v>
      </c>
      <c r="J36" s="19" t="s">
        <v>16</v>
      </c>
      <c r="K36" s="20" t="s">
        <v>15</v>
      </c>
      <c r="L36" s="19" t="s">
        <v>17</v>
      </c>
      <c r="M36" s="19" t="s">
        <v>18</v>
      </c>
      <c r="N36" s="19" t="s">
        <v>19</v>
      </c>
      <c r="O36" s="18" t="s">
        <v>17</v>
      </c>
      <c r="P36" s="19" t="s">
        <v>18</v>
      </c>
      <c r="Q36" s="19" t="s">
        <v>19</v>
      </c>
      <c r="R36" s="18"/>
      <c r="S36" s="19"/>
      <c r="T36" s="20"/>
      <c r="U36" s="8"/>
    </row>
    <row r="37" spans="2:21">
      <c r="B37" s="8"/>
      <c r="C37" s="8"/>
      <c r="D37" s="21" t="s">
        <v>20</v>
      </c>
      <c r="E37" s="22" t="s">
        <v>21</v>
      </c>
      <c r="F37" s="22" t="s">
        <v>22</v>
      </c>
      <c r="G37" s="22" t="s">
        <v>68</v>
      </c>
      <c r="H37" s="22" t="s">
        <v>22</v>
      </c>
      <c r="I37" s="22" t="s">
        <v>43</v>
      </c>
      <c r="J37" s="22" t="s">
        <v>23</v>
      </c>
      <c r="K37" s="23" t="s">
        <v>24</v>
      </c>
      <c r="L37" s="22" t="s">
        <v>25</v>
      </c>
      <c r="M37" s="22" t="s">
        <v>25</v>
      </c>
      <c r="N37" s="22" t="s">
        <v>25</v>
      </c>
      <c r="O37" s="21" t="s">
        <v>69</v>
      </c>
      <c r="P37" s="22" t="s">
        <v>69</v>
      </c>
      <c r="Q37" s="22" t="s">
        <v>69</v>
      </c>
      <c r="R37" s="21" t="s">
        <v>26</v>
      </c>
      <c r="S37" s="22" t="s">
        <v>27</v>
      </c>
      <c r="T37" s="23" t="s">
        <v>28</v>
      </c>
      <c r="U37" s="8"/>
    </row>
    <row r="38" spans="2:21" ht="4.5" customHeight="1">
      <c r="B38" s="8"/>
      <c r="C38" s="8"/>
      <c r="D38" s="8"/>
      <c r="E38" s="8"/>
      <c r="F38" s="8"/>
      <c r="G38" s="8"/>
      <c r="H38" s="8"/>
      <c r="I38" s="8"/>
      <c r="J38" s="8"/>
      <c r="K38" s="24"/>
      <c r="L38" s="8"/>
      <c r="M38" s="8"/>
      <c r="N38" s="8"/>
      <c r="O38" s="65"/>
      <c r="P38" s="8"/>
      <c r="Q38" s="8"/>
      <c r="R38" s="65"/>
      <c r="S38" s="8"/>
      <c r="T38" s="8"/>
      <c r="U38" s="8"/>
    </row>
    <row r="39" spans="2:21">
      <c r="B39" s="8"/>
      <c r="C39" s="25">
        <v>1</v>
      </c>
      <c r="D39" s="26" t="s">
        <v>29</v>
      </c>
      <c r="E39" s="26" t="s">
        <v>30</v>
      </c>
      <c r="F39" s="27">
        <v>38078</v>
      </c>
      <c r="G39" s="28">
        <v>300</v>
      </c>
      <c r="H39" s="27">
        <v>38443</v>
      </c>
      <c r="I39" s="36"/>
      <c r="J39" s="26" t="s">
        <v>3</v>
      </c>
      <c r="K39" s="29" t="s">
        <v>5</v>
      </c>
      <c r="L39" s="30">
        <v>3.2</v>
      </c>
      <c r="M39" s="30"/>
      <c r="N39" s="30"/>
      <c r="O39" s="66">
        <f>IF(L39&lt;&gt;"",AVERAGE(L39),"")</f>
        <v>3.2</v>
      </c>
      <c r="P39" s="64" t="str">
        <f>IF(M39&lt;&gt;"",AVERAGE(M39),"")</f>
        <v/>
      </c>
      <c r="Q39" s="64" t="str">
        <f>IF(N39&lt;&gt;"",AVERAGE(N39),"")</f>
        <v/>
      </c>
      <c r="R39" s="67"/>
      <c r="S39" s="26"/>
      <c r="T39" s="26"/>
      <c r="U39" s="8"/>
    </row>
    <row r="40" spans="2:21">
      <c r="B40" s="8"/>
      <c r="C40" s="25">
        <f>C39+1</f>
        <v>2</v>
      </c>
      <c r="D40" s="31" t="s">
        <v>29</v>
      </c>
      <c r="E40" s="31" t="s">
        <v>31</v>
      </c>
      <c r="F40" s="32">
        <v>38078</v>
      </c>
      <c r="G40" s="33">
        <v>450</v>
      </c>
      <c r="H40" s="32">
        <v>38447</v>
      </c>
      <c r="I40" s="36"/>
      <c r="J40" s="26" t="s">
        <v>3</v>
      </c>
      <c r="K40" s="29" t="s">
        <v>5</v>
      </c>
      <c r="L40" s="34">
        <v>3.6</v>
      </c>
      <c r="M40" s="34"/>
      <c r="N40" s="34"/>
      <c r="O40" s="66">
        <f>IF(L40&lt;&gt;"",AVERAGE(L$39:L40),"")</f>
        <v>3.4000000000000004</v>
      </c>
      <c r="P40" s="64" t="str">
        <f>IF(M40&lt;&gt;"",AVERAGE(M$39:M40),"")</f>
        <v/>
      </c>
      <c r="Q40" s="64" t="str">
        <f>IF(N40&lt;&gt;"",AVERAGE(N$39:N40),"")</f>
        <v/>
      </c>
      <c r="R40" s="68" t="s">
        <v>32</v>
      </c>
      <c r="S40" s="31"/>
      <c r="T40" s="31"/>
      <c r="U40" s="8"/>
    </row>
    <row r="41" spans="2:21">
      <c r="B41" s="8"/>
      <c r="C41" s="25">
        <f t="shared" ref="C41:C53" si="0">C40+1</f>
        <v>3</v>
      </c>
      <c r="D41" s="31" t="s">
        <v>33</v>
      </c>
      <c r="E41" s="31" t="s">
        <v>34</v>
      </c>
      <c r="F41" s="32">
        <v>38199</v>
      </c>
      <c r="G41" s="33">
        <v>390</v>
      </c>
      <c r="H41" s="32">
        <v>38447</v>
      </c>
      <c r="I41" s="36"/>
      <c r="J41" s="26" t="s">
        <v>3</v>
      </c>
      <c r="K41" s="29" t="s">
        <v>5</v>
      </c>
      <c r="L41" s="34">
        <v>2.9</v>
      </c>
      <c r="M41" s="34"/>
      <c r="N41" s="34"/>
      <c r="O41" s="66">
        <f>IF(L41&lt;&gt;"",AVERAGE(L$39:L41),"")</f>
        <v>3.2333333333333338</v>
      </c>
      <c r="P41" s="64" t="str">
        <f>IF(M41&lt;&gt;"",AVERAGE(M$39:M41),"")</f>
        <v/>
      </c>
      <c r="Q41" s="64" t="str">
        <f>IF(N41&lt;&gt;"",AVERAGE(N$39:N41),"")</f>
        <v/>
      </c>
      <c r="R41" s="68"/>
      <c r="S41" s="31"/>
      <c r="T41" s="31"/>
      <c r="U41" s="8"/>
    </row>
    <row r="42" spans="2:21">
      <c r="B42" s="8"/>
      <c r="C42" s="25">
        <f t="shared" si="0"/>
        <v>4</v>
      </c>
      <c r="D42" s="26" t="s">
        <v>33</v>
      </c>
      <c r="E42" s="26" t="s">
        <v>35</v>
      </c>
      <c r="F42" s="27">
        <v>38211</v>
      </c>
      <c r="G42" s="28">
        <v>550</v>
      </c>
      <c r="H42" s="27">
        <v>38447</v>
      </c>
      <c r="I42" s="36"/>
      <c r="J42" s="26" t="s">
        <v>3</v>
      </c>
      <c r="K42" s="29" t="s">
        <v>5</v>
      </c>
      <c r="L42" s="30">
        <v>3.3</v>
      </c>
      <c r="M42" s="30"/>
      <c r="N42" s="30"/>
      <c r="O42" s="66">
        <f>IF(L42&lt;&gt;"",AVERAGE(L$39:L42),"")</f>
        <v>3.25</v>
      </c>
      <c r="P42" s="64" t="str">
        <f>IF(M42&lt;&gt;"",AVERAGE(M$39:M42),"")</f>
        <v/>
      </c>
      <c r="Q42" s="64" t="str">
        <f>IF(N42&lt;&gt;"",AVERAGE(N$39:N42),"")</f>
        <v/>
      </c>
      <c r="R42" s="67"/>
      <c r="S42" s="26"/>
      <c r="T42" s="26"/>
      <c r="U42" s="8"/>
    </row>
    <row r="43" spans="2:21">
      <c r="B43" s="8"/>
      <c r="C43" s="25">
        <f t="shared" si="0"/>
        <v>5</v>
      </c>
      <c r="D43" s="26" t="s">
        <v>33</v>
      </c>
      <c r="E43" s="26" t="s">
        <v>36</v>
      </c>
      <c r="F43" s="27">
        <v>38211</v>
      </c>
      <c r="G43" s="28">
        <v>500</v>
      </c>
      <c r="H43" s="27">
        <v>38448</v>
      </c>
      <c r="I43" s="36"/>
      <c r="J43" s="26" t="s">
        <v>3</v>
      </c>
      <c r="K43" s="29" t="s">
        <v>5</v>
      </c>
      <c r="L43" s="30">
        <v>3.3</v>
      </c>
      <c r="M43" s="30"/>
      <c r="N43" s="30"/>
      <c r="O43" s="66">
        <f>IF(L43&lt;&gt;"",AVERAGE(L$39:L43),"")</f>
        <v>3.2600000000000002</v>
      </c>
      <c r="P43" s="64" t="str">
        <f>IF(M43&lt;&gt;"",AVERAGE(M$39:M43),"")</f>
        <v/>
      </c>
      <c r="Q43" s="64" t="str">
        <f>IF(N43&lt;&gt;"",AVERAGE(N$39:N43),"")</f>
        <v/>
      </c>
      <c r="R43" s="67"/>
      <c r="S43" s="26"/>
      <c r="T43" s="26" t="s">
        <v>71</v>
      </c>
      <c r="U43" s="8"/>
    </row>
    <row r="44" spans="2:21">
      <c r="B44" s="8"/>
      <c r="C44" s="25">
        <f t="shared" si="0"/>
        <v>6</v>
      </c>
      <c r="D44" s="26"/>
      <c r="E44" s="26"/>
      <c r="F44" s="27"/>
      <c r="G44" s="28"/>
      <c r="H44" s="27"/>
      <c r="I44" s="36"/>
      <c r="J44" s="26"/>
      <c r="K44" s="29"/>
      <c r="L44" s="30"/>
      <c r="M44" s="30"/>
      <c r="N44" s="30"/>
      <c r="O44" s="66" t="str">
        <f>IF(L44&lt;&gt;"",AVERAGE(L$39:L44),"")</f>
        <v/>
      </c>
      <c r="P44" s="64" t="str">
        <f>IF(M44&lt;&gt;"",AVERAGE(M$39:M44),"")</f>
        <v/>
      </c>
      <c r="Q44" s="64" t="str">
        <f>IF(N44&lt;&gt;"",AVERAGE(N$39:N44),"")</f>
        <v/>
      </c>
      <c r="R44" s="67"/>
      <c r="S44" s="26"/>
      <c r="T44" s="26"/>
      <c r="U44" s="8"/>
    </row>
    <row r="45" spans="2:21">
      <c r="B45" s="8"/>
      <c r="C45" s="25">
        <f t="shared" si="0"/>
        <v>7</v>
      </c>
      <c r="D45" s="26"/>
      <c r="E45" s="26"/>
      <c r="F45" s="27"/>
      <c r="G45" s="28"/>
      <c r="H45" s="27"/>
      <c r="I45" s="36"/>
      <c r="J45" s="26"/>
      <c r="K45" s="29"/>
      <c r="L45" s="30"/>
      <c r="M45" s="30"/>
      <c r="N45" s="30"/>
      <c r="O45" s="66" t="str">
        <f>IF(L45&lt;&gt;"",AVERAGE(L$39:L45),"")</f>
        <v/>
      </c>
      <c r="P45" s="64" t="str">
        <f>IF(M45&lt;&gt;"",AVERAGE(M$39:M45),"")</f>
        <v/>
      </c>
      <c r="Q45" s="64" t="str">
        <f>IF(N45&lt;&gt;"",AVERAGE(N$39:N45),"")</f>
        <v/>
      </c>
      <c r="R45" s="67"/>
      <c r="S45" s="26"/>
      <c r="T45" s="26"/>
      <c r="U45" s="8"/>
    </row>
    <row r="46" spans="2:21">
      <c r="B46" s="8"/>
      <c r="C46" s="25">
        <f t="shared" si="0"/>
        <v>8</v>
      </c>
      <c r="D46" s="26"/>
      <c r="E46" s="26"/>
      <c r="F46" s="27"/>
      <c r="G46" s="28"/>
      <c r="H46" s="27"/>
      <c r="I46" s="36"/>
      <c r="J46" s="26"/>
      <c r="K46" s="29"/>
      <c r="L46" s="30"/>
      <c r="M46" s="30"/>
      <c r="N46" s="30"/>
      <c r="O46" s="66" t="str">
        <f>IF(L46&lt;&gt;"",AVERAGE(L$39:L46),"")</f>
        <v/>
      </c>
      <c r="P46" s="64" t="str">
        <f>IF(M46&lt;&gt;"",AVERAGE(M$39:M46),"")</f>
        <v/>
      </c>
      <c r="Q46" s="64" t="str">
        <f>IF(N46&lt;&gt;"",AVERAGE(N$39:N46),"")</f>
        <v/>
      </c>
      <c r="R46" s="67"/>
      <c r="S46" s="26"/>
      <c r="T46" s="26"/>
      <c r="U46" s="8"/>
    </row>
    <row r="47" spans="2:21">
      <c r="B47" s="8"/>
      <c r="C47" s="25">
        <f t="shared" si="0"/>
        <v>9</v>
      </c>
      <c r="D47" s="26"/>
      <c r="E47" s="26"/>
      <c r="F47" s="27"/>
      <c r="G47" s="28"/>
      <c r="H47" s="27"/>
      <c r="I47" s="36"/>
      <c r="J47" s="26"/>
      <c r="K47" s="29"/>
      <c r="L47" s="30"/>
      <c r="M47" s="30"/>
      <c r="N47" s="30"/>
      <c r="O47" s="66" t="str">
        <f>IF(L47&lt;&gt;"",AVERAGE(L$39:L47),"")</f>
        <v/>
      </c>
      <c r="P47" s="64" t="str">
        <f>IF(M47&lt;&gt;"",AVERAGE(M$39:M47),"")</f>
        <v/>
      </c>
      <c r="Q47" s="64" t="str">
        <f>IF(N47&lt;&gt;"",AVERAGE(N$39:N47),"")</f>
        <v/>
      </c>
      <c r="R47" s="67"/>
      <c r="S47" s="26"/>
      <c r="T47" s="26"/>
      <c r="U47" s="8"/>
    </row>
    <row r="48" spans="2:21">
      <c r="B48" s="8"/>
      <c r="C48" s="25">
        <f t="shared" si="0"/>
        <v>10</v>
      </c>
      <c r="D48" s="26"/>
      <c r="E48" s="26"/>
      <c r="F48" s="27"/>
      <c r="G48" s="28"/>
      <c r="H48" s="27"/>
      <c r="I48" s="36"/>
      <c r="J48" s="26"/>
      <c r="K48" s="29"/>
      <c r="L48" s="30"/>
      <c r="M48" s="30"/>
      <c r="N48" s="30"/>
      <c r="O48" s="66" t="str">
        <f>IF(L48&lt;&gt;"",AVERAGE(L$39:L48),"")</f>
        <v/>
      </c>
      <c r="P48" s="64" t="str">
        <f>IF(M48&lt;&gt;"",AVERAGE(M$39:M48),"")</f>
        <v/>
      </c>
      <c r="Q48" s="64" t="str">
        <f>IF(N48&lt;&gt;"",AVERAGE(N$39:N48),"")</f>
        <v/>
      </c>
      <c r="R48" s="67"/>
      <c r="S48" s="26"/>
      <c r="T48" s="26"/>
      <c r="U48" s="8"/>
    </row>
    <row r="49" spans="2:21">
      <c r="B49" s="8"/>
      <c r="C49" s="35">
        <f t="shared" si="0"/>
        <v>11</v>
      </c>
      <c r="D49" s="26"/>
      <c r="E49" s="26"/>
      <c r="F49" s="27"/>
      <c r="G49" s="28"/>
      <c r="H49" s="27"/>
      <c r="I49" s="36"/>
      <c r="J49" s="26"/>
      <c r="K49" s="29"/>
      <c r="L49" s="30"/>
      <c r="M49" s="30"/>
      <c r="N49" s="30"/>
      <c r="O49" s="66" t="str">
        <f>IF(L49&lt;&gt;"",AVERAGE(L$39:L49),"")</f>
        <v/>
      </c>
      <c r="P49" s="64" t="str">
        <f>IF(M49&lt;&gt;"",AVERAGE(M$39:M49),"")</f>
        <v/>
      </c>
      <c r="Q49" s="64" t="str">
        <f>IF(N49&lt;&gt;"",AVERAGE(N$39:N49),"")</f>
        <v/>
      </c>
      <c r="R49" s="67"/>
      <c r="S49" s="26"/>
      <c r="T49" s="26"/>
      <c r="U49" s="8"/>
    </row>
    <row r="50" spans="2:21">
      <c r="B50" s="8"/>
      <c r="C50" s="35">
        <f t="shared" si="0"/>
        <v>12</v>
      </c>
      <c r="D50" s="26"/>
      <c r="E50" s="26"/>
      <c r="F50" s="27"/>
      <c r="G50" s="28"/>
      <c r="H50" s="27"/>
      <c r="I50" s="36"/>
      <c r="J50" s="26"/>
      <c r="K50" s="29"/>
      <c r="L50" s="30"/>
      <c r="M50" s="30"/>
      <c r="N50" s="30"/>
      <c r="O50" s="66" t="str">
        <f>IF(L50&lt;&gt;"",AVERAGE(L$39:L50),"")</f>
        <v/>
      </c>
      <c r="P50" s="64" t="str">
        <f>IF(M50&lt;&gt;"",AVERAGE(M$39:M50),"")</f>
        <v/>
      </c>
      <c r="Q50" s="64" t="str">
        <f>IF(N50&lt;&gt;"",AVERAGE(N$39:N50),"")</f>
        <v/>
      </c>
      <c r="R50" s="67"/>
      <c r="S50" s="26"/>
      <c r="T50" s="26"/>
      <c r="U50" s="8"/>
    </row>
    <row r="51" spans="2:21">
      <c r="B51" s="8"/>
      <c r="C51" s="35">
        <f t="shared" si="0"/>
        <v>13</v>
      </c>
      <c r="D51" s="26"/>
      <c r="E51" s="26"/>
      <c r="F51" s="27"/>
      <c r="G51" s="28"/>
      <c r="H51" s="27"/>
      <c r="I51" s="36"/>
      <c r="J51" s="26"/>
      <c r="K51" s="29"/>
      <c r="L51" s="30"/>
      <c r="M51" s="30"/>
      <c r="N51" s="30"/>
      <c r="O51" s="66" t="str">
        <f>IF(L51&lt;&gt;"",AVERAGE(L$39:L51),"")</f>
        <v/>
      </c>
      <c r="P51" s="64" t="str">
        <f>IF(M51&lt;&gt;"",AVERAGE(M$39:M51),"")</f>
        <v/>
      </c>
      <c r="Q51" s="64" t="str">
        <f>IF(N51&lt;&gt;"",AVERAGE(N$39:N51),"")</f>
        <v/>
      </c>
      <c r="R51" s="67"/>
      <c r="S51" s="26"/>
      <c r="T51" s="26"/>
      <c r="U51" s="8"/>
    </row>
    <row r="52" spans="2:21">
      <c r="B52" s="8"/>
      <c r="C52" s="35">
        <f t="shared" si="0"/>
        <v>14</v>
      </c>
      <c r="D52" s="26"/>
      <c r="E52" s="26"/>
      <c r="F52" s="27"/>
      <c r="G52" s="28"/>
      <c r="H52" s="27"/>
      <c r="I52" s="36"/>
      <c r="J52" s="26"/>
      <c r="K52" s="29"/>
      <c r="L52" s="30"/>
      <c r="M52" s="30"/>
      <c r="N52" s="30"/>
      <c r="O52" s="66" t="str">
        <f>IF(L52&lt;&gt;"",AVERAGE(L$39:L52),"")</f>
        <v/>
      </c>
      <c r="P52" s="64" t="str">
        <f>IF(M52&lt;&gt;"",AVERAGE(M$39:M52),"")</f>
        <v/>
      </c>
      <c r="Q52" s="64" t="str">
        <f>IF(N52&lt;&gt;"",AVERAGE(N$39:N52),"")</f>
        <v/>
      </c>
      <c r="R52" s="67"/>
      <c r="S52" s="26"/>
      <c r="T52" s="26"/>
      <c r="U52" s="8"/>
    </row>
    <row r="53" spans="2:21">
      <c r="B53" s="8"/>
      <c r="C53" s="35">
        <f t="shared" si="0"/>
        <v>15</v>
      </c>
      <c r="D53" s="26"/>
      <c r="E53" s="26"/>
      <c r="F53" s="27"/>
      <c r="G53" s="28"/>
      <c r="H53" s="27"/>
      <c r="I53" s="36"/>
      <c r="J53" s="26"/>
      <c r="K53" s="29"/>
      <c r="L53" s="30"/>
      <c r="M53" s="30"/>
      <c r="N53" s="30"/>
      <c r="O53" s="66" t="str">
        <f>IF(L53&lt;&gt;"",AVERAGE(L$39:L53),"")</f>
        <v/>
      </c>
      <c r="P53" s="64" t="str">
        <f>IF(M53&lt;&gt;"",AVERAGE(M$39:M53),"")</f>
        <v/>
      </c>
      <c r="Q53" s="64" t="str">
        <f>IF(N53&lt;&gt;"",AVERAGE(N$39:N53),"")</f>
        <v/>
      </c>
      <c r="R53" s="67"/>
      <c r="S53" s="26"/>
      <c r="T53" s="26"/>
      <c r="U53" s="8"/>
    </row>
    <row r="54" spans="2:21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</row>
    <row r="55" spans="2:21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2:21">
      <c r="B56" s="8"/>
      <c r="C56" s="8"/>
      <c r="D56" s="45" t="s">
        <v>46</v>
      </c>
      <c r="E56" s="46"/>
      <c r="F56" s="46"/>
      <c r="G56" s="46"/>
      <c r="H56" s="46"/>
      <c r="I56" s="46"/>
      <c r="J56" s="46"/>
      <c r="K56" s="46"/>
      <c r="L56" s="46"/>
      <c r="M56" s="47"/>
      <c r="N56" s="8"/>
      <c r="O56" s="8"/>
      <c r="P56" s="8"/>
      <c r="Q56" s="8"/>
      <c r="R56" s="8"/>
      <c r="S56" s="8"/>
      <c r="T56" s="8"/>
      <c r="U56" s="8"/>
    </row>
    <row r="57" spans="2:21">
      <c r="B57" s="8"/>
      <c r="C57" s="8"/>
      <c r="D57" s="38"/>
      <c r="E57" s="39"/>
      <c r="F57" s="39"/>
      <c r="G57" s="39"/>
      <c r="H57" s="39"/>
      <c r="I57" s="39"/>
      <c r="J57" s="39"/>
      <c r="K57" s="37"/>
      <c r="L57" s="37" t="s">
        <v>41</v>
      </c>
      <c r="M57" s="51"/>
      <c r="N57" s="8"/>
      <c r="O57" s="8"/>
      <c r="P57" s="8"/>
      <c r="Q57" s="8"/>
      <c r="R57" s="8"/>
      <c r="S57" s="8"/>
      <c r="T57" s="8"/>
      <c r="U57" s="8"/>
    </row>
    <row r="58" spans="2:21">
      <c r="B58" s="8"/>
      <c r="C58" s="8"/>
      <c r="D58" s="40" t="s">
        <v>44</v>
      </c>
      <c r="E58" s="39"/>
      <c r="F58" s="39"/>
      <c r="G58" s="50">
        <f>SUM(E119:E133)</f>
        <v>5</v>
      </c>
      <c r="H58" s="39"/>
      <c r="I58" s="39"/>
      <c r="J58" s="39"/>
      <c r="K58" s="37" t="s">
        <v>40</v>
      </c>
      <c r="L58" s="37" t="s">
        <v>25</v>
      </c>
      <c r="M58" s="51"/>
      <c r="N58" s="8"/>
      <c r="O58" s="8"/>
      <c r="P58" s="8"/>
      <c r="Q58" s="8"/>
      <c r="R58" s="8"/>
      <c r="S58" s="8"/>
      <c r="T58" s="8"/>
      <c r="U58" s="8"/>
    </row>
    <row r="59" spans="2:21">
      <c r="B59" s="8"/>
      <c r="C59" s="8"/>
      <c r="D59" s="40" t="s">
        <v>45</v>
      </c>
      <c r="E59" s="39"/>
      <c r="F59" s="39"/>
      <c r="G59" s="50">
        <f>N9+2*SUM(D119:D133)</f>
        <v>4</v>
      </c>
      <c r="H59" s="39"/>
      <c r="I59" s="39"/>
      <c r="J59" s="39"/>
      <c r="K59" s="41" t="s">
        <v>42</v>
      </c>
      <c r="L59" s="48">
        <f>IF(SUM(L39:L53)&gt;0,AVERAGE(L39:L53),"NA")</f>
        <v>3.2600000000000002</v>
      </c>
      <c r="M59" s="51"/>
      <c r="N59" s="8"/>
      <c r="O59" s="8"/>
      <c r="P59" s="8"/>
      <c r="Q59" s="8"/>
      <c r="R59" s="8"/>
      <c r="S59" s="8"/>
      <c r="T59" s="8"/>
      <c r="U59" s="8"/>
    </row>
    <row r="60" spans="2:21">
      <c r="B60" s="8"/>
      <c r="C60" s="8"/>
      <c r="D60" s="38"/>
      <c r="E60" s="39"/>
      <c r="F60" s="39"/>
      <c r="G60" s="39"/>
      <c r="H60" s="39"/>
      <c r="I60" s="39"/>
      <c r="J60" s="39"/>
      <c r="K60" s="41" t="s">
        <v>18</v>
      </c>
      <c r="L60" s="48" t="str">
        <f>IF(SUM(M39:M53)&gt;0,AVERAGE(M39:M53),"NA")</f>
        <v>NA</v>
      </c>
      <c r="M60" s="51"/>
      <c r="N60" s="8"/>
      <c r="O60" s="8"/>
      <c r="P60" s="8"/>
      <c r="Q60" s="8"/>
      <c r="R60" s="8"/>
      <c r="S60" s="8"/>
      <c r="T60" s="8"/>
      <c r="U60" s="8"/>
    </row>
    <row r="61" spans="2:21">
      <c r="B61" s="8"/>
      <c r="C61" s="8"/>
      <c r="D61" s="40" t="s">
        <v>47</v>
      </c>
      <c r="E61" s="52" t="str">
        <f>IF(AND(G58&gt;=G59,SUM(D139:D141)),"PASS","OPEN")</f>
        <v>PASS</v>
      </c>
      <c r="F61" s="39"/>
      <c r="G61" s="39"/>
      <c r="H61" s="39"/>
      <c r="I61" s="39"/>
      <c r="J61" s="39"/>
      <c r="K61" s="41" t="s">
        <v>19</v>
      </c>
      <c r="L61" s="49" t="str">
        <f>IF(SUM(N39:N53)&gt;0,AVERAGE(N39:N53),"NA")</f>
        <v>NA</v>
      </c>
      <c r="M61" s="51"/>
      <c r="N61" s="8"/>
      <c r="O61" s="8"/>
      <c r="P61" s="8"/>
      <c r="Q61" s="8"/>
      <c r="R61" s="8"/>
      <c r="S61" s="8"/>
      <c r="T61" s="8"/>
      <c r="U61" s="8"/>
    </row>
    <row r="62" spans="2:21">
      <c r="B62" s="8"/>
      <c r="C62" s="8"/>
      <c r="D62" s="38"/>
      <c r="E62" s="39"/>
      <c r="F62" s="39"/>
      <c r="G62" s="39"/>
      <c r="H62" s="39"/>
      <c r="I62" s="39"/>
      <c r="J62" s="39"/>
      <c r="K62" s="41"/>
      <c r="L62" s="41"/>
      <c r="M62" s="51"/>
      <c r="N62" s="8"/>
      <c r="O62" s="8"/>
      <c r="P62" s="8"/>
      <c r="Q62" s="8"/>
      <c r="R62" s="8"/>
      <c r="S62" s="8"/>
      <c r="T62" s="8"/>
      <c r="U62" s="8"/>
    </row>
    <row r="63" spans="2:21">
      <c r="B63" s="8"/>
      <c r="C63" s="8"/>
      <c r="D63" s="42"/>
      <c r="E63" s="43"/>
      <c r="F63" s="43"/>
      <c r="G63" s="43"/>
      <c r="H63" s="43"/>
      <c r="I63" s="43"/>
      <c r="J63" s="43"/>
      <c r="K63" s="43"/>
      <c r="L63" s="43"/>
      <c r="M63" s="44"/>
      <c r="N63" s="8"/>
      <c r="O63" s="8"/>
      <c r="P63" s="8"/>
      <c r="Q63" s="8"/>
      <c r="R63" s="8"/>
      <c r="S63" s="8"/>
      <c r="T63" s="8"/>
      <c r="U63" s="8"/>
    </row>
    <row r="64" spans="2:21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spans="2:21">
      <c r="B65" s="8"/>
      <c r="C65" s="8"/>
      <c r="D65" s="9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spans="2:21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</row>
    <row r="67" spans="2:21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</row>
    <row r="68" spans="2:21">
      <c r="B68" s="74" t="s">
        <v>85</v>
      </c>
    </row>
    <row r="70" spans="2:21">
      <c r="D70" s="73"/>
      <c r="E70" s="73"/>
      <c r="F70" s="73"/>
      <c r="G70" s="73"/>
      <c r="H70" s="73"/>
    </row>
    <row r="71" spans="2:21">
      <c r="D71" s="73"/>
      <c r="E71" s="73"/>
      <c r="F71" s="73"/>
      <c r="G71" s="73"/>
      <c r="H71" s="73"/>
    </row>
    <row r="72" spans="2:21" ht="15.75">
      <c r="B72" s="72" t="s">
        <v>78</v>
      </c>
      <c r="D72" s="73"/>
      <c r="E72" s="73"/>
      <c r="F72" s="73"/>
      <c r="G72" s="73"/>
      <c r="H72" s="73"/>
    </row>
    <row r="73" spans="2:21" ht="15.75">
      <c r="B73" s="72" t="s">
        <v>86</v>
      </c>
      <c r="D73" s="73"/>
      <c r="E73" s="73"/>
      <c r="F73" s="73"/>
      <c r="G73" s="73"/>
      <c r="H73" s="73"/>
    </row>
    <row r="74" spans="2:21" ht="15.75">
      <c r="B74" s="72" t="s">
        <v>79</v>
      </c>
      <c r="D74" s="73"/>
      <c r="E74" s="73"/>
      <c r="F74" s="73"/>
      <c r="G74" s="73"/>
      <c r="H74" s="73"/>
    </row>
    <row r="75" spans="2:21" ht="15.75">
      <c r="B75" s="72" t="s">
        <v>80</v>
      </c>
      <c r="D75" s="73"/>
      <c r="E75" s="73"/>
      <c r="F75" s="73"/>
      <c r="G75" s="73"/>
      <c r="H75" s="73"/>
    </row>
    <row r="76" spans="2:21" ht="15.75">
      <c r="B76" s="72" t="s">
        <v>81</v>
      </c>
      <c r="D76" s="73"/>
      <c r="E76" s="73"/>
      <c r="F76" s="73"/>
      <c r="G76" s="73"/>
      <c r="H76" s="73"/>
    </row>
    <row r="77" spans="2:21" ht="15.75">
      <c r="B77" s="72" t="s">
        <v>82</v>
      </c>
      <c r="D77" s="73"/>
      <c r="E77" s="73"/>
      <c r="F77" s="73"/>
      <c r="G77" s="73"/>
      <c r="H77" s="73"/>
    </row>
    <row r="78" spans="2:21" ht="15.75">
      <c r="B78" s="72" t="s">
        <v>83</v>
      </c>
      <c r="D78" s="73"/>
      <c r="E78" s="73"/>
      <c r="F78" s="73"/>
      <c r="G78" s="73"/>
      <c r="H78" s="73"/>
    </row>
    <row r="79" spans="2:21">
      <c r="D79" s="73"/>
      <c r="E79" s="73"/>
      <c r="F79" s="73"/>
      <c r="G79" s="73"/>
      <c r="H79" s="73"/>
    </row>
    <row r="80" spans="2:21">
      <c r="D80" s="73"/>
      <c r="E80" s="73"/>
      <c r="F80" s="73"/>
      <c r="G80" s="73"/>
      <c r="H80" s="73"/>
    </row>
    <row r="81" spans="4:8">
      <c r="D81" s="73"/>
      <c r="E81" s="73"/>
      <c r="F81" s="73"/>
      <c r="G81" s="73"/>
      <c r="H81" s="73"/>
    </row>
    <row r="82" spans="4:8">
      <c r="D82" s="73"/>
      <c r="E82" s="73"/>
      <c r="F82" s="73"/>
      <c r="G82" s="73"/>
      <c r="H82" s="73"/>
    </row>
    <row r="83" spans="4:8">
      <c r="D83" s="73"/>
      <c r="E83" s="73"/>
      <c r="F83" s="73"/>
      <c r="G83" s="73"/>
      <c r="H83" s="73"/>
    </row>
    <row r="93" spans="4:8">
      <c r="D93" s="55" t="s">
        <v>48</v>
      </c>
      <c r="E93" s="53"/>
      <c r="F93" s="53"/>
    </row>
    <row r="94" spans="4:8">
      <c r="D94" s="53"/>
      <c r="E94" s="53"/>
      <c r="F94" s="53"/>
    </row>
    <row r="95" spans="4:8">
      <c r="D95" s="53"/>
      <c r="E95" s="53"/>
      <c r="F95" s="53"/>
    </row>
    <row r="96" spans="4:8">
      <c r="D96" s="53" t="s">
        <v>3</v>
      </c>
      <c r="E96" s="53" t="s">
        <v>59</v>
      </c>
      <c r="F96" s="53">
        <v>4</v>
      </c>
    </row>
    <row r="97" spans="4:6">
      <c r="D97" s="53" t="s">
        <v>5</v>
      </c>
      <c r="E97" s="53" t="s">
        <v>60</v>
      </c>
      <c r="F97" s="53">
        <v>2</v>
      </c>
    </row>
    <row r="98" spans="4:6">
      <c r="D98" s="53"/>
      <c r="E98" s="53"/>
      <c r="F98" s="53">
        <v>1</v>
      </c>
    </row>
    <row r="99" spans="4:6">
      <c r="D99" s="53"/>
      <c r="E99" s="53"/>
      <c r="F99" s="53"/>
    </row>
    <row r="100" spans="4:6">
      <c r="D100" s="53"/>
      <c r="E100" s="53" t="s">
        <v>54</v>
      </c>
      <c r="F100" s="53"/>
    </row>
    <row r="101" spans="4:6">
      <c r="D101" s="53"/>
      <c r="E101" s="53" t="s">
        <v>55</v>
      </c>
      <c r="F101" s="53"/>
    </row>
    <row r="102" spans="4:6">
      <c r="D102" s="53"/>
      <c r="E102" s="53" t="s">
        <v>56</v>
      </c>
      <c r="F102" s="53"/>
    </row>
    <row r="103" spans="4:6">
      <c r="D103" s="53"/>
      <c r="E103" s="53"/>
      <c r="F103" s="53"/>
    </row>
    <row r="104" spans="4:6">
      <c r="D104" s="53"/>
      <c r="E104" s="53"/>
      <c r="F104" s="53"/>
    </row>
    <row r="105" spans="4:6">
      <c r="D105" s="53"/>
      <c r="E105" s="53"/>
      <c r="F105" s="53"/>
    </row>
    <row r="106" spans="4:6">
      <c r="D106" s="53"/>
      <c r="E106" s="53"/>
      <c r="F106" s="53"/>
    </row>
    <row r="107" spans="4:6">
      <c r="D107" s="53"/>
      <c r="E107" s="53"/>
      <c r="F107" s="53"/>
    </row>
    <row r="108" spans="4:6">
      <c r="D108" s="53"/>
      <c r="E108" s="53"/>
      <c r="F108" s="53"/>
    </row>
    <row r="109" spans="4:6">
      <c r="D109" s="53"/>
      <c r="E109" s="53"/>
      <c r="F109" s="53"/>
    </row>
    <row r="110" spans="4:6">
      <c r="D110" s="53"/>
      <c r="E110" s="53"/>
      <c r="F110" s="53"/>
    </row>
    <row r="111" spans="4:6">
      <c r="D111" s="53"/>
      <c r="E111" s="53"/>
      <c r="F111" s="53"/>
    </row>
    <row r="112" spans="4:6">
      <c r="D112" s="53"/>
      <c r="E112" s="53"/>
      <c r="F112" s="53"/>
    </row>
    <row r="113" spans="4:6">
      <c r="D113" s="53"/>
      <c r="E113" s="53"/>
      <c r="F113" s="53"/>
    </row>
    <row r="114" spans="4:6">
      <c r="D114" s="53"/>
      <c r="E114" s="53"/>
      <c r="F114" s="53"/>
    </row>
    <row r="115" spans="4:6">
      <c r="D115" s="53"/>
      <c r="E115" s="53"/>
      <c r="F115" s="53"/>
    </row>
    <row r="116" spans="4:6">
      <c r="D116" s="53"/>
      <c r="E116" s="53"/>
      <c r="F116" s="53"/>
    </row>
    <row r="117" spans="4:6">
      <c r="D117" s="54" t="s">
        <v>38</v>
      </c>
      <c r="E117" s="54" t="s">
        <v>39</v>
      </c>
      <c r="F117" s="53"/>
    </row>
    <row r="118" spans="4:6">
      <c r="D118" s="53"/>
      <c r="E118" s="53"/>
      <c r="F118" s="53"/>
    </row>
    <row r="119" spans="4:6">
      <c r="D119" s="53">
        <f t="shared" ref="D119:D133" si="1">IF(OR(L39&gt;$F$14,M39&gt;$F$15,N39&gt;$F$16),1,0)</f>
        <v>0</v>
      </c>
      <c r="E119" s="53">
        <f t="shared" ref="E119:E133" si="2">IF(AND(OR(L39&lt;&gt;"",M39&lt;&gt;"",N39&lt;&gt;""),K39&lt;&gt;"yes"),1,"")</f>
        <v>1</v>
      </c>
      <c r="F119" s="53"/>
    </row>
    <row r="120" spans="4:6">
      <c r="D120" s="53">
        <f t="shared" si="1"/>
        <v>0</v>
      </c>
      <c r="E120" s="53">
        <f t="shared" si="2"/>
        <v>1</v>
      </c>
      <c r="F120" s="53"/>
    </row>
    <row r="121" spans="4:6">
      <c r="D121" s="53">
        <f t="shared" si="1"/>
        <v>0</v>
      </c>
      <c r="E121" s="53">
        <f t="shared" si="2"/>
        <v>1</v>
      </c>
      <c r="F121" s="53"/>
    </row>
    <row r="122" spans="4:6">
      <c r="D122" s="53">
        <f t="shared" si="1"/>
        <v>0</v>
      </c>
      <c r="E122" s="53">
        <f t="shared" si="2"/>
        <v>1</v>
      </c>
      <c r="F122" s="53"/>
    </row>
    <row r="123" spans="4:6">
      <c r="D123" s="53">
        <f t="shared" si="1"/>
        <v>0</v>
      </c>
      <c r="E123" s="53">
        <f t="shared" si="2"/>
        <v>1</v>
      </c>
      <c r="F123" s="53"/>
    </row>
    <row r="124" spans="4:6">
      <c r="D124" s="53">
        <f t="shared" si="1"/>
        <v>0</v>
      </c>
      <c r="E124" s="53" t="str">
        <f t="shared" si="2"/>
        <v/>
      </c>
      <c r="F124" s="53"/>
    </row>
    <row r="125" spans="4:6">
      <c r="D125" s="53">
        <f t="shared" si="1"/>
        <v>0</v>
      </c>
      <c r="E125" s="53" t="str">
        <f t="shared" si="2"/>
        <v/>
      </c>
      <c r="F125" s="53"/>
    </row>
    <row r="126" spans="4:6">
      <c r="D126" s="53">
        <f t="shared" si="1"/>
        <v>0</v>
      </c>
      <c r="E126" s="53" t="str">
        <f t="shared" si="2"/>
        <v/>
      </c>
      <c r="F126" s="53"/>
    </row>
    <row r="127" spans="4:6">
      <c r="D127" s="53">
        <f t="shared" si="1"/>
        <v>0</v>
      </c>
      <c r="E127" s="53" t="str">
        <f t="shared" si="2"/>
        <v/>
      </c>
      <c r="F127" s="53"/>
    </row>
    <row r="128" spans="4:6">
      <c r="D128" s="53">
        <f t="shared" si="1"/>
        <v>0</v>
      </c>
      <c r="E128" s="53" t="str">
        <f t="shared" si="2"/>
        <v/>
      </c>
      <c r="F128" s="53"/>
    </row>
    <row r="129" spans="4:6">
      <c r="D129" s="53">
        <f t="shared" si="1"/>
        <v>0</v>
      </c>
      <c r="E129" s="53" t="str">
        <f t="shared" si="2"/>
        <v/>
      </c>
      <c r="F129" s="53"/>
    </row>
    <row r="130" spans="4:6">
      <c r="D130" s="53">
        <f t="shared" si="1"/>
        <v>0</v>
      </c>
      <c r="E130" s="53" t="str">
        <f t="shared" si="2"/>
        <v/>
      </c>
      <c r="F130" s="53"/>
    </row>
    <row r="131" spans="4:6">
      <c r="D131" s="53">
        <f t="shared" si="1"/>
        <v>0</v>
      </c>
      <c r="E131" s="53" t="str">
        <f t="shared" si="2"/>
        <v/>
      </c>
      <c r="F131" s="53"/>
    </row>
    <row r="132" spans="4:6">
      <c r="D132" s="53">
        <f t="shared" si="1"/>
        <v>0</v>
      </c>
      <c r="E132" s="53" t="str">
        <f t="shared" si="2"/>
        <v/>
      </c>
      <c r="F132" s="53"/>
    </row>
    <row r="133" spans="4:6">
      <c r="D133" s="53">
        <f t="shared" si="1"/>
        <v>0</v>
      </c>
      <c r="E133" s="53" t="str">
        <f t="shared" si="2"/>
        <v/>
      </c>
      <c r="F133" s="53"/>
    </row>
    <row r="134" spans="4:6">
      <c r="D134" s="53"/>
      <c r="E134" s="53"/>
      <c r="F134" s="53"/>
    </row>
    <row r="135" spans="4:6">
      <c r="D135" s="53"/>
      <c r="E135" s="53"/>
      <c r="F135" s="53"/>
    </row>
    <row r="136" spans="4:6">
      <c r="D136" s="53"/>
      <c r="E136" s="53"/>
      <c r="F136" s="53"/>
    </row>
    <row r="137" spans="4:6">
      <c r="D137" s="53"/>
      <c r="E137" s="53"/>
      <c r="F137" s="53"/>
    </row>
    <row r="138" spans="4:6">
      <c r="D138" s="53"/>
      <c r="E138" s="53"/>
      <c r="F138" s="53"/>
    </row>
    <row r="139" spans="4:6">
      <c r="D139" s="53">
        <f>IF(OR(L59&lt;=$F$14,L59="NA"),1,0)</f>
        <v>1</v>
      </c>
      <c r="E139" s="53"/>
      <c r="F139" s="53"/>
    </row>
    <row r="140" spans="4:6">
      <c r="D140" s="53">
        <f>IF(OR(L60&lt;=$F$15,L60="NA"),1,0)</f>
        <v>1</v>
      </c>
      <c r="E140" s="53"/>
      <c r="F140" s="53"/>
    </row>
    <row r="141" spans="4:6">
      <c r="D141" s="53">
        <f>IF(OR(L61&lt;=$F$16,L61="NA"),1,0)</f>
        <v>1</v>
      </c>
      <c r="E141" s="53"/>
      <c r="F141" s="53"/>
    </row>
    <row r="142" spans="4:6">
      <c r="D142" s="53"/>
      <c r="E142" s="53"/>
      <c r="F142" s="53"/>
    </row>
    <row r="143" spans="4:6">
      <c r="D143" s="53"/>
      <c r="E143" s="53"/>
      <c r="F143" s="53"/>
    </row>
  </sheetData>
  <mergeCells count="11">
    <mergeCell ref="F28:O31"/>
    <mergeCell ref="F9:J9"/>
    <mergeCell ref="F10:J10"/>
    <mergeCell ref="N9:O9"/>
    <mergeCell ref="N10:O10"/>
    <mergeCell ref="F23:O26"/>
    <mergeCell ref="F7:J7"/>
    <mergeCell ref="F8:J8"/>
    <mergeCell ref="N7:O7"/>
    <mergeCell ref="N8:O8"/>
    <mergeCell ref="F18:O21"/>
  </mergeCells>
  <phoneticPr fontId="2" type="noConversion"/>
  <dataValidations count="4">
    <dataValidation type="list" allowBlank="1" showInputMessage="1" showErrorMessage="1" sqref="J39:K53">
      <formula1>$D$95:$D$97</formula1>
    </dataValidation>
    <dataValidation type="list" showInputMessage="1" showErrorMessage="1" errorTitle="Valid PLT Engine Category" error="Please provide an allowable Engine Category." sqref="N8:O8">
      <formula1>$E$100:$E$102</formula1>
    </dataValidation>
    <dataValidation type="list" allowBlank="1" showInputMessage="1" showErrorMessage="1" sqref="N9:O9">
      <formula1>$F$96:$F$98</formula1>
    </dataValidation>
    <dataValidation type="list" allowBlank="1" showInputMessage="1" showErrorMessage="1" sqref="O13">
      <formula1>$E$96:$E$97</formula1>
    </dataValidation>
  </dataValidations>
  <hyperlinks>
    <hyperlink ref="F9" r:id="rId1"/>
  </hyperlinks>
  <pageMargins left="0.75" right="0.75" top="1" bottom="1" header="0.5" footer="0.5"/>
  <pageSetup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Submission Template</vt:lpstr>
    </vt:vector>
  </TitlesOfParts>
  <Company>Perrin Quarles Associates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Anonymous</dc:creator>
  <cp:lastModifiedBy>Courtney Kerwin</cp:lastModifiedBy>
  <cp:lastPrinted>2008-01-03T20:46:27Z</cp:lastPrinted>
  <dcterms:created xsi:type="dcterms:W3CDTF">2005-05-02T14:39:50Z</dcterms:created>
  <dcterms:modified xsi:type="dcterms:W3CDTF">2012-08-15T12:51:55Z</dcterms:modified>
</cp:coreProperties>
</file>