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45" windowWidth="15195" windowHeight="8445" tabRatio="800" activeTab="6"/>
  </bookViews>
  <sheets>
    <sheet name="A-1" sheetId="1" r:id="rId1"/>
    <sheet name="A-2" sheetId="2" r:id="rId2"/>
    <sheet name="A-3" sheetId="3" r:id="rId3"/>
    <sheet name="A-4" sheetId="14" r:id="rId4"/>
    <sheet name="A-5" sheetId="15" r:id="rId5"/>
    <sheet name="A-6" sheetId="13" r:id="rId6"/>
    <sheet name="A-7" sheetId="18" r:id="rId7"/>
    <sheet name="A-8" sheetId="17" r:id="rId8"/>
    <sheet name="A-9" sheetId="16" r:id="rId9"/>
  </sheets>
  <definedNames>
    <definedName name="compliance">'A-1'!#REF!</definedName>
    <definedName name="corrective">'A-1'!#REF!</definedName>
    <definedName name="CRITERION1">'A-1'!#REF!</definedName>
    <definedName name="CRITERION2">'A-1'!#REF!</definedName>
    <definedName name="detection">'A-1'!#REF!</definedName>
    <definedName name="inflator94">'A-1'!#REF!</definedName>
    <definedName name="inflator97">'A-1'!#REF!</definedName>
    <definedName name="interim">'A-1'!#REF!</definedName>
    <definedName name="new">'A-1'!#REF!</definedName>
    <definedName name="permitted">'A-1'!#REF!</definedName>
    <definedName name="_xlnm.Print_Area" localSheetId="0">'A-1'!$A$4:$L$33</definedName>
    <definedName name="_xlnm.Print_Area" localSheetId="1">'A-2'!$A$4:$L$34</definedName>
    <definedName name="_xlnm.Print_Area">'A-1'!#REF!</definedName>
    <definedName name="Print_Area_MI" localSheetId="0">'A-1'!#REF!</definedName>
    <definedName name="PRINT_AREA_MI">'A-1'!#REF!</definedName>
    <definedName name="_xlnm.Print_Titles">'A-1'!#REF!</definedName>
    <definedName name="Print_Titles_MI" localSheetId="0">'A-1'!#REF!</definedName>
    <definedName name="PRINT1">'A-1'!#REF!</definedName>
    <definedName name="PRINT2">'A-1'!#REF!</definedName>
    <definedName name="PRINT3">'A-1'!#REF!</definedName>
    <definedName name="PRINT4">'A-1'!#REF!</definedName>
    <definedName name="PRINT5">'A-1'!#REF!</definedName>
    <definedName name="RANGE1">'A-1'!#REF!</definedName>
    <definedName name="RANGE2">'A-1'!#REF!</definedName>
    <definedName name="TEST1">'A-1'!#REF!</definedName>
    <definedName name="TOPBORD1">'A-1'!$A$1:$L$2</definedName>
    <definedName name="TOPBORD2">'A-1'!#REF!</definedName>
    <definedName name="TOPBORD3">'A-1'!#REF!</definedName>
    <definedName name="TOPBORD4">'A-1'!#REF!</definedName>
    <definedName name="Z_6C45BF1D_C6D8_4D7B_9159_243A9F8A5AB0_.wvu.PrintArea" localSheetId="0" hidden="1">'A-1'!$A$4:$L$33</definedName>
    <definedName name="Z_6C45BF1D_C6D8_4D7B_9159_243A9F8A5AB0_.wvu.PrintArea" localSheetId="1" hidden="1">'A-2'!#REF!</definedName>
    <definedName name="Z_6C45BF1D_C6D8_4D7B_9159_243A9F8A5AB0_.wvu.PrintArea" localSheetId="2" hidden="1">'A-3'!#REF!</definedName>
    <definedName name="Z_800D9AF1_EEFD_44A5_8891_375BBDB61A66_.wvu.PrintArea" localSheetId="0" hidden="1">'A-1'!$A$4:$L$33</definedName>
  </definedNames>
  <calcPr calcId="125725"/>
  <customWorkbookViews>
    <customWorkbookView name="Anthony Amato - Personal View" guid="{800D9AF1-EEFD-44A5-8891-375BBDB61A66}" mergeInterval="0" personalView="1" maximized="1" windowWidth="1020" windowHeight="579" tabRatio="800" activeSheetId="3" showComments="commIndAndComment"/>
    <customWorkbookView name="HP Authorized Customer - Personal View" guid="{6C45BF1D-C6D8-4D7B-9159-243A9F8A5AB0}" mergeInterval="0" personalView="1" maximized="1" windowWidth="1276" windowHeight="848" activeSheetId="6"/>
  </customWorkbookViews>
</workbook>
</file>

<file path=xl/calcChain.xml><?xml version="1.0" encoding="utf-8"?>
<calcChain xmlns="http://schemas.openxmlformats.org/spreadsheetml/2006/main">
  <c r="G16" i="1"/>
  <c r="G15"/>
  <c r="F16"/>
  <c r="K16"/>
  <c r="F15"/>
  <c r="K15"/>
  <c r="F11"/>
  <c r="G11"/>
  <c r="L11"/>
  <c r="F11" i="16"/>
  <c r="F10"/>
  <c r="F11" i="17"/>
  <c r="F10"/>
  <c r="F11" i="18"/>
  <c r="F10"/>
  <c r="F11" i="13"/>
  <c r="F10"/>
  <c r="F11" i="15"/>
  <c r="F10"/>
  <c r="F11" i="14"/>
  <c r="F10"/>
  <c r="G12" i="3"/>
  <c r="G11"/>
  <c r="G12" i="2"/>
  <c r="G11"/>
  <c r="G12" i="1"/>
  <c r="K11"/>
  <c r="J20" i="2"/>
  <c r="E20" i="13"/>
  <c r="E19"/>
  <c r="L12" i="1"/>
  <c r="E19" i="14"/>
  <c r="I18"/>
  <c r="K10"/>
  <c r="F14"/>
  <c r="F15"/>
  <c r="K15"/>
  <c r="F18"/>
  <c r="F19"/>
  <c r="F20"/>
  <c r="K20"/>
  <c r="E10"/>
  <c r="E11"/>
  <c r="E14"/>
  <c r="E15"/>
  <c r="J15"/>
  <c r="E18"/>
  <c r="E20"/>
  <c r="E10" i="16"/>
  <c r="J10"/>
  <c r="K10"/>
  <c r="E11"/>
  <c r="J11"/>
  <c r="K11"/>
  <c r="E14"/>
  <c r="F14"/>
  <c r="J14"/>
  <c r="K14"/>
  <c r="E15"/>
  <c r="F15"/>
  <c r="K15"/>
  <c r="J15"/>
  <c r="E18"/>
  <c r="F18"/>
  <c r="E19"/>
  <c r="F19"/>
  <c r="I19"/>
  <c r="E20"/>
  <c r="J20"/>
  <c r="F20"/>
  <c r="K20"/>
  <c r="I22"/>
  <c r="I18"/>
  <c r="E10" i="17"/>
  <c r="J10"/>
  <c r="E11"/>
  <c r="K11"/>
  <c r="E14"/>
  <c r="J14"/>
  <c r="F14"/>
  <c r="K14"/>
  <c r="E15"/>
  <c r="J15"/>
  <c r="F15"/>
  <c r="K15"/>
  <c r="E18"/>
  <c r="F18"/>
  <c r="E19"/>
  <c r="F19"/>
  <c r="I19"/>
  <c r="E20"/>
  <c r="F20"/>
  <c r="K20"/>
  <c r="J20"/>
  <c r="I22"/>
  <c r="I18"/>
  <c r="E10" i="18"/>
  <c r="J10"/>
  <c r="K10"/>
  <c r="K12"/>
  <c r="E11"/>
  <c r="J11"/>
  <c r="K11"/>
  <c r="E14"/>
  <c r="J14"/>
  <c r="F14"/>
  <c r="K14"/>
  <c r="E15"/>
  <c r="J15"/>
  <c r="F15"/>
  <c r="K15"/>
  <c r="E18"/>
  <c r="F18"/>
  <c r="E19"/>
  <c r="F19"/>
  <c r="I19"/>
  <c r="K19"/>
  <c r="E20"/>
  <c r="J20"/>
  <c r="F20"/>
  <c r="K20"/>
  <c r="I22"/>
  <c r="I18"/>
  <c r="E10" i="13"/>
  <c r="K10"/>
  <c r="K12"/>
  <c r="J10"/>
  <c r="E11"/>
  <c r="J11"/>
  <c r="K11"/>
  <c r="E14"/>
  <c r="J14"/>
  <c r="F14"/>
  <c r="K14"/>
  <c r="E15"/>
  <c r="J15"/>
  <c r="J16"/>
  <c r="F15"/>
  <c r="K15"/>
  <c r="E18"/>
  <c r="F18"/>
  <c r="F19"/>
  <c r="I19"/>
  <c r="F20"/>
  <c r="K20"/>
  <c r="J20"/>
  <c r="I22"/>
  <c r="I18"/>
  <c r="K18"/>
  <c r="E10" i="15"/>
  <c r="J10"/>
  <c r="K10"/>
  <c r="K12"/>
  <c r="E11"/>
  <c r="J11"/>
  <c r="K11"/>
  <c r="E14"/>
  <c r="F14"/>
  <c r="K14"/>
  <c r="J14"/>
  <c r="E15"/>
  <c r="J15"/>
  <c r="F15"/>
  <c r="K15"/>
  <c r="E18"/>
  <c r="F18"/>
  <c r="E19"/>
  <c r="F19"/>
  <c r="I19"/>
  <c r="K19"/>
  <c r="E20"/>
  <c r="J20"/>
  <c r="F20"/>
  <c r="K20"/>
  <c r="I22"/>
  <c r="I18"/>
  <c r="J11" i="14"/>
  <c r="K11"/>
  <c r="K14"/>
  <c r="I22"/>
  <c r="K18"/>
  <c r="I19"/>
  <c r="J20"/>
  <c r="F11" i="3"/>
  <c r="K11"/>
  <c r="L11"/>
  <c r="F12"/>
  <c r="L12"/>
  <c r="K12"/>
  <c r="F15"/>
  <c r="K15"/>
  <c r="G15"/>
  <c r="L15"/>
  <c r="L17"/>
  <c r="F16"/>
  <c r="K16"/>
  <c r="G16"/>
  <c r="L16"/>
  <c r="F19"/>
  <c r="G19"/>
  <c r="F20"/>
  <c r="G20"/>
  <c r="J20"/>
  <c r="F21"/>
  <c r="K21"/>
  <c r="G21"/>
  <c r="L21"/>
  <c r="J23"/>
  <c r="J19"/>
  <c r="F11" i="2"/>
  <c r="L11"/>
  <c r="K11"/>
  <c r="F12"/>
  <c r="K12"/>
  <c r="L12"/>
  <c r="F15"/>
  <c r="K15"/>
  <c r="G15"/>
  <c r="L15"/>
  <c r="F16"/>
  <c r="G16"/>
  <c r="L16"/>
  <c r="K16"/>
  <c r="F19"/>
  <c r="G19"/>
  <c r="F20"/>
  <c r="G20"/>
  <c r="F21"/>
  <c r="K21"/>
  <c r="G21"/>
  <c r="L21"/>
  <c r="J23"/>
  <c r="J19"/>
  <c r="F12" i="1"/>
  <c r="K12"/>
  <c r="L16"/>
  <c r="F19"/>
  <c r="G19"/>
  <c r="F20"/>
  <c r="G20"/>
  <c r="J20"/>
  <c r="K20"/>
  <c r="F21"/>
  <c r="K21"/>
  <c r="G21"/>
  <c r="L21"/>
  <c r="J23"/>
  <c r="J19"/>
  <c r="J10" i="14"/>
  <c r="J12"/>
  <c r="K10" i="17"/>
  <c r="J19" i="18"/>
  <c r="K12" i="16"/>
  <c r="K19"/>
  <c r="J19"/>
  <c r="J19" i="17"/>
  <c r="J16" i="18"/>
  <c r="J12"/>
  <c r="K18" i="15"/>
  <c r="K21"/>
  <c r="J19"/>
  <c r="K17" i="3"/>
  <c r="L20"/>
  <c r="K20"/>
  <c r="K17" i="2"/>
  <c r="K20"/>
  <c r="L17"/>
  <c r="K13"/>
  <c r="K16" i="16"/>
  <c r="J16" i="17"/>
  <c r="E22"/>
  <c r="K16" i="18"/>
  <c r="K16" i="13"/>
  <c r="J16" i="15"/>
  <c r="K16"/>
  <c r="J12" i="16"/>
  <c r="K12" i="17"/>
  <c r="J11"/>
  <c r="J12"/>
  <c r="E22" i="18"/>
  <c r="F22"/>
  <c r="J12" i="13"/>
  <c r="J12" i="15"/>
  <c r="F23" i="1"/>
  <c r="F22" i="16"/>
  <c r="J18" i="13"/>
  <c r="K19"/>
  <c r="K21"/>
  <c r="F22" i="15"/>
  <c r="L20" i="2"/>
  <c r="L13"/>
  <c r="L13" i="3"/>
  <c r="K16" i="14"/>
  <c r="G23" i="2"/>
  <c r="K13" i="3"/>
  <c r="J19" i="14"/>
  <c r="K19"/>
  <c r="K21"/>
  <c r="F22" i="17"/>
  <c r="J14" i="14"/>
  <c r="J16"/>
  <c r="E22"/>
  <c r="F23" i="2"/>
  <c r="K19" i="3"/>
  <c r="K22"/>
  <c r="K23"/>
  <c r="L19"/>
  <c r="G23"/>
  <c r="F22" i="14"/>
  <c r="J18" i="15"/>
  <c r="L15" i="1"/>
  <c r="G23"/>
  <c r="F23" i="3"/>
  <c r="J18" i="14"/>
  <c r="K12"/>
  <c r="E22" i="15"/>
  <c r="J19" i="13"/>
  <c r="E22"/>
  <c r="K19" i="17"/>
  <c r="J16" i="16"/>
  <c r="E22"/>
  <c r="F22" i="13"/>
  <c r="J21" i="15"/>
  <c r="J22"/>
  <c r="L22" i="3"/>
  <c r="K22" i="15"/>
  <c r="K22" i="13"/>
  <c r="J21"/>
  <c r="J22"/>
  <c r="L23" i="3"/>
  <c r="K22" i="14"/>
  <c r="J21"/>
  <c r="J22"/>
  <c r="L17" i="1"/>
  <c r="K18" i="16"/>
  <c r="K21"/>
  <c r="K22"/>
  <c r="J18"/>
  <c r="J21"/>
  <c r="J22"/>
  <c r="K16" i="17"/>
  <c r="J18"/>
  <c r="J21"/>
  <c r="J22"/>
  <c r="K18"/>
  <c r="K21"/>
  <c r="K22"/>
  <c r="K18" i="18"/>
  <c r="K21"/>
  <c r="K22"/>
  <c r="J18"/>
  <c r="J21"/>
  <c r="J22"/>
  <c r="L13" i="1"/>
  <c r="K17"/>
  <c r="L20"/>
  <c r="K13"/>
  <c r="K19"/>
  <c r="K22"/>
  <c r="L19"/>
  <c r="K19" i="2"/>
  <c r="K22"/>
  <c r="K23"/>
  <c r="L19"/>
  <c r="L22"/>
  <c r="L23"/>
  <c r="L22" i="1"/>
  <c r="L23"/>
  <c r="K23"/>
</calcChain>
</file>

<file path=xl/sharedStrings.xml><?xml version="1.0" encoding="utf-8"?>
<sst xmlns="http://schemas.openxmlformats.org/spreadsheetml/2006/main" count="438" uniqueCount="80">
  <si>
    <r>
      <t xml:space="preserve">Provide additional technical information via email or telephone interview </t>
    </r>
    <r>
      <rPr>
        <vertAlign val="superscript"/>
        <sz val="8"/>
        <rFont val="Helv"/>
      </rPr>
      <t>e</t>
    </r>
  </si>
  <si>
    <r>
      <t xml:space="preserve">Submit contact or profile information updates via Web </t>
    </r>
    <r>
      <rPr>
        <vertAlign val="superscript"/>
        <sz val="8"/>
        <rFont val="Helv"/>
      </rPr>
      <t>c</t>
    </r>
  </si>
  <si>
    <t>Hours and Costs Per Respondent Per Activity</t>
  </si>
  <si>
    <t>Total Hours and Costs</t>
  </si>
  <si>
    <t>Lgl.*</t>
  </si>
  <si>
    <t>Mgr.*</t>
  </si>
  <si>
    <t>Tech.*</t>
  </si>
  <si>
    <t>Cler.*</t>
  </si>
  <si>
    <t>Respon.</t>
  </si>
  <si>
    <t>Labor</t>
  </si>
  <si>
    <t>Capital/</t>
  </si>
  <si>
    <t>Hours/</t>
  </si>
  <si>
    <t>Cost/</t>
  </si>
  <si>
    <t>Startup</t>
  </si>
  <si>
    <t>O &amp; M</t>
  </si>
  <si>
    <t>Number of</t>
  </si>
  <si>
    <t>Total</t>
  </si>
  <si>
    <t xml:space="preserve">Total  </t>
  </si>
  <si>
    <t>INFORMATION COLLECTION ACTIVITY</t>
  </si>
  <si>
    <t xml:space="preserve"> per Hour</t>
  </si>
  <si>
    <t>per Hour</t>
  </si>
  <si>
    <t>Activity</t>
  </si>
  <si>
    <t>Year</t>
  </si>
  <si>
    <t>Cost</t>
  </si>
  <si>
    <t>Hours/Year</t>
  </si>
  <si>
    <t>Cost/Year</t>
  </si>
  <si>
    <t>SUBTOTAL</t>
  </si>
  <si>
    <t>Information Updates and Follow-ups</t>
  </si>
  <si>
    <t>TOTAL</t>
  </si>
  <si>
    <t xml:space="preserve">        Review and complete PA</t>
  </si>
  <si>
    <t xml:space="preserve">        Submit PA to EPA and file copy</t>
  </si>
  <si>
    <r>
      <t xml:space="preserve">Clarify PA or annual information via email or telephone interview </t>
    </r>
    <r>
      <rPr>
        <vertAlign val="superscript"/>
        <sz val="8"/>
        <rFont val="Helv"/>
      </rPr>
      <t>d</t>
    </r>
  </si>
  <si>
    <t>Partners</t>
  </si>
  <si>
    <t>Submit form to EPA and file a copy</t>
  </si>
  <si>
    <t>Verify and update pre-populated form</t>
  </si>
  <si>
    <r>
      <t xml:space="preserve">Respondents </t>
    </r>
    <r>
      <rPr>
        <b/>
        <vertAlign val="superscript"/>
        <sz val="8"/>
        <rFont val="Helv"/>
      </rPr>
      <t>f</t>
    </r>
  </si>
  <si>
    <r>
      <t xml:space="preserve">Partnership Agreement </t>
    </r>
    <r>
      <rPr>
        <b/>
        <vertAlign val="superscript"/>
        <sz val="8"/>
        <rFont val="Helv"/>
      </rPr>
      <t>a</t>
    </r>
  </si>
  <si>
    <r>
      <t xml:space="preserve">Annual Information Reporting Forms </t>
    </r>
    <r>
      <rPr>
        <b/>
        <vertAlign val="superscript"/>
        <sz val="8"/>
        <rFont val="Helv"/>
      </rPr>
      <t>b</t>
    </r>
  </si>
  <si>
    <r>
      <t>b</t>
    </r>
    <r>
      <rPr>
        <sz val="8"/>
        <rFont val="Helv"/>
      </rPr>
      <t xml:space="preserve">  Only existing Partners who have been in Program for at least one year complete this form.  Assumes 1545 existing partners in 2014.</t>
    </r>
  </si>
  <si>
    <t xml:space="preserve">*  Labor rates for the respondent tables are derived from average hourly labor rates for state and local government employees from Bureau of Labor Statistics. These rates include benefits and overhead. </t>
  </si>
  <si>
    <t xml:space="preserve">*  Labor rates were taken from the source table: 2011 GS Salary Table of Annual Rates by Grade and Step from the Office of Personnel Management.  Manager rates assumed a GS level 15 step 5; technical rates assumed a GS level 13 step 1; clerical rates assumed a GS level 5 step 1.  A loaded hourly wage to account for benefits and overhead was calculated from the annual rates given in the table according to the instructions in the ICR Handbook, p A-31.  GS Hourly wage = [GS annual salary($)/2080 (hours/year)]*1.6 </t>
  </si>
  <si>
    <t>Contractors</t>
  </si>
  <si>
    <r>
      <t xml:space="preserve">c  </t>
    </r>
    <r>
      <rPr>
        <sz val="8"/>
        <rFont val="Helv"/>
      </rPr>
      <t>An estimated 20% of all GPP partners are likely to make web updates because there is a promotional GPP Partner Profile on each individual partner page.</t>
    </r>
  </si>
  <si>
    <r>
      <t>d</t>
    </r>
    <r>
      <rPr>
        <sz val="8"/>
        <rFont val="Helv"/>
      </rPr>
      <t xml:space="preserve">  50% of new partners will require a follow-up call for filling out the PA and 40% of existing partners will require follow-up to the yearly report.  Each follow-up call is estimated to take 10 minutes.</t>
    </r>
  </si>
  <si>
    <t xml:space="preserve">*  Labor rates for the respondent tables are derived from national average hourly labor rate from Bureau of Labor Statistics and consultations with four current GPP partners.  Each partner offered a base hourly wage rate for legal, managerial, technical and clerical occupations.  These consultations include benefits and overhead. </t>
  </si>
  <si>
    <r>
      <t>e</t>
    </r>
    <r>
      <rPr>
        <sz val="8"/>
        <rFont val="Helv"/>
      </rPr>
      <t xml:space="preserve">  100 GPP partners are expected to provide additional technical information to the Agency in 2012.</t>
    </r>
  </si>
  <si>
    <r>
      <t>e</t>
    </r>
    <r>
      <rPr>
        <sz val="8"/>
        <rFont val="Helv"/>
      </rPr>
      <t xml:space="preserve">  100 GPP partners are expected to provide additional technical information to the Agency in 2013.</t>
    </r>
  </si>
  <si>
    <r>
      <t>e</t>
    </r>
    <r>
      <rPr>
        <sz val="8"/>
        <rFont val="Helv"/>
      </rPr>
      <t xml:space="preserve">  100 GPP partners are expected to provide additional technical information to the Agency in 2014.</t>
    </r>
  </si>
  <si>
    <r>
      <t>b</t>
    </r>
    <r>
      <rPr>
        <sz val="8"/>
        <rFont val="Helv"/>
      </rPr>
      <t xml:space="preserve">  Only existing Partners who have been in Program for at least one year complete this form.  Assumes 1272 existing partners in 2013.</t>
    </r>
  </si>
  <si>
    <r>
      <t>a</t>
    </r>
    <r>
      <rPr>
        <sz val="8"/>
        <rFont val="Helv"/>
      </rPr>
      <t xml:space="preserve">  Partners only complete this form when joining.  Assumes 28 local and state government partners joined in 2012.</t>
    </r>
  </si>
  <si>
    <r>
      <t>e</t>
    </r>
    <r>
      <rPr>
        <sz val="8"/>
        <rFont val="Helv"/>
      </rPr>
      <t xml:space="preserve">  10 GPP partners are expected to provide additional technical information to the Agency in 2012.</t>
    </r>
  </si>
  <si>
    <r>
      <t>a</t>
    </r>
    <r>
      <rPr>
        <sz val="8"/>
        <rFont val="Helv"/>
      </rPr>
      <t xml:space="preserve">  Partners only complete this form when joining.  Assumes 28 local and state government partners joined in 2013.</t>
    </r>
  </si>
  <si>
    <r>
      <t>e</t>
    </r>
    <r>
      <rPr>
        <sz val="8"/>
        <rFont val="Helv"/>
      </rPr>
      <t xml:space="preserve">  10 GPP partners are expected to provide additional technical information to the Agency in 2013.</t>
    </r>
  </si>
  <si>
    <r>
      <t>a</t>
    </r>
    <r>
      <rPr>
        <sz val="8"/>
        <rFont val="Helv"/>
      </rPr>
      <t xml:space="preserve">  Partners only complete this form when joining.  Assumes 28 local and state government partners joined in 2014.</t>
    </r>
  </si>
  <si>
    <r>
      <t>e</t>
    </r>
    <r>
      <rPr>
        <sz val="8"/>
        <rFont val="Helv"/>
      </rPr>
      <t xml:space="preserve">  10 GPP partners are expected to provide additional technical information to the Agency in 2014.</t>
    </r>
  </si>
  <si>
    <r>
      <t>a</t>
    </r>
    <r>
      <rPr>
        <sz val="8"/>
        <rFont val="Helv"/>
      </rPr>
      <t xml:space="preserve">  Partners only complete this form when joining.  Assumes 2 federal government partners joined in 2012.</t>
    </r>
  </si>
  <si>
    <r>
      <t>e</t>
    </r>
    <r>
      <rPr>
        <sz val="8"/>
        <rFont val="Helv"/>
      </rPr>
      <t xml:space="preserve">  1 GPP partner is expected to provide additional technical information to the Agency in 2012.</t>
    </r>
  </si>
  <si>
    <r>
      <t>a</t>
    </r>
    <r>
      <rPr>
        <sz val="8"/>
        <rFont val="Helv"/>
      </rPr>
      <t xml:space="preserve">  Partners only complete this form when joining.  Assumes 2 federal government partners joined in 2013.</t>
    </r>
  </si>
  <si>
    <r>
      <t>e</t>
    </r>
    <r>
      <rPr>
        <sz val="8"/>
        <rFont val="Helv"/>
      </rPr>
      <t xml:space="preserve">  1 GPP partner is expected to provide additional technical information to the Agency in 2013.</t>
    </r>
  </si>
  <si>
    <r>
      <t>a</t>
    </r>
    <r>
      <rPr>
        <sz val="8"/>
        <rFont val="Helv"/>
      </rPr>
      <t xml:space="preserve">  Partners only complete this form when joining.  Assumes 2 federal government partners joined in 2014.</t>
    </r>
  </si>
  <si>
    <r>
      <t>e</t>
    </r>
    <r>
      <rPr>
        <sz val="8"/>
        <rFont val="Helv"/>
      </rPr>
      <t xml:space="preserve">  1 GPP partner is expected to provide additional technical information to the Agency in 2014.</t>
    </r>
  </si>
  <si>
    <r>
      <t>b</t>
    </r>
    <r>
      <rPr>
        <sz val="8"/>
        <rFont val="Helv"/>
      </rPr>
      <t xml:space="preserve">  Only existing Partners who have been in Program for at least one year complete this form.  Assumes 1172 existing partners in 2012.</t>
    </r>
  </si>
  <si>
    <r>
      <t>b</t>
    </r>
    <r>
      <rPr>
        <sz val="8"/>
        <rFont val="Helv"/>
      </rPr>
      <t xml:space="preserve">  Only existing Partners who have been in Program for at least one year complete this form.  Assumes 148 existing local and state partners in 2012.</t>
    </r>
  </si>
  <si>
    <r>
      <t>f</t>
    </r>
    <r>
      <rPr>
        <sz val="8"/>
        <rFont val="Helv"/>
      </rPr>
      <t xml:space="preserve">  The total number of unique respondents submitting information in 2012 is 176, including 148 existing partners who submit annual forms and 28 new partners who submit PAs.</t>
    </r>
  </si>
  <si>
    <r>
      <t>b</t>
    </r>
    <r>
      <rPr>
        <sz val="8"/>
        <rFont val="Helv"/>
      </rPr>
      <t xml:space="preserve">  Only existing Partners who have been in Program for at least one year complete this form.  Assumes 163 existing local and state partners in 2013.</t>
    </r>
  </si>
  <si>
    <r>
      <t>f</t>
    </r>
    <r>
      <rPr>
        <sz val="8"/>
        <rFont val="Helv"/>
      </rPr>
      <t xml:space="preserve">  The total number of unique respondents submitting information in 2013 is 191, including 163 existing partners who submit annual forms and 28 new partners who submit PAs.</t>
    </r>
  </si>
  <si>
    <r>
      <t>b</t>
    </r>
    <r>
      <rPr>
        <sz val="8"/>
        <rFont val="Helv"/>
      </rPr>
      <t xml:space="preserve">  Only existing Partners who have been in Program for at least one year complete this form.  Assumes 178 existing local and state partners in 2014.</t>
    </r>
  </si>
  <si>
    <r>
      <t>f</t>
    </r>
    <r>
      <rPr>
        <sz val="8"/>
        <rFont val="Helv"/>
      </rPr>
      <t xml:space="preserve">  The total number of unique respondents submitting information in 2014 is 206, including 178 existing partners who submit annual forms and 28 new partners who submit PAs.</t>
    </r>
  </si>
  <si>
    <r>
      <t>a</t>
    </r>
    <r>
      <rPr>
        <sz val="8"/>
        <rFont val="Helv"/>
      </rPr>
      <t xml:space="preserve">  Partners only complete this form when joining.  Assumes 220 partners joined in 2012.</t>
    </r>
  </si>
  <si>
    <r>
      <t>a</t>
    </r>
    <r>
      <rPr>
        <sz val="8"/>
        <rFont val="Helv"/>
      </rPr>
      <t xml:space="preserve">  Partners only complete this form when joining.  Assumes 220 partners joined in 2013.</t>
    </r>
  </si>
  <si>
    <r>
      <t>a</t>
    </r>
    <r>
      <rPr>
        <sz val="8"/>
        <rFont val="Helv"/>
      </rPr>
      <t xml:space="preserve">  Partners only complete this form when joining.  Assumes 220 partners joined in 2014.</t>
    </r>
  </si>
  <si>
    <r>
      <t>f</t>
    </r>
    <r>
      <rPr>
        <sz val="8"/>
        <rFont val="Helv"/>
      </rPr>
      <t xml:space="preserve">  The total number of unique respondents submitting information in 2012 is 1392, including 1172 existing partners who submit annual forms and 220 new partners who submit PAs.</t>
    </r>
  </si>
  <si>
    <r>
      <t>f</t>
    </r>
    <r>
      <rPr>
        <sz val="8"/>
        <rFont val="Helv"/>
      </rPr>
      <t xml:space="preserve">  The total number of unique respondents submitting information in 2013 is 1511, including 1291 existing partners who submit annual forms and 220 new partners who submit PAs.</t>
    </r>
  </si>
  <si>
    <r>
      <t>f</t>
    </r>
    <r>
      <rPr>
        <sz val="8"/>
        <rFont val="Helv"/>
      </rPr>
      <t xml:space="preserve">  The total number of unique respondents submitting information in 2014 is 1630, including 1410 existing partners who submit annual forms and 220 new partners who submit PAs.</t>
    </r>
  </si>
  <si>
    <r>
      <t>f</t>
    </r>
    <r>
      <rPr>
        <sz val="8"/>
        <rFont val="Helv"/>
      </rPr>
      <t xml:space="preserve">  The total number of unique respondents submitting information in 2012 is 17, including 15 existing partners who submit annual forms and 2 new partners who submit PAs.</t>
    </r>
  </si>
  <si>
    <r>
      <t>f</t>
    </r>
    <r>
      <rPr>
        <sz val="8"/>
        <rFont val="Helv"/>
      </rPr>
      <t xml:space="preserve">  The total number of unique respondents submitting information in 2013 is 18, including 16 existing partners who submit annual forms and 2 new partners who submit PAs.</t>
    </r>
  </si>
  <si>
    <r>
      <t>f</t>
    </r>
    <r>
      <rPr>
        <sz val="8"/>
        <rFont val="Helv"/>
      </rPr>
      <t xml:space="preserve">  The total number of unique respondents submitting information in 2014 is 19, including 17 existing partners who submit annual forms and 2 new partners who submit PAs.</t>
    </r>
  </si>
  <si>
    <r>
      <t>b</t>
    </r>
    <r>
      <rPr>
        <sz val="8"/>
        <rFont val="Helv"/>
      </rPr>
      <t xml:space="preserve">  Only existing Partners who have been in Program for at least one year complete this form.  Assumes 17 existing federal partners in 2014.</t>
    </r>
  </si>
  <si>
    <r>
      <t>b</t>
    </r>
    <r>
      <rPr>
        <sz val="8"/>
        <rFont val="Helv"/>
      </rPr>
      <t xml:space="preserve">  Only existing Partners who have been in Program for at least one year complete this form.  Assumes 16 existing federal partners in 2013.</t>
    </r>
  </si>
  <si>
    <r>
      <t>b</t>
    </r>
    <r>
      <rPr>
        <sz val="8"/>
        <rFont val="Helv"/>
      </rPr>
      <t xml:space="preserve">  Only existing Partners who have been in Program for at least one year complete this form.  Assumes 15 existing federal partners in 2012.</t>
    </r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</si>
</sst>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71" formatCode="#,##0.0_);\(#,##0.0\)"/>
    <numFmt numFmtId="172" formatCode="#,##0.0"/>
    <numFmt numFmtId="178" formatCode="&quot;$&quot;#,##0.00"/>
    <numFmt numFmtId="179" formatCode="&quot;$&quot;#,##0"/>
  </numFmts>
  <fonts count="11">
    <font>
      <sz val="10"/>
      <name val="Arial"/>
    </font>
    <font>
      <sz val="10"/>
      <name val="Arial"/>
    </font>
    <font>
      <sz val="8"/>
      <name val="Helv"/>
    </font>
    <font>
      <b/>
      <sz val="8"/>
      <name val="Helv"/>
    </font>
    <font>
      <vertAlign val="superscript"/>
      <sz val="8"/>
      <name val="Helv"/>
    </font>
    <font>
      <b/>
      <vertAlign val="superscript"/>
      <sz val="8"/>
      <name val="Helv"/>
    </font>
    <font>
      <vertAlign val="superscript"/>
      <sz val="9"/>
      <name val="Helv"/>
    </font>
    <font>
      <sz val="8"/>
      <name val="Arial"/>
    </font>
    <font>
      <sz val="10"/>
      <name val="Arial"/>
      <family val="2"/>
    </font>
    <font>
      <sz val="8"/>
      <color theme="0"/>
      <name val="Helv"/>
    </font>
    <font>
      <b/>
      <sz val="8"/>
      <color theme="0"/>
      <name val="Helv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indexed="8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</cellStyleXfs>
  <cellXfs count="286">
    <xf numFmtId="0" fontId="0" fillId="0" borderId="0" xfId="0"/>
    <xf numFmtId="164" fontId="2" fillId="2" borderId="0" xfId="3" applyFill="1" applyBorder="1"/>
    <xf numFmtId="164" fontId="2" fillId="0" borderId="0" xfId="3" applyBorder="1"/>
    <xf numFmtId="164" fontId="2" fillId="0" borderId="0" xfId="3"/>
    <xf numFmtId="5" fontId="2" fillId="0" borderId="0" xfId="3" applyNumberFormat="1" applyBorder="1"/>
    <xf numFmtId="164" fontId="3" fillId="2" borderId="0" xfId="3" applyNumberFormat="1" applyFont="1" applyFill="1" applyBorder="1" applyAlignment="1" applyProtection="1">
      <alignment horizontal="left"/>
    </xf>
    <xf numFmtId="164" fontId="3" fillId="0" borderId="0" xfId="3" applyFont="1" applyBorder="1"/>
    <xf numFmtId="5" fontId="3" fillId="0" borderId="0" xfId="3" applyNumberFormat="1" applyFont="1" applyBorder="1"/>
    <xf numFmtId="4" fontId="2" fillId="0" borderId="0" xfId="3" applyNumberFormat="1" applyBorder="1"/>
    <xf numFmtId="164" fontId="3" fillId="2" borderId="1" xfId="3" applyFont="1" applyFill="1" applyBorder="1"/>
    <xf numFmtId="164" fontId="3" fillId="2" borderId="2" xfId="3" applyNumberFormat="1" applyFont="1" applyFill="1" applyBorder="1" applyAlignment="1" applyProtection="1">
      <alignment horizontal="left"/>
    </xf>
    <xf numFmtId="5" fontId="3" fillId="0" borderId="3" xfId="3" applyNumberFormat="1" applyFont="1" applyBorder="1" applyAlignment="1" applyProtection="1">
      <alignment horizontal="center"/>
    </xf>
    <xf numFmtId="164" fontId="2" fillId="0" borderId="3" xfId="3" applyBorder="1"/>
    <xf numFmtId="164" fontId="3" fillId="0" borderId="4" xfId="3" applyFont="1" applyFill="1" applyBorder="1" applyAlignment="1" applyProtection="1">
      <alignment horizontal="left"/>
    </xf>
    <xf numFmtId="164" fontId="2" fillId="3" borderId="5" xfId="3" applyFill="1" applyBorder="1"/>
    <xf numFmtId="5" fontId="2" fillId="3" borderId="5" xfId="3" applyNumberFormat="1" applyFill="1" applyBorder="1" applyProtection="1"/>
    <xf numFmtId="37" fontId="2" fillId="3" borderId="5" xfId="3" applyNumberFormat="1" applyFill="1" applyBorder="1" applyProtection="1"/>
    <xf numFmtId="164" fontId="2" fillId="3" borderId="6" xfId="3" applyFill="1" applyBorder="1"/>
    <xf numFmtId="7" fontId="2" fillId="3" borderId="5" xfId="3" applyNumberFormat="1" applyFill="1" applyBorder="1" applyProtection="1"/>
    <xf numFmtId="164" fontId="2" fillId="0" borderId="4" xfId="3" applyFont="1" applyFill="1" applyBorder="1" applyAlignment="1" applyProtection="1">
      <alignment horizontal="left"/>
    </xf>
    <xf numFmtId="164" fontId="2" fillId="0" borderId="4" xfId="3" applyFont="1" applyBorder="1" applyAlignment="1" applyProtection="1">
      <alignment horizontal="left"/>
    </xf>
    <xf numFmtId="2" fontId="2" fillId="0" borderId="7" xfId="3" applyNumberFormat="1" applyBorder="1" applyProtection="1"/>
    <xf numFmtId="178" fontId="2" fillId="0" borderId="7" xfId="3" applyNumberFormat="1" applyBorder="1" applyProtection="1"/>
    <xf numFmtId="5" fontId="2" fillId="0" borderId="7" xfId="3" applyNumberFormat="1" applyBorder="1" applyProtection="1"/>
    <xf numFmtId="5" fontId="2" fillId="0" borderId="8" xfId="3" applyNumberFormat="1" applyBorder="1" applyProtection="1"/>
    <xf numFmtId="3" fontId="2" fillId="0" borderId="9" xfId="3" applyNumberFormat="1" applyBorder="1" applyProtection="1"/>
    <xf numFmtId="172" fontId="2" fillId="0" borderId="7" xfId="1" applyNumberFormat="1" applyFont="1" applyBorder="1" applyProtection="1"/>
    <xf numFmtId="164" fontId="2" fillId="0" borderId="10" xfId="3" applyFont="1" applyBorder="1" applyAlignment="1" applyProtection="1">
      <alignment horizontal="left"/>
    </xf>
    <xf numFmtId="164" fontId="2" fillId="0" borderId="0" xfId="3" applyFont="1" applyBorder="1"/>
    <xf numFmtId="164" fontId="2" fillId="2" borderId="2" xfId="3" applyNumberFormat="1" applyFont="1" applyFill="1" applyBorder="1" applyAlignment="1" applyProtection="1">
      <alignment horizontal="left"/>
    </xf>
    <xf numFmtId="2" fontId="2" fillId="0" borderId="11" xfId="3" applyNumberFormat="1" applyBorder="1" applyAlignment="1" applyProtection="1">
      <alignment horizontal="right"/>
    </xf>
    <xf numFmtId="178" fontId="2" fillId="0" borderId="11" xfId="3" applyNumberFormat="1" applyBorder="1" applyAlignment="1" applyProtection="1">
      <alignment horizontal="right"/>
    </xf>
    <xf numFmtId="6" fontId="2" fillId="0" borderId="12" xfId="3" applyNumberFormat="1" applyBorder="1" applyAlignment="1" applyProtection="1">
      <alignment horizontal="right"/>
    </xf>
    <xf numFmtId="6" fontId="2" fillId="0" borderId="13" xfId="3" applyNumberFormat="1" applyBorder="1" applyAlignment="1" applyProtection="1">
      <alignment horizontal="right"/>
    </xf>
    <xf numFmtId="3" fontId="2" fillId="0" borderId="14" xfId="3" applyNumberFormat="1" applyBorder="1" applyProtection="1"/>
    <xf numFmtId="3" fontId="2" fillId="0" borderId="15" xfId="3" applyNumberFormat="1" applyBorder="1" applyProtection="1"/>
    <xf numFmtId="164" fontId="2" fillId="0" borderId="3" xfId="3" applyFont="1" applyBorder="1"/>
    <xf numFmtId="164" fontId="3" fillId="0" borderId="16" xfId="3" applyFont="1" applyFill="1" applyBorder="1" applyAlignment="1" applyProtection="1">
      <alignment horizontal="left"/>
    </xf>
    <xf numFmtId="172" fontId="2" fillId="3" borderId="5" xfId="3" applyNumberFormat="1" applyFill="1" applyBorder="1" applyProtection="1"/>
    <xf numFmtId="164" fontId="2" fillId="0" borderId="1" xfId="3" applyFont="1" applyBorder="1" applyAlignment="1" applyProtection="1">
      <alignment horizontal="left"/>
    </xf>
    <xf numFmtId="5" fontId="2" fillId="0" borderId="8" xfId="3" applyNumberFormat="1" applyFont="1" applyBorder="1" applyProtection="1"/>
    <xf numFmtId="164" fontId="2" fillId="0" borderId="17" xfId="3" applyFont="1" applyBorder="1" applyAlignment="1" applyProtection="1">
      <alignment horizontal="left"/>
    </xf>
    <xf numFmtId="3" fontId="2" fillId="0" borderId="18" xfId="3" applyNumberFormat="1" applyBorder="1" applyProtection="1"/>
    <xf numFmtId="164" fontId="2" fillId="2" borderId="19" xfId="3" applyNumberFormat="1" applyFont="1" applyFill="1" applyBorder="1" applyAlignment="1" applyProtection="1">
      <alignment horizontal="left"/>
    </xf>
    <xf numFmtId="2" fontId="2" fillId="0" borderId="20" xfId="3" applyNumberFormat="1" applyBorder="1" applyAlignment="1" applyProtection="1">
      <alignment horizontal="right"/>
    </xf>
    <xf numFmtId="178" fontId="2" fillId="0" borderId="21" xfId="3" applyNumberFormat="1" applyBorder="1" applyAlignment="1" applyProtection="1">
      <alignment horizontal="right"/>
    </xf>
    <xf numFmtId="179" fontId="2" fillId="0" borderId="20" xfId="3" applyNumberFormat="1" applyBorder="1" applyAlignment="1" applyProtection="1">
      <alignment horizontal="right"/>
    </xf>
    <xf numFmtId="3" fontId="2" fillId="0" borderId="22" xfId="3" applyNumberFormat="1" applyBorder="1" applyProtection="1"/>
    <xf numFmtId="172" fontId="2" fillId="0" borderId="15" xfId="1" applyNumberFormat="1" applyFont="1" applyBorder="1" applyProtection="1"/>
    <xf numFmtId="164" fontId="2" fillId="0" borderId="23" xfId="3" applyFont="1" applyBorder="1"/>
    <xf numFmtId="179" fontId="2" fillId="1" borderId="3" xfId="3" applyNumberFormat="1" applyFill="1" applyBorder="1" applyAlignment="1" applyProtection="1">
      <alignment horizontal="right"/>
    </xf>
    <xf numFmtId="3" fontId="2" fillId="1" borderId="24" xfId="3" applyNumberFormat="1" applyFill="1" applyBorder="1" applyProtection="1"/>
    <xf numFmtId="172" fontId="2" fillId="1" borderId="3" xfId="1" applyNumberFormat="1" applyFont="1" applyFill="1" applyBorder="1" applyProtection="1"/>
    <xf numFmtId="164" fontId="2" fillId="2" borderId="19" xfId="3" applyNumberFormat="1" applyFont="1" applyFill="1" applyBorder="1" applyAlignment="1" applyProtection="1">
      <alignment horizontal="left" wrapText="1"/>
    </xf>
    <xf numFmtId="164" fontId="2" fillId="2" borderId="1" xfId="3" applyNumberFormat="1" applyFont="1" applyFill="1" applyBorder="1" applyAlignment="1" applyProtection="1">
      <alignment horizontal="left" wrapText="1"/>
    </xf>
    <xf numFmtId="179" fontId="2" fillId="0" borderId="25" xfId="3" applyNumberFormat="1" applyBorder="1" applyAlignment="1" applyProtection="1">
      <alignment horizontal="right"/>
    </xf>
    <xf numFmtId="179" fontId="2" fillId="0" borderId="26" xfId="3" applyNumberFormat="1" applyBorder="1" applyAlignment="1" applyProtection="1">
      <alignment horizontal="right"/>
    </xf>
    <xf numFmtId="172" fontId="2" fillId="0" borderId="27" xfId="1" applyNumberFormat="1" applyFont="1" applyBorder="1" applyProtection="1"/>
    <xf numFmtId="165" fontId="3" fillId="0" borderId="15" xfId="3" applyNumberFormat="1" applyFont="1" applyBorder="1" applyAlignment="1" applyProtection="1">
      <alignment horizontal="center"/>
    </xf>
    <xf numFmtId="165" fontId="3" fillId="0" borderId="20" xfId="3" applyNumberFormat="1" applyFont="1" applyBorder="1" applyAlignment="1" applyProtection="1">
      <alignment horizontal="center"/>
    </xf>
    <xf numFmtId="179" fontId="3" fillId="0" borderId="20" xfId="3" applyNumberFormat="1" applyFont="1" applyBorder="1" applyAlignment="1" applyProtection="1">
      <alignment horizontal="center"/>
    </xf>
    <xf numFmtId="5" fontId="3" fillId="0" borderId="23" xfId="3" applyNumberFormat="1" applyFont="1" applyBorder="1" applyAlignment="1" applyProtection="1">
      <alignment horizontal="center"/>
    </xf>
    <xf numFmtId="37" fontId="3" fillId="0" borderId="28" xfId="3" applyNumberFormat="1" applyFont="1" applyBorder="1" applyAlignment="1" applyProtection="1">
      <alignment horizontal="center"/>
    </xf>
    <xf numFmtId="171" fontId="2" fillId="0" borderId="29" xfId="1" applyNumberFormat="1" applyFont="1" applyBorder="1" applyProtection="1"/>
    <xf numFmtId="165" fontId="3" fillId="0" borderId="30" xfId="3" applyNumberFormat="1" applyFont="1" applyBorder="1" applyAlignment="1" applyProtection="1">
      <alignment horizontal="center"/>
    </xf>
    <xf numFmtId="165" fontId="3" fillId="0" borderId="11" xfId="3" applyNumberFormat="1" applyFont="1" applyBorder="1" applyAlignment="1" applyProtection="1">
      <alignment horizontal="center"/>
    </xf>
    <xf numFmtId="3" fontId="3" fillId="0" borderId="31" xfId="1" applyNumberFormat="1" applyFont="1" applyBorder="1" applyAlignment="1" applyProtection="1">
      <alignment horizontal="right"/>
    </xf>
    <xf numFmtId="172" fontId="3" fillId="0" borderId="30" xfId="1" applyNumberFormat="1" applyFont="1" applyBorder="1" applyProtection="1"/>
    <xf numFmtId="164" fontId="3" fillId="0" borderId="8" xfId="3" applyFont="1" applyBorder="1"/>
    <xf numFmtId="164" fontId="4" fillId="2" borderId="0" xfId="3" applyFont="1" applyFill="1" applyBorder="1"/>
    <xf numFmtId="164" fontId="2" fillId="0" borderId="0" xfId="3" applyFill="1" applyBorder="1"/>
    <xf numFmtId="7" fontId="2" fillId="3" borderId="32" xfId="3" applyNumberFormat="1" applyFill="1" applyBorder="1" applyProtection="1"/>
    <xf numFmtId="5" fontId="2" fillId="0" borderId="33" xfId="3" applyNumberFormat="1" applyFont="1" applyBorder="1" applyProtection="1"/>
    <xf numFmtId="5" fontId="3" fillId="0" borderId="34" xfId="1" applyNumberFormat="1" applyFont="1" applyBorder="1" applyProtection="1"/>
    <xf numFmtId="164" fontId="4" fillId="2" borderId="0" xfId="3" applyFont="1" applyFill="1" applyBorder="1" applyAlignment="1"/>
    <xf numFmtId="165" fontId="3" fillId="0" borderId="35" xfId="3" applyNumberFormat="1" applyFont="1" applyBorder="1" applyAlignment="1" applyProtection="1">
      <alignment horizontal="center"/>
    </xf>
    <xf numFmtId="164" fontId="3" fillId="0" borderId="36" xfId="3" applyNumberFormat="1" applyFont="1" applyBorder="1" applyAlignment="1" applyProtection="1">
      <alignment horizontal="center"/>
    </xf>
    <xf numFmtId="164" fontId="3" fillId="0" borderId="37" xfId="3" applyNumberFormat="1" applyFont="1" applyBorder="1" applyAlignment="1" applyProtection="1">
      <alignment horizontal="center"/>
    </xf>
    <xf numFmtId="5" fontId="3" fillId="0" borderId="37" xfId="3" applyNumberFormat="1" applyFont="1" applyBorder="1" applyAlignment="1" applyProtection="1">
      <alignment horizontal="center"/>
    </xf>
    <xf numFmtId="5" fontId="3" fillId="0" borderId="37" xfId="3" applyNumberFormat="1" applyFont="1" applyBorder="1"/>
    <xf numFmtId="4" fontId="3" fillId="0" borderId="37" xfId="3" applyNumberFormat="1" applyFont="1" applyBorder="1" applyAlignment="1" applyProtection="1">
      <alignment horizontal="center"/>
    </xf>
    <xf numFmtId="164" fontId="3" fillId="0" borderId="35" xfId="3" applyNumberFormat="1" applyFont="1" applyBorder="1" applyAlignment="1" applyProtection="1">
      <alignment horizontal="center"/>
    </xf>
    <xf numFmtId="164" fontId="3" fillId="0" borderId="38" xfId="3" applyNumberFormat="1" applyFont="1" applyBorder="1" applyAlignment="1" applyProtection="1">
      <alignment horizontal="center"/>
    </xf>
    <xf numFmtId="5" fontId="3" fillId="0" borderId="38" xfId="3" applyNumberFormat="1" applyFont="1" applyBorder="1" applyAlignment="1" applyProtection="1">
      <alignment horizontal="center"/>
    </xf>
    <xf numFmtId="4" fontId="3" fillId="0" borderId="38" xfId="3" applyNumberFormat="1" applyFont="1" applyBorder="1" applyAlignment="1" applyProtection="1">
      <alignment horizontal="center"/>
    </xf>
    <xf numFmtId="5" fontId="3" fillId="0" borderId="39" xfId="3" applyNumberFormat="1" applyFont="1" applyBorder="1"/>
    <xf numFmtId="5" fontId="3" fillId="0" borderId="39" xfId="3" applyNumberFormat="1" applyFont="1" applyBorder="1" applyAlignment="1" applyProtection="1">
      <alignment horizontal="center"/>
    </xf>
    <xf numFmtId="5" fontId="3" fillId="0" borderId="40" xfId="3" applyNumberFormat="1" applyFont="1" applyBorder="1" applyAlignment="1" applyProtection="1">
      <alignment horizontal="center"/>
    </xf>
    <xf numFmtId="37" fontId="2" fillId="3" borderId="41" xfId="3" applyNumberFormat="1" applyFill="1" applyBorder="1" applyProtection="1"/>
    <xf numFmtId="5" fontId="3" fillId="0" borderId="42" xfId="3" applyNumberFormat="1" applyFont="1" applyBorder="1" applyAlignment="1" applyProtection="1">
      <alignment horizontal="center"/>
    </xf>
    <xf numFmtId="5" fontId="3" fillId="0" borderId="43" xfId="3" applyNumberFormat="1" applyFont="1" applyBorder="1" applyAlignment="1" applyProtection="1">
      <alignment horizontal="center"/>
    </xf>
    <xf numFmtId="179" fontId="2" fillId="0" borderId="44" xfId="3" applyNumberFormat="1" applyBorder="1" applyProtection="1"/>
    <xf numFmtId="5" fontId="2" fillId="0" borderId="44" xfId="1" applyNumberFormat="1" applyFont="1" applyBorder="1" applyProtection="1"/>
    <xf numFmtId="5" fontId="2" fillId="1" borderId="34" xfId="1" applyNumberFormat="1" applyFont="1" applyFill="1" applyBorder="1" applyProtection="1"/>
    <xf numFmtId="164" fontId="3" fillId="0" borderId="36" xfId="3" applyFont="1" applyBorder="1"/>
    <xf numFmtId="164" fontId="3" fillId="0" borderId="37" xfId="3" applyFont="1" applyBorder="1"/>
    <xf numFmtId="164" fontId="3" fillId="0" borderId="39" xfId="3" applyFont="1" applyBorder="1"/>
    <xf numFmtId="164" fontId="2" fillId="0" borderId="36" xfId="3" applyBorder="1"/>
    <xf numFmtId="164" fontId="2" fillId="0" borderId="42" xfId="3" applyBorder="1"/>
    <xf numFmtId="164" fontId="3" fillId="2" borderId="45" xfId="3" applyFont="1" applyFill="1" applyBorder="1"/>
    <xf numFmtId="164" fontId="3" fillId="0" borderId="46" xfId="3" applyNumberFormat="1" applyFont="1" applyBorder="1" applyAlignment="1" applyProtection="1">
      <alignment horizontal="centerContinuous"/>
    </xf>
    <xf numFmtId="164" fontId="3" fillId="0" borderId="46" xfId="3" applyFont="1" applyBorder="1" applyAlignment="1">
      <alignment horizontal="centerContinuous"/>
    </xf>
    <xf numFmtId="5" fontId="3" fillId="0" borderId="46" xfId="3" applyNumberFormat="1" applyFont="1" applyBorder="1" applyAlignment="1">
      <alignment horizontal="centerContinuous"/>
    </xf>
    <xf numFmtId="4" fontId="3" fillId="0" borderId="46" xfId="3" applyNumberFormat="1" applyFont="1" applyBorder="1" applyAlignment="1">
      <alignment horizontal="centerContinuous"/>
    </xf>
    <xf numFmtId="5" fontId="3" fillId="0" borderId="47" xfId="3" applyNumberFormat="1" applyFont="1" applyBorder="1" applyAlignment="1">
      <alignment horizontal="centerContinuous"/>
    </xf>
    <xf numFmtId="164" fontId="4" fillId="2" borderId="0" xfId="3" applyFont="1" applyFill="1" applyBorder="1" applyAlignment="1">
      <alignment horizontal="left" wrapText="1"/>
    </xf>
    <xf numFmtId="164" fontId="4" fillId="2" borderId="0" xfId="3" applyFont="1" applyFill="1" applyBorder="1" applyAlignment="1">
      <alignment horizontal="left"/>
    </xf>
    <xf numFmtId="164" fontId="2" fillId="0" borderId="1" xfId="3" applyFont="1" applyFill="1" applyBorder="1" applyAlignment="1" applyProtection="1">
      <alignment horizontal="left" wrapText="1"/>
    </xf>
    <xf numFmtId="164" fontId="6" fillId="2" borderId="0" xfId="3" applyFont="1" applyFill="1" applyBorder="1" applyAlignment="1">
      <alignment horizontal="left"/>
    </xf>
    <xf numFmtId="178" fontId="3" fillId="0" borderId="37" xfId="3" applyNumberFormat="1" applyFont="1" applyFill="1" applyBorder="1" applyAlignment="1" applyProtection="1">
      <alignment horizontal="center"/>
    </xf>
    <xf numFmtId="164" fontId="2" fillId="0" borderId="0" xfId="3" applyBorder="1" applyAlignment="1">
      <alignment horizontal="left"/>
    </xf>
    <xf numFmtId="178" fontId="3" fillId="0" borderId="36" xfId="3" applyNumberFormat="1" applyFont="1" applyFill="1" applyBorder="1" applyAlignment="1" applyProtection="1">
      <alignment horizontal="center"/>
    </xf>
    <xf numFmtId="44" fontId="3" fillId="0" borderId="11" xfId="2" applyFont="1" applyBorder="1" applyAlignment="1" applyProtection="1">
      <alignment horizontal="center"/>
    </xf>
    <xf numFmtId="165" fontId="3" fillId="0" borderId="11" xfId="3" applyNumberFormat="1" applyFont="1" applyBorder="1" applyAlignment="1" applyProtection="1">
      <alignment horizontal="right"/>
    </xf>
    <xf numFmtId="44" fontId="3" fillId="0" borderId="11" xfId="2" applyFont="1" applyBorder="1" applyAlignment="1" applyProtection="1">
      <alignment horizontal="right"/>
    </xf>
    <xf numFmtId="172" fontId="2" fillId="0" borderId="7" xfId="1" applyNumberFormat="1" applyFont="1" applyFill="1" applyBorder="1" applyProtection="1"/>
    <xf numFmtId="5" fontId="2" fillId="0" borderId="33" xfId="3" applyNumberFormat="1" applyFont="1" applyFill="1" applyBorder="1" applyProtection="1"/>
    <xf numFmtId="3" fontId="2" fillId="0" borderId="15" xfId="3" applyNumberFormat="1" applyFill="1" applyBorder="1" applyProtection="1"/>
    <xf numFmtId="179" fontId="2" fillId="0" borderId="44" xfId="3" applyNumberFormat="1" applyFill="1" applyBorder="1" applyProtection="1"/>
    <xf numFmtId="172" fontId="2" fillId="0" borderId="5" xfId="3" applyNumberFormat="1" applyFill="1" applyBorder="1" applyProtection="1"/>
    <xf numFmtId="7" fontId="2" fillId="0" borderId="32" xfId="3" applyNumberFormat="1" applyFill="1" applyBorder="1" applyProtection="1"/>
    <xf numFmtId="172" fontId="2" fillId="0" borderId="15" xfId="1" applyNumberFormat="1" applyFont="1" applyFill="1" applyBorder="1" applyProtection="1"/>
    <xf numFmtId="5" fontId="2" fillId="0" borderId="44" xfId="1" applyNumberFormat="1" applyFont="1" applyFill="1" applyBorder="1" applyProtection="1"/>
    <xf numFmtId="172" fontId="2" fillId="0" borderId="3" xfId="1" applyNumberFormat="1" applyFont="1" applyFill="1" applyBorder="1" applyProtection="1"/>
    <xf numFmtId="5" fontId="2" fillId="0" borderId="34" xfId="1" applyNumberFormat="1" applyFont="1" applyFill="1" applyBorder="1" applyProtection="1"/>
    <xf numFmtId="172" fontId="2" fillId="0" borderId="27" xfId="1" applyNumberFormat="1" applyFont="1" applyFill="1" applyBorder="1" applyProtection="1"/>
    <xf numFmtId="171" fontId="2" fillId="0" borderId="29" xfId="1" applyNumberFormat="1" applyFont="1" applyFill="1" applyBorder="1" applyProtection="1"/>
    <xf numFmtId="172" fontId="3" fillId="0" borderId="30" xfId="1" applyNumberFormat="1" applyFont="1" applyFill="1" applyBorder="1" applyProtection="1"/>
    <xf numFmtId="5" fontId="3" fillId="0" borderId="34" xfId="1" applyNumberFormat="1" applyFont="1" applyFill="1" applyBorder="1" applyProtection="1"/>
    <xf numFmtId="164" fontId="6" fillId="0" borderId="0" xfId="3" applyFont="1" applyFill="1" applyBorder="1" applyAlignment="1">
      <alignment horizontal="left"/>
    </xf>
    <xf numFmtId="164" fontId="4" fillId="0" borderId="0" xfId="3" applyFont="1" applyFill="1" applyBorder="1" applyAlignment="1">
      <alignment horizontal="left" wrapText="1"/>
    </xf>
    <xf numFmtId="5" fontId="2" fillId="0" borderId="0" xfId="3" applyNumberFormat="1" applyFill="1" applyBorder="1"/>
    <xf numFmtId="164" fontId="4" fillId="0" borderId="0" xfId="3" applyFont="1" applyFill="1" applyBorder="1" applyAlignment="1">
      <alignment horizontal="left"/>
    </xf>
    <xf numFmtId="164" fontId="4" fillId="0" borderId="0" xfId="3" applyFont="1" applyFill="1" applyBorder="1" applyAlignment="1"/>
    <xf numFmtId="4" fontId="2" fillId="0" borderId="0" xfId="3" applyNumberFormat="1" applyFill="1" applyBorder="1"/>
    <xf numFmtId="0" fontId="0" fillId="0" borderId="0" xfId="0" applyFill="1"/>
    <xf numFmtId="164" fontId="2" fillId="2" borderId="0" xfId="3" applyFont="1" applyFill="1" applyBorder="1" applyAlignment="1">
      <alignment wrapText="1"/>
    </xf>
    <xf numFmtId="164" fontId="3" fillId="0" borderId="36" xfId="3" applyNumberFormat="1" applyFont="1" applyFill="1" applyBorder="1" applyAlignment="1" applyProtection="1">
      <alignment horizontal="center"/>
    </xf>
    <xf numFmtId="164" fontId="3" fillId="0" borderId="37" xfId="3" applyNumberFormat="1" applyFont="1" applyFill="1" applyBorder="1" applyAlignment="1" applyProtection="1">
      <alignment horizontal="center"/>
    </xf>
    <xf numFmtId="164" fontId="3" fillId="0" borderId="35" xfId="3" applyNumberFormat="1" applyFont="1" applyFill="1" applyBorder="1" applyAlignment="1" applyProtection="1">
      <alignment horizontal="center"/>
    </xf>
    <xf numFmtId="164" fontId="3" fillId="0" borderId="38" xfId="3" applyNumberFormat="1" applyFont="1" applyFill="1" applyBorder="1" applyAlignment="1" applyProtection="1">
      <alignment horizontal="center"/>
    </xf>
    <xf numFmtId="164" fontId="2" fillId="0" borderId="5" xfId="3" applyFill="1" applyBorder="1"/>
    <xf numFmtId="0" fontId="0" fillId="0" borderId="48" xfId="0" applyBorder="1"/>
    <xf numFmtId="37" fontId="2" fillId="3" borderId="49" xfId="3" applyNumberFormat="1" applyFill="1" applyBorder="1" applyProtection="1"/>
    <xf numFmtId="37" fontId="2" fillId="3" borderId="32" xfId="3" applyNumberFormat="1" applyFill="1" applyBorder="1" applyProtection="1"/>
    <xf numFmtId="164" fontId="2" fillId="3" borderId="49" xfId="3" applyFill="1" applyBorder="1"/>
    <xf numFmtId="37" fontId="2" fillId="3" borderId="50" xfId="3" applyNumberFormat="1" applyFill="1" applyBorder="1" applyProtection="1"/>
    <xf numFmtId="164" fontId="2" fillId="3" borderId="51" xfId="3" applyFill="1" applyBorder="1"/>
    <xf numFmtId="164" fontId="2" fillId="3" borderId="52" xfId="3" applyFill="1" applyBorder="1"/>
    <xf numFmtId="164" fontId="2" fillId="3" borderId="53" xfId="3" applyFill="1" applyBorder="1"/>
    <xf numFmtId="37" fontId="2" fillId="3" borderId="24" xfId="3" applyNumberFormat="1" applyFill="1" applyBorder="1" applyProtection="1"/>
    <xf numFmtId="164" fontId="2" fillId="3" borderId="24" xfId="3" applyFill="1" applyBorder="1"/>
    <xf numFmtId="7" fontId="2" fillId="3" borderId="49" xfId="3" applyNumberFormat="1" applyFill="1" applyBorder="1" applyProtection="1"/>
    <xf numFmtId="0" fontId="0" fillId="0" borderId="0" xfId="0" applyBorder="1"/>
    <xf numFmtId="7" fontId="2" fillId="3" borderId="51" xfId="3" applyNumberFormat="1" applyFill="1" applyBorder="1" applyProtection="1"/>
    <xf numFmtId="164" fontId="2" fillId="3" borderId="0" xfId="3" applyFill="1" applyBorder="1"/>
    <xf numFmtId="37" fontId="2" fillId="3" borderId="54" xfId="3" applyNumberFormat="1" applyFill="1" applyBorder="1" applyProtection="1"/>
    <xf numFmtId="164" fontId="2" fillId="3" borderId="32" xfId="3" applyFill="1" applyBorder="1"/>
    <xf numFmtId="7" fontId="2" fillId="3" borderId="0" xfId="3" applyNumberFormat="1" applyFill="1" applyBorder="1" applyProtection="1"/>
    <xf numFmtId="3" fontId="2" fillId="1" borderId="50" xfId="3" applyNumberFormat="1" applyFill="1" applyBorder="1" applyProtection="1"/>
    <xf numFmtId="3" fontId="2" fillId="0" borderId="7" xfId="3" applyNumberFormat="1" applyBorder="1" applyProtection="1"/>
    <xf numFmtId="3" fontId="2" fillId="0" borderId="29" xfId="3" applyNumberFormat="1" applyBorder="1" applyProtection="1"/>
    <xf numFmtId="3" fontId="2" fillId="0" borderId="55" xfId="3" applyNumberFormat="1" applyBorder="1" applyProtection="1"/>
    <xf numFmtId="3" fontId="2" fillId="0" borderId="27" xfId="3" applyNumberFormat="1" applyBorder="1" applyProtection="1"/>
    <xf numFmtId="5" fontId="2" fillId="0" borderId="33" xfId="3" applyNumberFormat="1" applyBorder="1" applyProtection="1"/>
    <xf numFmtId="179" fontId="2" fillId="0" borderId="56" xfId="3" applyNumberFormat="1" applyBorder="1" applyAlignment="1" applyProtection="1">
      <alignment horizontal="right"/>
    </xf>
    <xf numFmtId="179" fontId="2" fillId="1" borderId="34" xfId="3" applyNumberFormat="1" applyFill="1" applyBorder="1" applyAlignment="1" applyProtection="1">
      <alignment horizontal="right"/>
    </xf>
    <xf numFmtId="7" fontId="2" fillId="3" borderId="24" xfId="3" applyNumberFormat="1" applyFill="1" applyBorder="1" applyProtection="1"/>
    <xf numFmtId="164" fontId="2" fillId="3" borderId="57" xfId="3" applyFill="1" applyBorder="1"/>
    <xf numFmtId="164" fontId="2" fillId="3" borderId="58" xfId="3" applyFill="1" applyBorder="1"/>
    <xf numFmtId="37" fontId="2" fillId="3" borderId="58" xfId="3" applyNumberFormat="1" applyFill="1" applyBorder="1" applyProtection="1"/>
    <xf numFmtId="7" fontId="2" fillId="3" borderId="58" xfId="3" applyNumberFormat="1" applyFill="1" applyBorder="1" applyProtection="1"/>
    <xf numFmtId="37" fontId="2" fillId="3" borderId="59" xfId="3" applyNumberFormat="1" applyFill="1" applyBorder="1" applyProtection="1"/>
    <xf numFmtId="7" fontId="2" fillId="3" borderId="59" xfId="3" applyNumberFormat="1" applyFill="1" applyBorder="1" applyProtection="1"/>
    <xf numFmtId="5" fontId="2" fillId="3" borderId="0" xfId="3" applyNumberFormat="1" applyFill="1" applyBorder="1" applyProtection="1"/>
    <xf numFmtId="164" fontId="3" fillId="0" borderId="60" xfId="3" applyNumberFormat="1" applyFont="1" applyBorder="1" applyAlignment="1" applyProtection="1">
      <alignment horizontal="center"/>
    </xf>
    <xf numFmtId="164" fontId="3" fillId="0" borderId="61" xfId="3" applyNumberFormat="1" applyFont="1" applyBorder="1" applyAlignment="1" applyProtection="1">
      <alignment horizontal="center"/>
    </xf>
    <xf numFmtId="5" fontId="3" fillId="0" borderId="61" xfId="3" applyNumberFormat="1" applyFont="1" applyBorder="1" applyAlignment="1" applyProtection="1">
      <alignment horizontal="center"/>
    </xf>
    <xf numFmtId="5" fontId="3" fillId="0" borderId="62" xfId="3" applyNumberFormat="1" applyFont="1" applyBorder="1" applyAlignment="1" applyProtection="1">
      <alignment horizontal="center"/>
    </xf>
    <xf numFmtId="165" fontId="3" fillId="0" borderId="60" xfId="3" applyNumberFormat="1" applyFont="1" applyBorder="1" applyAlignment="1" applyProtection="1">
      <alignment horizontal="center"/>
    </xf>
    <xf numFmtId="4" fontId="3" fillId="0" borderId="61" xfId="3" applyNumberFormat="1" applyFont="1" applyBorder="1" applyAlignment="1" applyProtection="1">
      <alignment horizontal="center"/>
    </xf>
    <xf numFmtId="5" fontId="3" fillId="0" borderId="63" xfId="3" applyNumberFormat="1" applyFont="1" applyBorder="1" applyAlignment="1" applyProtection="1">
      <alignment horizontal="center"/>
    </xf>
    <xf numFmtId="164" fontId="2" fillId="3" borderId="64" xfId="3" applyFill="1" applyBorder="1"/>
    <xf numFmtId="164" fontId="3" fillId="0" borderId="65" xfId="3" applyFont="1" applyFill="1" applyBorder="1" applyAlignment="1" applyProtection="1">
      <alignment horizontal="left"/>
    </xf>
    <xf numFmtId="164" fontId="2" fillId="0" borderId="16" xfId="3" applyFont="1" applyBorder="1" applyAlignment="1" applyProtection="1">
      <alignment horizontal="left"/>
    </xf>
    <xf numFmtId="37" fontId="2" fillId="3" borderId="66" xfId="3" applyNumberFormat="1" applyFill="1" applyBorder="1" applyProtection="1"/>
    <xf numFmtId="7" fontId="2" fillId="3" borderId="67" xfId="3" applyNumberFormat="1" applyFill="1" applyBorder="1" applyProtection="1"/>
    <xf numFmtId="2" fontId="2" fillId="0" borderId="68" xfId="3" applyNumberFormat="1" applyFill="1" applyBorder="1" applyAlignment="1" applyProtection="1">
      <alignment horizontal="right"/>
    </xf>
    <xf numFmtId="2" fontId="2" fillId="0" borderId="7" xfId="3" applyNumberFormat="1" applyFill="1" applyBorder="1" applyProtection="1"/>
    <xf numFmtId="178" fontId="2" fillId="0" borderId="7" xfId="3" applyNumberFormat="1" applyFill="1" applyBorder="1" applyProtection="1"/>
    <xf numFmtId="179" fontId="2" fillId="0" borderId="68" xfId="3" applyNumberFormat="1" applyFill="1" applyBorder="1" applyAlignment="1" applyProtection="1">
      <alignment horizontal="right"/>
    </xf>
    <xf numFmtId="179" fontId="2" fillId="0" borderId="69" xfId="3" applyNumberFormat="1" applyFill="1" applyBorder="1" applyAlignment="1" applyProtection="1">
      <alignment horizontal="right"/>
    </xf>
    <xf numFmtId="3" fontId="2" fillId="0" borderId="70" xfId="3" applyNumberFormat="1" applyFill="1" applyBorder="1" applyProtection="1"/>
    <xf numFmtId="2" fontId="2" fillId="0" borderId="71" xfId="3" applyNumberFormat="1" applyFill="1" applyBorder="1" applyAlignment="1" applyProtection="1">
      <alignment horizontal="right"/>
    </xf>
    <xf numFmtId="2" fontId="2" fillId="0" borderId="72" xfId="3" applyNumberFormat="1" applyFill="1" applyBorder="1" applyAlignment="1" applyProtection="1">
      <alignment horizontal="right"/>
    </xf>
    <xf numFmtId="179" fontId="2" fillId="0" borderId="72" xfId="3" applyNumberFormat="1" applyFill="1" applyBorder="1" applyAlignment="1" applyProtection="1">
      <alignment horizontal="right"/>
    </xf>
    <xf numFmtId="179" fontId="2" fillId="0" borderId="73" xfId="3" applyNumberFormat="1" applyFill="1" applyBorder="1" applyAlignment="1" applyProtection="1">
      <alignment horizontal="right"/>
    </xf>
    <xf numFmtId="3" fontId="2" fillId="0" borderId="71" xfId="3" applyNumberFormat="1" applyFill="1" applyBorder="1" applyProtection="1"/>
    <xf numFmtId="3" fontId="2" fillId="0" borderId="74" xfId="3" applyNumberFormat="1" applyFill="1" applyBorder="1" applyProtection="1"/>
    <xf numFmtId="2" fontId="2" fillId="0" borderId="75" xfId="3" applyNumberFormat="1" applyFill="1" applyBorder="1" applyProtection="1"/>
    <xf numFmtId="178" fontId="2" fillId="0" borderId="76" xfId="3" applyNumberFormat="1" applyFill="1" applyBorder="1" applyProtection="1"/>
    <xf numFmtId="172" fontId="2" fillId="0" borderId="75" xfId="1" applyNumberFormat="1" applyFont="1" applyFill="1" applyBorder="1" applyProtection="1"/>
    <xf numFmtId="2" fontId="2" fillId="0" borderId="74" xfId="3" applyNumberFormat="1" applyFill="1" applyBorder="1" applyAlignment="1" applyProtection="1">
      <alignment horizontal="right"/>
    </xf>
    <xf numFmtId="2" fontId="2" fillId="0" borderId="70" xfId="3" applyNumberFormat="1" applyFill="1" applyBorder="1" applyAlignment="1" applyProtection="1">
      <alignment horizontal="right"/>
    </xf>
    <xf numFmtId="2" fontId="2" fillId="0" borderId="0" xfId="3" applyNumberFormat="1"/>
    <xf numFmtId="2" fontId="2" fillId="0" borderId="30" xfId="3" applyNumberFormat="1" applyFill="1" applyBorder="1" applyAlignment="1" applyProtection="1">
      <alignment horizontal="right"/>
    </xf>
    <xf numFmtId="2" fontId="2" fillId="0" borderId="11" xfId="3" applyNumberFormat="1" applyFill="1" applyBorder="1" applyAlignment="1" applyProtection="1">
      <alignment horizontal="right"/>
    </xf>
    <xf numFmtId="2" fontId="2" fillId="0" borderId="77" xfId="3" applyNumberFormat="1" applyFill="1" applyBorder="1" applyProtection="1"/>
    <xf numFmtId="2" fontId="2" fillId="0" borderId="68" xfId="3" applyNumberFormat="1" applyFill="1" applyBorder="1" applyProtection="1"/>
    <xf numFmtId="2" fontId="2" fillId="0" borderId="68" xfId="3" applyNumberFormat="1" applyBorder="1" applyProtection="1"/>
    <xf numFmtId="164" fontId="2" fillId="3" borderId="78" xfId="3" applyFill="1" applyBorder="1"/>
    <xf numFmtId="164" fontId="2" fillId="3" borderId="3" xfId="3" applyFill="1" applyBorder="1"/>
    <xf numFmtId="37" fontId="2" fillId="3" borderId="3" xfId="3" applyNumberFormat="1" applyFill="1" applyBorder="1" applyProtection="1"/>
    <xf numFmtId="7" fontId="2" fillId="3" borderId="3" xfId="3" applyNumberFormat="1" applyFill="1" applyBorder="1" applyProtection="1"/>
    <xf numFmtId="37" fontId="2" fillId="3" borderId="34" xfId="3" applyNumberFormat="1" applyFill="1" applyBorder="1" applyProtection="1"/>
    <xf numFmtId="7" fontId="2" fillId="3" borderId="34" xfId="3" applyNumberFormat="1" applyFill="1" applyBorder="1" applyProtection="1"/>
    <xf numFmtId="5" fontId="2" fillId="0" borderId="7" xfId="3" applyNumberFormat="1" applyFill="1" applyBorder="1" applyProtection="1"/>
    <xf numFmtId="5" fontId="2" fillId="0" borderId="8" xfId="3" applyNumberFormat="1" applyFill="1" applyBorder="1" applyProtection="1"/>
    <xf numFmtId="3" fontId="2" fillId="0" borderId="9" xfId="3" applyNumberFormat="1" applyFill="1" applyBorder="1" applyProtection="1"/>
    <xf numFmtId="178" fontId="2" fillId="0" borderId="11" xfId="3" applyNumberFormat="1" applyFill="1" applyBorder="1" applyAlignment="1" applyProtection="1">
      <alignment horizontal="right"/>
    </xf>
    <xf numFmtId="6" fontId="2" fillId="0" borderId="12" xfId="3" applyNumberFormat="1" applyFill="1" applyBorder="1" applyAlignment="1" applyProtection="1">
      <alignment horizontal="right"/>
    </xf>
    <xf numFmtId="6" fontId="2" fillId="0" borderId="13" xfId="3" applyNumberFormat="1" applyFill="1" applyBorder="1" applyAlignment="1" applyProtection="1">
      <alignment horizontal="right"/>
    </xf>
    <xf numFmtId="2" fontId="2" fillId="0" borderId="5" xfId="3" applyNumberFormat="1" applyFill="1" applyBorder="1"/>
    <xf numFmtId="178" fontId="2" fillId="0" borderId="5" xfId="3" applyNumberFormat="1" applyFill="1" applyBorder="1"/>
    <xf numFmtId="37" fontId="2" fillId="0" borderId="5" xfId="3" applyNumberFormat="1" applyFill="1" applyBorder="1" applyProtection="1"/>
    <xf numFmtId="164" fontId="2" fillId="0" borderId="6" xfId="3" applyFill="1" applyBorder="1"/>
    <xf numFmtId="2" fontId="2" fillId="0" borderId="3" xfId="3" applyNumberFormat="1" applyFill="1" applyBorder="1" applyAlignment="1" applyProtection="1">
      <alignment horizontal="right"/>
    </xf>
    <xf numFmtId="178" fontId="2" fillId="0" borderId="3" xfId="3" applyNumberFormat="1" applyFill="1" applyBorder="1" applyAlignment="1" applyProtection="1">
      <alignment horizontal="right"/>
    </xf>
    <xf numFmtId="179" fontId="2" fillId="0" borderId="3" xfId="3" applyNumberFormat="1" applyFill="1" applyBorder="1" applyAlignment="1" applyProtection="1">
      <alignment horizontal="right"/>
    </xf>
    <xf numFmtId="3" fontId="2" fillId="0" borderId="24" xfId="3" applyNumberFormat="1" applyFill="1" applyBorder="1" applyProtection="1"/>
    <xf numFmtId="165" fontId="3" fillId="0" borderId="15" xfId="3" applyNumberFormat="1" applyFont="1" applyFill="1" applyBorder="1" applyAlignment="1" applyProtection="1">
      <alignment horizontal="center"/>
    </xf>
    <xf numFmtId="165" fontId="3" fillId="0" borderId="20" xfId="3" applyNumberFormat="1" applyFont="1" applyFill="1" applyBorder="1" applyAlignment="1" applyProtection="1">
      <alignment horizontal="center"/>
    </xf>
    <xf numFmtId="179" fontId="3" fillId="0" borderId="20" xfId="3" applyNumberFormat="1" applyFont="1" applyFill="1" applyBorder="1" applyAlignment="1" applyProtection="1">
      <alignment horizontal="center"/>
    </xf>
    <xf numFmtId="5" fontId="3" fillId="0" borderId="23" xfId="3" applyNumberFormat="1" applyFont="1" applyFill="1" applyBorder="1" applyAlignment="1" applyProtection="1">
      <alignment horizontal="center"/>
    </xf>
    <xf numFmtId="37" fontId="3" fillId="0" borderId="28" xfId="3" applyNumberFormat="1" applyFont="1" applyFill="1" applyBorder="1" applyAlignment="1" applyProtection="1">
      <alignment horizontal="center"/>
    </xf>
    <xf numFmtId="2" fontId="2" fillId="0" borderId="0" xfId="3" applyNumberFormat="1" applyFill="1"/>
    <xf numFmtId="5" fontId="2" fillId="0" borderId="33" xfId="3" applyNumberFormat="1" applyFill="1" applyBorder="1" applyProtection="1"/>
    <xf numFmtId="37" fontId="2" fillId="0" borderId="41" xfId="3" applyNumberFormat="1" applyFill="1" applyBorder="1" applyProtection="1"/>
    <xf numFmtId="7" fontId="2" fillId="0" borderId="5" xfId="3" applyNumberFormat="1" applyFill="1" applyBorder="1" applyProtection="1"/>
    <xf numFmtId="2" fontId="2" fillId="0" borderId="79" xfId="3" applyNumberFormat="1" applyFill="1" applyBorder="1" applyProtection="1"/>
    <xf numFmtId="2" fontId="2" fillId="0" borderId="7" xfId="3" applyNumberFormat="1" applyFont="1" applyFill="1" applyBorder="1" applyProtection="1"/>
    <xf numFmtId="2" fontId="2" fillId="0" borderId="27" xfId="3" applyNumberFormat="1" applyFill="1" applyBorder="1" applyProtection="1"/>
    <xf numFmtId="2" fontId="2" fillId="0" borderId="80" xfId="3" applyNumberFormat="1" applyFill="1" applyBorder="1" applyProtection="1"/>
    <xf numFmtId="2" fontId="2" fillId="0" borderId="27" xfId="3" applyNumberFormat="1" applyFont="1" applyFill="1" applyBorder="1" applyProtection="1"/>
    <xf numFmtId="2" fontId="2" fillId="0" borderId="15" xfId="3" applyNumberFormat="1" applyFill="1" applyBorder="1" applyAlignment="1" applyProtection="1">
      <alignment horizontal="right"/>
    </xf>
    <xf numFmtId="2" fontId="2" fillId="0" borderId="20" xfId="3" applyNumberFormat="1" applyFill="1" applyBorder="1" applyAlignment="1" applyProtection="1">
      <alignment horizontal="right"/>
    </xf>
    <xf numFmtId="5" fontId="2" fillId="0" borderId="8" xfId="3" applyNumberFormat="1" applyFont="1" applyFill="1" applyBorder="1" applyProtection="1"/>
    <xf numFmtId="178" fontId="2" fillId="0" borderId="21" xfId="3" applyNumberFormat="1" applyFill="1" applyBorder="1" applyAlignment="1" applyProtection="1">
      <alignment horizontal="right"/>
    </xf>
    <xf numFmtId="179" fontId="2" fillId="0" borderId="20" xfId="3" applyNumberFormat="1" applyFill="1" applyBorder="1" applyAlignment="1" applyProtection="1">
      <alignment horizontal="right"/>
    </xf>
    <xf numFmtId="5" fontId="2" fillId="0" borderId="81" xfId="3" applyNumberFormat="1" applyFont="1" applyFill="1" applyBorder="1" applyProtection="1"/>
    <xf numFmtId="179" fontId="2" fillId="0" borderId="56" xfId="3" applyNumberFormat="1" applyFill="1" applyBorder="1" applyAlignment="1" applyProtection="1">
      <alignment horizontal="right"/>
    </xf>
    <xf numFmtId="3" fontId="2" fillId="0" borderId="82" xfId="3" applyNumberFormat="1" applyFill="1" applyBorder="1" applyProtection="1"/>
    <xf numFmtId="2" fontId="2" fillId="0" borderId="82" xfId="3" applyNumberFormat="1" applyFill="1" applyBorder="1" applyAlignment="1" applyProtection="1">
      <alignment horizontal="right"/>
    </xf>
    <xf numFmtId="2" fontId="2" fillId="0" borderId="25" xfId="3" applyNumberFormat="1" applyFill="1" applyBorder="1" applyAlignment="1" applyProtection="1">
      <alignment horizontal="right"/>
    </xf>
    <xf numFmtId="179" fontId="2" fillId="0" borderId="25" xfId="3" applyNumberFormat="1" applyFill="1" applyBorder="1" applyAlignment="1" applyProtection="1">
      <alignment horizontal="right"/>
    </xf>
    <xf numFmtId="179" fontId="2" fillId="0" borderId="26" xfId="3" applyNumberFormat="1" applyFill="1" applyBorder="1" applyAlignment="1" applyProtection="1">
      <alignment horizontal="right"/>
    </xf>
    <xf numFmtId="164" fontId="9" fillId="0" borderId="0" xfId="3" applyFont="1" applyFill="1" applyBorder="1"/>
    <xf numFmtId="164" fontId="10" fillId="0" borderId="0" xfId="3" applyFont="1" applyFill="1" applyBorder="1"/>
    <xf numFmtId="3" fontId="2" fillId="0" borderId="7" xfId="3" applyNumberFormat="1" applyFill="1" applyBorder="1" applyProtection="1"/>
    <xf numFmtId="3" fontId="2" fillId="0" borderId="29" xfId="3" applyNumberFormat="1" applyFill="1" applyBorder="1" applyProtection="1"/>
    <xf numFmtId="3" fontId="2" fillId="0" borderId="55" xfId="3" applyNumberFormat="1" applyFill="1" applyBorder="1" applyProtection="1"/>
    <xf numFmtId="3" fontId="2" fillId="0" borderId="27" xfId="3" applyNumberFormat="1" applyFill="1" applyBorder="1" applyProtection="1"/>
    <xf numFmtId="3" fontId="2" fillId="0" borderId="14" xfId="3" applyNumberFormat="1" applyFill="1" applyBorder="1" applyProtection="1"/>
    <xf numFmtId="3" fontId="2" fillId="0" borderId="18" xfId="3" applyNumberFormat="1" applyFill="1" applyBorder="1" applyProtection="1"/>
    <xf numFmtId="5" fontId="2" fillId="0" borderId="83" xfId="3" applyNumberFormat="1" applyFont="1" applyFill="1" applyBorder="1" applyProtection="1"/>
    <xf numFmtId="3" fontId="2" fillId="0" borderId="22" xfId="3" applyNumberFormat="1" applyFill="1" applyBorder="1" applyProtection="1"/>
    <xf numFmtId="164" fontId="2" fillId="0" borderId="0" xfId="3" applyBorder="1" applyAlignment="1">
      <alignment horizontal="right"/>
    </xf>
    <xf numFmtId="164" fontId="2" fillId="0" borderId="0" xfId="3" applyFont="1" applyFill="1" applyBorder="1"/>
    <xf numFmtId="164" fontId="2" fillId="0" borderId="0" xfId="3" applyFont="1" applyFill="1" applyBorder="1" applyAlignment="1">
      <alignment horizontal="right"/>
    </xf>
    <xf numFmtId="179" fontId="2" fillId="0" borderId="0" xfId="3" applyNumberFormat="1" applyFont="1" applyFill="1" applyBorder="1"/>
    <xf numFmtId="164" fontId="2" fillId="0" borderId="0" xfId="3" applyFill="1" applyBorder="1" applyAlignment="1">
      <alignment horizontal="right"/>
    </xf>
    <xf numFmtId="164" fontId="9" fillId="0" borderId="0" xfId="3" applyFont="1" applyFill="1" applyBorder="1" applyAlignment="1">
      <alignment horizontal="right"/>
    </xf>
    <xf numFmtId="3" fontId="2" fillId="0" borderId="0" xfId="3" applyNumberFormat="1" applyFont="1" applyFill="1" applyBorder="1"/>
    <xf numFmtId="3" fontId="2" fillId="0" borderId="0" xfId="3" applyNumberFormat="1" applyFont="1" applyFill="1" applyBorder="1" applyAlignment="1">
      <alignment horizontal="right"/>
    </xf>
    <xf numFmtId="179" fontId="2" fillId="0" borderId="0" xfId="3" applyNumberFormat="1" applyFont="1" applyFill="1" applyBorder="1" applyAlignment="1">
      <alignment horizontal="right"/>
    </xf>
    <xf numFmtId="164" fontId="3" fillId="0" borderId="0" xfId="3" applyFont="1" applyFill="1" applyBorder="1"/>
    <xf numFmtId="179" fontId="3" fillId="0" borderId="0" xfId="3" applyNumberFormat="1" applyFont="1" applyFill="1" applyBorder="1" applyAlignment="1">
      <alignment horizontal="right"/>
    </xf>
    <xf numFmtId="179" fontId="2" fillId="0" borderId="0" xfId="3" applyNumberFormat="1" applyFill="1" applyBorder="1" applyAlignment="1">
      <alignment horizontal="right"/>
    </xf>
    <xf numFmtId="0" fontId="0" fillId="0" borderId="0" xfId="0" applyFill="1" applyBorder="1"/>
    <xf numFmtId="0" fontId="8" fillId="0" borderId="0" xfId="0" applyFont="1" applyFill="1" applyBorder="1"/>
    <xf numFmtId="179" fontId="2" fillId="0" borderId="0" xfId="3" applyNumberFormat="1" applyFill="1" applyBorder="1"/>
    <xf numFmtId="164" fontId="6" fillId="2" borderId="0" xfId="3" applyFont="1" applyFill="1" applyBorder="1" applyAlignment="1">
      <alignment horizontal="left" wrapText="1"/>
    </xf>
    <xf numFmtId="164" fontId="4" fillId="2" borderId="0" xfId="3" applyFont="1" applyFill="1" applyBorder="1" applyAlignment="1">
      <alignment horizontal="left" wrapText="1"/>
    </xf>
    <xf numFmtId="164" fontId="2" fillId="2" borderId="0" xfId="3" applyFont="1" applyFill="1" applyBorder="1" applyAlignment="1">
      <alignment horizontal="left" wrapText="1"/>
    </xf>
    <xf numFmtId="164" fontId="3" fillId="0" borderId="46" xfId="3" applyNumberFormat="1" applyFont="1" applyBorder="1" applyAlignment="1" applyProtection="1">
      <alignment horizontal="center"/>
    </xf>
    <xf numFmtId="164" fontId="2" fillId="0" borderId="0" xfId="3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_GPP_burden estimate_v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B2" transitionEvaluation="1" codeName="Sheet6">
    <pageSetUpPr fitToPage="1"/>
  </sheetPr>
  <dimension ref="A1:AV40"/>
  <sheetViews>
    <sheetView showGridLines="0" topLeftCell="B1" workbookViewId="0">
      <pane ySplit="1" topLeftCell="A2" activePane="bottomLeft" state="frozen"/>
      <selection pane="bottomLeft" activeCell="I35" sqref="I35"/>
    </sheetView>
  </sheetViews>
  <sheetFormatPr defaultColWidth="8.42578125" defaultRowHeight="12.75"/>
  <cols>
    <col min="1" max="1" width="36.42578125" style="1" customWidth="1"/>
    <col min="2" max="2" width="8.7109375" style="2" customWidth="1"/>
    <col min="3" max="3" width="8.85546875" style="2" customWidth="1"/>
    <col min="4" max="4" width="8.42578125" style="2" customWidth="1"/>
    <col min="5" max="5" width="9.42578125" style="2" customWidth="1"/>
    <col min="6" max="6" width="10" style="2" customWidth="1"/>
    <col min="7" max="7" width="9" style="4" customWidth="1"/>
    <col min="8" max="8" width="9.28515625" style="4" customWidth="1"/>
    <col min="9" max="9" width="7.42578125" style="4" customWidth="1"/>
    <col min="10" max="10" width="12.85546875" style="2" customWidth="1"/>
    <col min="11" max="11" width="11.28515625" style="8" customWidth="1"/>
    <col min="12" max="12" width="10.5703125" style="4" customWidth="1"/>
    <col min="13" max="19" width="8.42578125" style="2"/>
    <col min="20" max="20" width="8.7109375" style="2" bestFit="1" customWidth="1"/>
    <col min="21" max="21" width="8.42578125" style="2"/>
    <col min="22" max="22" width="11.140625" style="266" customWidth="1"/>
    <col min="24" max="24" width="8.42578125" style="266"/>
    <col min="25" max="16384" width="8.42578125" style="2"/>
  </cols>
  <sheetData>
    <row r="1" spans="1:48">
      <c r="A1" s="5"/>
      <c r="B1" s="6"/>
      <c r="C1" s="6"/>
      <c r="D1" s="6"/>
      <c r="E1" s="6"/>
      <c r="F1" s="6"/>
      <c r="G1" s="7"/>
    </row>
    <row r="2" spans="1:48">
      <c r="A2" s="5"/>
      <c r="B2" s="6"/>
      <c r="C2" s="6"/>
      <c r="D2" s="6"/>
      <c r="E2" s="6"/>
      <c r="F2" s="6"/>
      <c r="G2" s="7"/>
    </row>
    <row r="3" spans="1:48" ht="13.5" thickBot="1">
      <c r="A3" s="5"/>
      <c r="B3" s="6"/>
      <c r="C3" s="6"/>
      <c r="D3" s="6"/>
      <c r="E3" s="6"/>
      <c r="F3" s="6"/>
      <c r="G3" s="7"/>
      <c r="O3" s="70"/>
      <c r="P3" s="70"/>
      <c r="Q3" s="70"/>
      <c r="R3" s="70"/>
      <c r="S3" s="70"/>
      <c r="T3" s="70"/>
      <c r="U3" s="70"/>
      <c r="V3" s="270"/>
      <c r="W3" s="278"/>
      <c r="X3" s="270"/>
      <c r="Y3" s="70"/>
    </row>
    <row r="4" spans="1:48" ht="13.5" thickBot="1">
      <c r="A4" s="99"/>
      <c r="B4" s="100" t="s">
        <v>2</v>
      </c>
      <c r="C4" s="101"/>
      <c r="D4" s="101"/>
      <c r="E4" s="101"/>
      <c r="F4" s="101"/>
      <c r="G4" s="102"/>
      <c r="H4" s="102"/>
      <c r="I4" s="102"/>
      <c r="J4" s="100" t="s">
        <v>3</v>
      </c>
      <c r="K4" s="103"/>
      <c r="L4" s="104"/>
      <c r="O4" s="70"/>
      <c r="P4" s="70"/>
      <c r="Q4" s="70"/>
      <c r="R4" s="70"/>
      <c r="S4" s="70"/>
      <c r="T4" s="256"/>
      <c r="U4" s="256"/>
      <c r="V4" s="271"/>
      <c r="W4" s="278"/>
      <c r="X4" s="271"/>
      <c r="Y4" s="70"/>
    </row>
    <row r="5" spans="1:48" ht="13.5" thickTop="1">
      <c r="A5" s="9"/>
      <c r="B5" s="94"/>
      <c r="C5" s="95"/>
      <c r="D5" s="95"/>
      <c r="E5" s="95"/>
      <c r="F5" s="79"/>
      <c r="G5" s="79"/>
      <c r="H5" s="79"/>
      <c r="I5" s="96"/>
      <c r="J5" s="97"/>
      <c r="K5" s="79"/>
      <c r="L5" s="98"/>
      <c r="O5" s="256"/>
      <c r="P5" s="256"/>
      <c r="Q5" s="256"/>
      <c r="R5" s="256"/>
      <c r="S5" s="256"/>
      <c r="T5" s="256"/>
      <c r="U5" s="256"/>
      <c r="V5" s="271"/>
      <c r="W5" s="278"/>
      <c r="X5" s="271"/>
      <c r="Y5" s="70"/>
    </row>
    <row r="6" spans="1:48">
      <c r="A6" s="9"/>
      <c r="B6" s="76" t="s">
        <v>4</v>
      </c>
      <c r="C6" s="77" t="s">
        <v>5</v>
      </c>
      <c r="D6" s="77" t="s">
        <v>6</v>
      </c>
      <c r="E6" s="77" t="s">
        <v>7</v>
      </c>
      <c r="F6" s="77" t="s">
        <v>8</v>
      </c>
      <c r="G6" s="78" t="s">
        <v>9</v>
      </c>
      <c r="H6" s="78" t="s">
        <v>10</v>
      </c>
      <c r="I6" s="85"/>
      <c r="J6" s="76"/>
      <c r="K6" s="80"/>
      <c r="L6" s="89"/>
      <c r="O6" s="256"/>
      <c r="P6" s="256"/>
      <c r="Q6" s="256"/>
      <c r="R6" s="256"/>
      <c r="S6" s="70"/>
      <c r="T6" s="70"/>
      <c r="U6" s="70"/>
      <c r="V6" s="270"/>
      <c r="W6" s="279"/>
      <c r="X6" s="270"/>
      <c r="Y6" s="70"/>
    </row>
    <row r="7" spans="1:48" ht="11.25" customHeight="1">
      <c r="A7" s="9"/>
      <c r="B7" s="111">
        <v>58.44</v>
      </c>
      <c r="C7" s="109">
        <v>56.94</v>
      </c>
      <c r="D7" s="109">
        <v>44.11</v>
      </c>
      <c r="E7" s="109">
        <v>23.01</v>
      </c>
      <c r="F7" s="77" t="s">
        <v>11</v>
      </c>
      <c r="G7" s="78" t="s">
        <v>12</v>
      </c>
      <c r="H7" s="78" t="s">
        <v>13</v>
      </c>
      <c r="I7" s="86" t="s">
        <v>14</v>
      </c>
      <c r="J7" s="76" t="s">
        <v>15</v>
      </c>
      <c r="K7" s="80" t="s">
        <v>16</v>
      </c>
      <c r="L7" s="89" t="s">
        <v>17</v>
      </c>
      <c r="O7" s="256"/>
      <c r="P7" s="256"/>
      <c r="Q7" s="256"/>
      <c r="R7" s="256"/>
      <c r="S7" s="70"/>
      <c r="T7" s="70"/>
      <c r="U7" s="70"/>
      <c r="V7" s="270"/>
      <c r="W7" s="278"/>
      <c r="X7" s="270"/>
      <c r="Y7" s="70"/>
    </row>
    <row r="8" spans="1:48" s="12" customFormat="1" ht="15" customHeight="1" thickBot="1">
      <c r="A8" s="10" t="s">
        <v>18</v>
      </c>
      <c r="B8" s="175" t="s">
        <v>19</v>
      </c>
      <c r="C8" s="176" t="s">
        <v>20</v>
      </c>
      <c r="D8" s="176" t="s">
        <v>20</v>
      </c>
      <c r="E8" s="176" t="s">
        <v>20</v>
      </c>
      <c r="F8" s="176" t="s">
        <v>21</v>
      </c>
      <c r="G8" s="177" t="s">
        <v>22</v>
      </c>
      <c r="H8" s="177" t="s">
        <v>23</v>
      </c>
      <c r="I8" s="178" t="s">
        <v>23</v>
      </c>
      <c r="J8" s="179" t="s">
        <v>35</v>
      </c>
      <c r="K8" s="180" t="s">
        <v>24</v>
      </c>
      <c r="L8" s="181" t="s">
        <v>25</v>
      </c>
      <c r="M8" s="2"/>
      <c r="N8" s="2"/>
      <c r="O8" s="257"/>
      <c r="P8" s="257"/>
      <c r="Q8" s="257"/>
      <c r="R8" s="256"/>
      <c r="S8" s="268"/>
      <c r="T8" s="272"/>
      <c r="U8" s="267"/>
      <c r="V8" s="273"/>
      <c r="W8" s="70"/>
      <c r="X8" s="273"/>
      <c r="Y8" s="70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s="3" customFormat="1" ht="14.25">
      <c r="A9" s="183" t="s">
        <v>36</v>
      </c>
      <c r="B9" s="182"/>
      <c r="C9" s="155"/>
      <c r="D9" s="155"/>
      <c r="E9" s="174"/>
      <c r="F9" s="155"/>
      <c r="G9" s="155"/>
      <c r="H9" s="155"/>
      <c r="I9" s="185"/>
      <c r="J9" s="155"/>
      <c r="K9" s="158"/>
      <c r="L9" s="186"/>
      <c r="M9" s="2"/>
      <c r="N9" s="2"/>
      <c r="O9" s="257"/>
      <c r="P9" s="257"/>
      <c r="Q9" s="257"/>
      <c r="R9" s="256"/>
      <c r="S9" s="268"/>
      <c r="T9" s="267"/>
      <c r="U9" s="267"/>
      <c r="V9" s="268"/>
      <c r="W9" s="70"/>
      <c r="X9" s="268"/>
      <c r="Y9" s="7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s="3" customFormat="1" ht="11.25" thickBot="1">
      <c r="A10" s="19" t="s">
        <v>32</v>
      </c>
      <c r="B10" s="210"/>
      <c r="C10" s="211"/>
      <c r="D10" s="211"/>
      <c r="E10" s="212"/>
      <c r="F10" s="211"/>
      <c r="G10" s="213"/>
      <c r="H10" s="211"/>
      <c r="I10" s="214"/>
      <c r="J10" s="211"/>
      <c r="K10" s="213"/>
      <c r="L10" s="215"/>
      <c r="M10" s="2"/>
      <c r="N10" s="2"/>
      <c r="O10" s="257"/>
      <c r="P10" s="257"/>
      <c r="Q10" s="257"/>
      <c r="R10" s="256"/>
      <c r="S10" s="268"/>
      <c r="T10" s="269"/>
      <c r="U10" s="267"/>
      <c r="V10" s="274"/>
      <c r="W10" s="70"/>
      <c r="X10" s="274"/>
      <c r="Y10" s="7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s="3" customFormat="1" ht="10.5">
      <c r="A11" s="184" t="s">
        <v>29</v>
      </c>
      <c r="B11" s="188">
        <v>0.17</v>
      </c>
      <c r="C11" s="188">
        <v>0.69</v>
      </c>
      <c r="D11" s="188">
        <v>1.02</v>
      </c>
      <c r="E11" s="204">
        <v>0</v>
      </c>
      <c r="F11" s="188">
        <f>SUM(B11:E11)</f>
        <v>1.88</v>
      </c>
      <c r="G11" s="22">
        <f>(B11*$B$7)+(C11*$C$7)+(D11*$D$7)+(E11*$E$7)</f>
        <v>94.215599999999995</v>
      </c>
      <c r="H11" s="23">
        <v>0</v>
      </c>
      <c r="I11" s="164">
        <v>0</v>
      </c>
      <c r="J11" s="160">
        <v>220</v>
      </c>
      <c r="K11" s="115">
        <f>J11*F11</f>
        <v>413.59999999999997</v>
      </c>
      <c r="L11" s="116">
        <f>J11*G11</f>
        <v>20727.432000000001</v>
      </c>
      <c r="M11" s="2"/>
      <c r="N11" s="2"/>
      <c r="O11" s="257"/>
      <c r="P11" s="257"/>
      <c r="Q11" s="257"/>
      <c r="R11" s="256"/>
      <c r="S11" s="268"/>
      <c r="T11" s="280"/>
      <c r="U11" s="269"/>
      <c r="V11" s="274"/>
      <c r="W11" s="267"/>
      <c r="X11" s="269"/>
      <c r="Y11" s="70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s="3" customFormat="1" ht="10.5">
      <c r="A12" s="27" t="s">
        <v>30</v>
      </c>
      <c r="B12" s="188">
        <v>0</v>
      </c>
      <c r="C12" s="188">
        <v>0</v>
      </c>
      <c r="D12" s="207">
        <v>0</v>
      </c>
      <c r="E12" s="208">
        <v>0.08</v>
      </c>
      <c r="F12" s="209">
        <f>SUM(B12:E12)</f>
        <v>0.08</v>
      </c>
      <c r="G12" s="22">
        <f>(B12*$B$7)+(C12*$C$7)+(D12*$D$7)+(E12*$E$7)</f>
        <v>1.8408000000000002</v>
      </c>
      <c r="H12" s="23">
        <v>0</v>
      </c>
      <c r="I12" s="24">
        <v>3</v>
      </c>
      <c r="J12" s="25">
        <v>220</v>
      </c>
      <c r="K12" s="115">
        <f>J12*F12</f>
        <v>17.600000000000001</v>
      </c>
      <c r="L12" s="116">
        <f>(J12*G12)+(I12*J12)</f>
        <v>1064.9760000000001</v>
      </c>
      <c r="M12" s="2"/>
      <c r="N12" s="2"/>
      <c r="O12" s="257"/>
      <c r="P12" s="257"/>
      <c r="Q12" s="257"/>
      <c r="R12" s="256"/>
      <c r="S12" s="268"/>
      <c r="T12" s="269"/>
      <c r="U12" s="267"/>
      <c r="V12" s="274"/>
      <c r="W12" s="70"/>
      <c r="X12" s="274"/>
      <c r="Y12" s="70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s="36" customFormat="1" ht="11.25" thickBot="1">
      <c r="A13" s="29" t="s">
        <v>26</v>
      </c>
      <c r="B13" s="205"/>
      <c r="C13" s="205"/>
      <c r="D13" s="206"/>
      <c r="E13" s="206"/>
      <c r="F13" s="30"/>
      <c r="G13" s="31"/>
      <c r="H13" s="32"/>
      <c r="I13" s="33"/>
      <c r="J13" s="34"/>
      <c r="K13" s="117">
        <f>SUM(K11:K12)</f>
        <v>431.2</v>
      </c>
      <c r="L13" s="118">
        <f>SUM(L11:L12)</f>
        <v>21792.407999999999</v>
      </c>
      <c r="M13" s="28"/>
      <c r="N13" s="28"/>
      <c r="O13" s="256"/>
      <c r="P13" s="256"/>
      <c r="Q13" s="256"/>
      <c r="R13" s="256"/>
      <c r="S13" s="268"/>
      <c r="T13" s="269"/>
      <c r="U13" s="267"/>
      <c r="V13" s="268"/>
      <c r="W13" s="267"/>
      <c r="X13" s="268"/>
      <c r="Y13" s="267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s="12" customFormat="1" ht="15" thickBot="1">
      <c r="A14" s="37" t="s">
        <v>37</v>
      </c>
      <c r="B14" s="14"/>
      <c r="C14" s="14"/>
      <c r="D14" s="14"/>
      <c r="E14" s="88"/>
      <c r="F14" s="14"/>
      <c r="G14" s="18"/>
      <c r="H14" s="14"/>
      <c r="I14" s="16"/>
      <c r="J14" s="17"/>
      <c r="K14" s="119"/>
      <c r="L14" s="120"/>
      <c r="M14" s="2"/>
      <c r="N14" s="2"/>
      <c r="O14" s="70"/>
      <c r="P14" s="70"/>
      <c r="Q14" s="70"/>
      <c r="R14" s="70"/>
      <c r="S14" s="267"/>
      <c r="T14" s="267"/>
      <c r="U14" s="267"/>
      <c r="V14" s="268"/>
      <c r="W14" s="70"/>
      <c r="X14" s="268"/>
      <c r="Y14" s="70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>
      <c r="A15" s="39" t="s">
        <v>34</v>
      </c>
      <c r="B15" s="188">
        <v>0.03</v>
      </c>
      <c r="C15" s="188">
        <v>0.66</v>
      </c>
      <c r="D15" s="239">
        <v>0.67</v>
      </c>
      <c r="E15" s="240">
        <v>0</v>
      </c>
      <c r="F15" s="21">
        <f>SUM(B15:E15)</f>
        <v>1.36</v>
      </c>
      <c r="G15" s="22">
        <f>(B15*$B$7)+(C15*$C$7)+(D15*$D$7)+(E15*$E$7)</f>
        <v>68.887299999999996</v>
      </c>
      <c r="H15" s="23">
        <v>0</v>
      </c>
      <c r="I15" s="40">
        <v>0</v>
      </c>
      <c r="J15" s="25">
        <v>1172</v>
      </c>
      <c r="K15" s="115">
        <f>J15*F15</f>
        <v>1593.92</v>
      </c>
      <c r="L15" s="116">
        <f>J15*G15</f>
        <v>80735.915599999993</v>
      </c>
      <c r="O15" s="70"/>
      <c r="P15" s="70"/>
      <c r="Q15" s="70"/>
      <c r="R15" s="70"/>
      <c r="S15" s="268"/>
      <c r="T15" s="269"/>
      <c r="U15" s="275"/>
      <c r="V15" s="276"/>
      <c r="W15" s="278"/>
      <c r="X15" s="276"/>
      <c r="Y15" s="70"/>
    </row>
    <row r="16" spans="1:48" s="28" customFormat="1" ht="10.5">
      <c r="A16" s="41" t="s">
        <v>33</v>
      </c>
      <c r="B16" s="241">
        <v>0</v>
      </c>
      <c r="C16" s="241">
        <v>0</v>
      </c>
      <c r="D16" s="242">
        <v>0</v>
      </c>
      <c r="E16" s="243">
        <v>0.03</v>
      </c>
      <c r="F16" s="21">
        <f>SUM(B16:E16)</f>
        <v>0.03</v>
      </c>
      <c r="G16" s="22">
        <f>(B16*$B$7)+(C16*$C$7)+(D16*$D$7)+(E16*$E$7)</f>
        <v>0.69030000000000002</v>
      </c>
      <c r="H16" s="23">
        <v>0</v>
      </c>
      <c r="I16" s="40">
        <v>3</v>
      </c>
      <c r="J16" s="42">
        <v>1172</v>
      </c>
      <c r="K16" s="115">
        <f>J16*F16</f>
        <v>35.159999999999997</v>
      </c>
      <c r="L16" s="116">
        <f>(J16*G16)+(I16*J16)</f>
        <v>4325.0316000000003</v>
      </c>
      <c r="O16" s="267"/>
      <c r="P16" s="267"/>
      <c r="Q16" s="267"/>
      <c r="R16" s="267"/>
      <c r="S16" s="267"/>
      <c r="T16" s="267"/>
      <c r="U16" s="267"/>
      <c r="V16" s="274"/>
      <c r="W16" s="267"/>
      <c r="X16" s="274"/>
      <c r="Y16" s="267"/>
    </row>
    <row r="17" spans="1:48" s="49" customFormat="1" ht="11.25" thickBot="1">
      <c r="A17" s="43" t="s">
        <v>26</v>
      </c>
      <c r="B17" s="244"/>
      <c r="C17" s="244"/>
      <c r="D17" s="245"/>
      <c r="E17" s="245"/>
      <c r="F17" s="44"/>
      <c r="G17" s="45"/>
      <c r="H17" s="46"/>
      <c r="I17" s="46"/>
      <c r="J17" s="47"/>
      <c r="K17" s="121">
        <f>SUM(K15:K16)</f>
        <v>1629.0800000000002</v>
      </c>
      <c r="L17" s="122">
        <f>SUM(L15:L16)</f>
        <v>85060.947199999995</v>
      </c>
      <c r="M17" s="28"/>
      <c r="N17" s="28"/>
      <c r="O17" s="267"/>
      <c r="P17" s="267"/>
      <c r="Q17" s="267"/>
      <c r="R17" s="267"/>
      <c r="S17" s="268"/>
      <c r="T17" s="269"/>
      <c r="U17" s="269"/>
      <c r="V17" s="277"/>
      <c r="W17" s="267"/>
      <c r="X17" s="277"/>
      <c r="Y17" s="267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s="28" customFormat="1" ht="11.25" thickBot="1">
      <c r="A18" s="10" t="s">
        <v>27</v>
      </c>
      <c r="B18" s="14"/>
      <c r="C18" s="14"/>
      <c r="D18" s="14"/>
      <c r="E18" s="88"/>
      <c r="F18" s="151"/>
      <c r="G18" s="158"/>
      <c r="H18" s="50"/>
      <c r="I18" s="50"/>
      <c r="J18" s="159"/>
      <c r="K18" s="123"/>
      <c r="L18" s="124"/>
      <c r="O18" s="267"/>
      <c r="P18" s="267"/>
      <c r="Q18" s="267"/>
      <c r="R18" s="267"/>
      <c r="S18" s="70"/>
      <c r="T18" s="70"/>
      <c r="U18" s="70"/>
      <c r="V18" s="277"/>
      <c r="W18" s="267"/>
      <c r="X18" s="277"/>
      <c r="Y18" s="267"/>
    </row>
    <row r="19" spans="1:48" s="28" customFormat="1" ht="27.75" customHeight="1">
      <c r="A19" s="107" t="s">
        <v>1</v>
      </c>
      <c r="B19" s="202">
        <v>0</v>
      </c>
      <c r="C19" s="193">
        <v>0</v>
      </c>
      <c r="D19" s="194">
        <v>0.5</v>
      </c>
      <c r="E19" s="194">
        <v>0</v>
      </c>
      <c r="F19" s="188">
        <f>SUM(B19:E19)</f>
        <v>0.5</v>
      </c>
      <c r="G19" s="200">
        <f>(B19*$B$7)+(C19*$C$7)+(D19*$D$7)+(E19*$E$7)</f>
        <v>22.055</v>
      </c>
      <c r="H19" s="195">
        <v>0</v>
      </c>
      <c r="I19" s="196">
        <v>0</v>
      </c>
      <c r="J19" s="197">
        <f>0.2*J23</f>
        <v>278.40000000000003</v>
      </c>
      <c r="K19" s="115">
        <f>J19*F19</f>
        <v>139.20000000000002</v>
      </c>
      <c r="L19" s="116">
        <f>J19*G19</f>
        <v>6140.112000000001</v>
      </c>
      <c r="O19" s="267"/>
      <c r="P19" s="267"/>
      <c r="Q19" s="267"/>
      <c r="R19" s="267"/>
      <c r="S19" s="268"/>
      <c r="T19" s="269"/>
      <c r="U19" s="70"/>
      <c r="V19" s="277"/>
      <c r="W19" s="267"/>
      <c r="X19" s="277"/>
      <c r="Y19" s="267"/>
    </row>
    <row r="20" spans="1:48" s="28" customFormat="1" ht="25.5" thickBot="1">
      <c r="A20" s="53" t="s">
        <v>31</v>
      </c>
      <c r="B20" s="203">
        <v>0</v>
      </c>
      <c r="C20" s="187">
        <v>0</v>
      </c>
      <c r="D20" s="187">
        <v>0.3</v>
      </c>
      <c r="E20" s="187">
        <v>0</v>
      </c>
      <c r="F20" s="188">
        <f>SUM(B20:E20)</f>
        <v>0.3</v>
      </c>
      <c r="G20" s="189">
        <f>(B20*$B$7)+(C20*$C$7)+(D20*$D$7)+(E20*$E$7)</f>
        <v>13.232999999999999</v>
      </c>
      <c r="H20" s="190">
        <v>0</v>
      </c>
      <c r="I20" s="191">
        <v>0</v>
      </c>
      <c r="J20" s="192">
        <f>(0.5*J11)+(0.4*J15)</f>
        <v>578.79999999999995</v>
      </c>
      <c r="K20" s="115">
        <f>J20*F20</f>
        <v>173.64</v>
      </c>
      <c r="L20" s="116">
        <f>J20*G20</f>
        <v>7659.2603999999983</v>
      </c>
      <c r="O20" s="267"/>
      <c r="P20" s="267"/>
      <c r="Q20" s="267"/>
      <c r="R20" s="267"/>
      <c r="S20" s="268"/>
      <c r="T20" s="272"/>
      <c r="U20" s="70"/>
      <c r="V20" s="270"/>
      <c r="W20" s="267"/>
      <c r="X20" s="270"/>
      <c r="Y20" s="267"/>
    </row>
    <row r="21" spans="1:48" s="28" customFormat="1" ht="24.75">
      <c r="A21" s="54" t="s">
        <v>0</v>
      </c>
      <c r="B21" s="252">
        <v>0</v>
      </c>
      <c r="C21" s="253">
        <v>0</v>
      </c>
      <c r="D21" s="253">
        <v>0.15</v>
      </c>
      <c r="E21" s="253">
        <v>0</v>
      </c>
      <c r="F21" s="21">
        <f>SUM(B21:E21)</f>
        <v>0.15</v>
      </c>
      <c r="G21" s="22">
        <f>(B21*$B$7)+(C21*$C$7)+(D21*$D$7)+(E21*$E$7)</f>
        <v>6.6164999999999994</v>
      </c>
      <c r="H21" s="55">
        <v>0</v>
      </c>
      <c r="I21" s="56">
        <v>0</v>
      </c>
      <c r="J21" s="251">
        <v>100</v>
      </c>
      <c r="K21" s="125">
        <f>J21*F21</f>
        <v>15</v>
      </c>
      <c r="L21" s="116">
        <f>J21*G21</f>
        <v>661.65</v>
      </c>
      <c r="O21" s="267"/>
      <c r="P21" s="267"/>
      <c r="Q21" s="275"/>
      <c r="R21" s="275"/>
      <c r="S21" s="268"/>
      <c r="T21" s="267"/>
      <c r="U21" s="272"/>
      <c r="V21" s="270"/>
      <c r="W21" s="267"/>
      <c r="X21" s="270"/>
      <c r="Y21" s="275"/>
      <c r="Z21" s="6"/>
    </row>
    <row r="22" spans="1:48" s="28" customFormat="1" ht="11.25" thickBot="1">
      <c r="A22" s="43" t="s">
        <v>26</v>
      </c>
      <c r="B22" s="58"/>
      <c r="C22" s="58"/>
      <c r="D22" s="59"/>
      <c r="E22" s="59"/>
      <c r="F22" s="59"/>
      <c r="G22" s="60"/>
      <c r="H22" s="59"/>
      <c r="I22" s="61"/>
      <c r="J22" s="62"/>
      <c r="K22" s="126">
        <f>SUM(K19:K21)</f>
        <v>327.84000000000003</v>
      </c>
      <c r="L22" s="122">
        <f>SUM(L19:L21)</f>
        <v>14461.0224</v>
      </c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</row>
    <row r="23" spans="1:48" s="68" customFormat="1" ht="18.75" customHeight="1" thickBot="1">
      <c r="A23" s="10" t="s">
        <v>28</v>
      </c>
      <c r="B23" s="64"/>
      <c r="C23" s="64"/>
      <c r="D23" s="65"/>
      <c r="E23" s="65"/>
      <c r="F23" s="113">
        <f>SUM(F11:F21)</f>
        <v>4.3000000000000007</v>
      </c>
      <c r="G23" s="114">
        <f>SUM(G11:G21)</f>
        <v>207.5385</v>
      </c>
      <c r="H23" s="65"/>
      <c r="I23" s="11"/>
      <c r="J23" s="66">
        <f>J11+J15</f>
        <v>1392</v>
      </c>
      <c r="K23" s="127">
        <f>SUM(K13+K17+K22)</f>
        <v>2388.1200000000003</v>
      </c>
      <c r="L23" s="128">
        <f>SUM(L13+L17+L22)</f>
        <v>121314.37759999999</v>
      </c>
      <c r="M23" s="6"/>
      <c r="N23" s="6"/>
      <c r="O23" s="275"/>
      <c r="P23" s="275"/>
      <c r="Q23" s="70"/>
      <c r="R23" s="275"/>
      <c r="S23" s="275"/>
      <c r="T23" s="275"/>
      <c r="U23" s="275"/>
      <c r="V23" s="275"/>
      <c r="W23" s="275"/>
      <c r="X23" s="275"/>
      <c r="Y23" s="70"/>
      <c r="Z23" s="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36" customFormat="1" ht="11.25" thickBot="1">
      <c r="A24" s="1"/>
      <c r="B24" s="2"/>
      <c r="C24" s="2"/>
      <c r="D24" s="2"/>
      <c r="E24" s="2"/>
      <c r="F24" s="2"/>
      <c r="G24" s="4"/>
      <c r="H24" s="4"/>
      <c r="I24" s="4"/>
      <c r="J24" s="2"/>
      <c r="K24" s="8"/>
      <c r="L24" s="4"/>
      <c r="M24" s="28"/>
      <c r="N24" s="28"/>
      <c r="O24" s="267"/>
      <c r="P24" s="267"/>
      <c r="Q24" s="70"/>
      <c r="R24" s="70"/>
      <c r="S24" s="267"/>
      <c r="T24" s="267"/>
      <c r="U24" s="267"/>
      <c r="V24" s="267"/>
      <c r="W24" s="267"/>
      <c r="X24" s="267"/>
      <c r="Y24" s="70"/>
      <c r="Z24" s="2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24" customHeight="1">
      <c r="A25" s="283" t="s">
        <v>44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O25" s="70"/>
      <c r="P25" s="70"/>
      <c r="Q25" s="70"/>
      <c r="R25" s="70"/>
      <c r="S25" s="70"/>
      <c r="T25" s="70"/>
      <c r="U25" s="70"/>
      <c r="V25" s="270"/>
      <c r="W25" s="278"/>
      <c r="X25" s="270"/>
      <c r="Y25" s="70"/>
    </row>
    <row r="26" spans="1:48" ht="4.5" customHeight="1">
      <c r="A26" s="281" t="s">
        <v>68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O26" s="70"/>
      <c r="P26" s="70"/>
      <c r="Q26" s="70"/>
      <c r="R26" s="70"/>
      <c r="S26" s="70"/>
      <c r="T26" s="70"/>
      <c r="U26" s="70"/>
      <c r="V26" s="270"/>
      <c r="W26" s="278"/>
      <c r="X26" s="270"/>
      <c r="Y26" s="70"/>
    </row>
    <row r="27" spans="1:48" ht="12.75" customHeight="1">
      <c r="A27" s="282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O27" s="70"/>
      <c r="P27" s="70"/>
      <c r="Q27" s="70"/>
      <c r="R27" s="70"/>
      <c r="S27" s="70"/>
      <c r="T27" s="70"/>
      <c r="U27" s="70"/>
      <c r="V27" s="270"/>
      <c r="W27" s="278"/>
      <c r="X27" s="270"/>
      <c r="Y27" s="70"/>
    </row>
    <row r="28" spans="1:48" ht="5.25" hidden="1" customHeight="1">
      <c r="A28" s="282" t="s">
        <v>61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O28" s="70"/>
      <c r="P28" s="70"/>
      <c r="Q28" s="70"/>
      <c r="R28" s="70"/>
      <c r="S28" s="70"/>
      <c r="T28" s="70"/>
      <c r="U28" s="70"/>
      <c r="V28" s="270"/>
      <c r="W28" s="278"/>
      <c r="X28" s="270"/>
      <c r="Y28" s="70"/>
    </row>
    <row r="29" spans="1:48" ht="15" customHeight="1">
      <c r="A29" s="282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O29" s="70"/>
      <c r="P29" s="70"/>
      <c r="Q29" s="70"/>
      <c r="R29" s="70"/>
      <c r="S29" s="70"/>
      <c r="T29" s="70"/>
      <c r="U29" s="70"/>
      <c r="V29" s="270"/>
      <c r="W29" s="278"/>
      <c r="X29" s="270"/>
      <c r="Y29" s="70"/>
    </row>
    <row r="30" spans="1:48" ht="15">
      <c r="A30" s="69" t="s">
        <v>42</v>
      </c>
    </row>
    <row r="31" spans="1:48" ht="15">
      <c r="A31" s="69" t="s">
        <v>43</v>
      </c>
    </row>
    <row r="32" spans="1:48" ht="15">
      <c r="A32" s="69" t="s">
        <v>45</v>
      </c>
      <c r="B32" s="70"/>
    </row>
    <row r="33" spans="1:27" ht="15">
      <c r="A33" s="69" t="s">
        <v>71</v>
      </c>
    </row>
    <row r="36" spans="1:27" ht="11.25" customHeight="1"/>
    <row r="37" spans="1:27" ht="15" customHeight="1"/>
    <row r="38" spans="1:27" ht="18" customHeight="1">
      <c r="Z38" s="266"/>
      <c r="AA38" s="266"/>
    </row>
    <row r="39" spans="1:27" ht="18.75" customHeight="1"/>
    <row r="40" spans="1:27" ht="17.25" customHeight="1"/>
  </sheetData>
  <customSheetViews>
    <customSheetView guid="{800D9AF1-EEFD-44A5-8891-375BBDB61A66}" showPageBreaks="1" showGridLines="0" fitToPage="1" printArea="1" showRuler="0">
      <pane ySplit="1" topLeftCell="A5" activePane="bottomLeft" state="frozen"/>
      <selection pane="bottomLeft" activeCell="C35" sqref="C35"/>
      <rowBreaks count="1" manualBreakCount="1">
        <brk id="13" max="11" man="1"/>
      </rowBreaks>
      <pageMargins left="0.75" right="0.75" top="1" bottom="1" header="0.5" footer="0.5"/>
      <pageSetup scale="89" orientation="landscape" r:id="rId1"/>
      <headerFooter alignWithMargins="0">
        <oddHeader xml:space="preserve">&amp;C&amp;"Arial,Bold"&amp;12Table 1-1. Green Power Partnership Respondent Burden for Year 1&amp;"Arial,Regular"&amp;10
</oddHeader>
        <oddFooter>&amp;C&amp;A</oddFooter>
      </headerFooter>
    </customSheetView>
    <customSheetView guid="{6C45BF1D-C6D8-4D7B-9159-243A9F8A5AB0}" showPageBreaks="1" showGridLines="0" fitToPage="1" printArea="1" showRuler="0">
      <pane ySplit="1" topLeftCell="A2" activePane="bottomLeft" state="frozen"/>
      <selection pane="bottomLeft" activeCell="C36" sqref="C36"/>
      <pageMargins left="0.75" right="0.75" top="1" bottom="1" header="0.5" footer="0.5"/>
      <pageSetup scale="78" orientation="landscape" r:id="rId2"/>
      <headerFooter alignWithMargins="0">
        <oddHeader xml:space="preserve">&amp;C&amp;"Arial,Bold"&amp;12Table 1-1. Green Power Partnership Respondent Burden for Year 1&amp;"Arial,Regular"&amp;10
</oddHeader>
        <oddFooter>&amp;C&amp;A</oddFooter>
      </headerFooter>
    </customSheetView>
  </customSheetViews>
  <mergeCells count="3">
    <mergeCell ref="A26:K27"/>
    <mergeCell ref="A28:K29"/>
    <mergeCell ref="A25:L25"/>
  </mergeCells>
  <phoneticPr fontId="2" type="noConversion"/>
  <printOptions gridLinesSet="0"/>
  <pageMargins left="0.75" right="0.75" top="1" bottom="1" header="0.5" footer="0.5"/>
  <pageSetup scale="86" orientation="landscape" r:id="rId3"/>
  <headerFooter alignWithMargins="0">
    <oddHeader xml:space="preserve">&amp;C&amp;"Arial,Bold"&amp;12Table A-1. Green Power Partnership Private Sector Respondent Burden for Year 1&amp;"Arial,Regular"&amp;10
</oddHeader>
    <oddFooter>&amp;C&amp;A</oddFooter>
  </headerFooter>
  <rowBreaks count="1" manualBreakCount="1">
    <brk id="1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31"/>
  <sheetViews>
    <sheetView zoomScaleNormal="100" workbookViewId="0">
      <selection activeCell="G13" sqref="G13"/>
    </sheetView>
  </sheetViews>
  <sheetFormatPr defaultColWidth="8.42578125" defaultRowHeight="10.5"/>
  <cols>
    <col min="1" max="1" width="33.28515625" style="2" customWidth="1"/>
    <col min="2" max="2" width="9.28515625" style="2" customWidth="1"/>
    <col min="3" max="3" width="8.42578125" style="2" customWidth="1"/>
    <col min="4" max="4" width="9.5703125" style="2" customWidth="1"/>
    <col min="5" max="5" width="9.42578125" style="2" customWidth="1"/>
    <col min="6" max="6" width="8.42578125" style="4" customWidth="1"/>
    <col min="7" max="7" width="8.85546875" style="4" customWidth="1"/>
    <col min="8" max="8" width="8.7109375" style="4" customWidth="1"/>
    <col min="9" max="9" width="6.85546875" style="2" customWidth="1"/>
    <col min="10" max="10" width="12.140625" style="8" customWidth="1"/>
    <col min="11" max="11" width="10.140625" style="4" customWidth="1"/>
    <col min="12" max="12" width="9.85546875" style="2" customWidth="1"/>
    <col min="13" max="16384" width="8.42578125" style="2"/>
  </cols>
  <sheetData>
    <row r="1" spans="1:12">
      <c r="A1" s="5"/>
      <c r="B1" s="6"/>
      <c r="C1" s="6"/>
      <c r="D1" s="6"/>
      <c r="E1" s="6"/>
      <c r="F1" s="6"/>
      <c r="G1" s="7"/>
      <c r="I1" s="4"/>
      <c r="J1" s="2"/>
      <c r="K1" s="8"/>
      <c r="L1" s="4"/>
    </row>
    <row r="2" spans="1:12">
      <c r="A2" s="5"/>
      <c r="B2" s="6"/>
      <c r="C2" s="6"/>
      <c r="D2" s="6"/>
      <c r="E2" s="6"/>
      <c r="F2" s="6"/>
      <c r="G2" s="7"/>
      <c r="I2" s="4"/>
      <c r="J2" s="2"/>
      <c r="K2" s="8"/>
      <c r="L2" s="4"/>
    </row>
    <row r="3" spans="1:12" ht="11.25" thickBot="1">
      <c r="A3" s="5"/>
      <c r="B3" s="6"/>
      <c r="C3" s="6"/>
      <c r="D3" s="6"/>
      <c r="E3" s="6"/>
      <c r="F3" s="6"/>
      <c r="G3" s="7"/>
      <c r="I3" s="4"/>
      <c r="J3" s="2"/>
      <c r="K3" s="8"/>
      <c r="L3" s="4"/>
    </row>
    <row r="4" spans="1:12" ht="11.25" thickBot="1">
      <c r="A4" s="99"/>
      <c r="B4" s="100" t="s">
        <v>2</v>
      </c>
      <c r="C4" s="101"/>
      <c r="D4" s="101"/>
      <c r="E4" s="101"/>
      <c r="F4" s="101"/>
      <c r="G4" s="102"/>
      <c r="H4" s="102"/>
      <c r="I4" s="102"/>
      <c r="J4" s="100" t="s">
        <v>3</v>
      </c>
      <c r="K4" s="103"/>
      <c r="L4" s="104"/>
    </row>
    <row r="5" spans="1:12" ht="11.25" thickTop="1">
      <c r="A5" s="9"/>
      <c r="B5" s="94"/>
      <c r="C5" s="95"/>
      <c r="D5" s="95"/>
      <c r="E5" s="95"/>
      <c r="F5" s="79"/>
      <c r="G5" s="79"/>
      <c r="H5" s="79"/>
      <c r="I5" s="96"/>
      <c r="J5" s="97"/>
      <c r="K5" s="79"/>
      <c r="L5" s="98"/>
    </row>
    <row r="6" spans="1:12">
      <c r="A6" s="9"/>
      <c r="B6" s="137" t="s">
        <v>4</v>
      </c>
      <c r="C6" s="138" t="s">
        <v>5</v>
      </c>
      <c r="D6" s="138" t="s">
        <v>6</v>
      </c>
      <c r="E6" s="138" t="s">
        <v>7</v>
      </c>
      <c r="F6" s="77" t="s">
        <v>8</v>
      </c>
      <c r="G6" s="78" t="s">
        <v>9</v>
      </c>
      <c r="H6" s="78" t="s">
        <v>10</v>
      </c>
      <c r="I6" s="85"/>
      <c r="J6" s="76"/>
      <c r="K6" s="80"/>
      <c r="L6" s="89"/>
    </row>
    <row r="7" spans="1:12">
      <c r="A7" s="9"/>
      <c r="B7" s="111">
        <v>58.44</v>
      </c>
      <c r="C7" s="109">
        <v>56.94</v>
      </c>
      <c r="D7" s="109">
        <v>44.11</v>
      </c>
      <c r="E7" s="109">
        <v>23.01</v>
      </c>
      <c r="F7" s="77" t="s">
        <v>11</v>
      </c>
      <c r="G7" s="78" t="s">
        <v>12</v>
      </c>
      <c r="H7" s="78" t="s">
        <v>13</v>
      </c>
      <c r="I7" s="86" t="s">
        <v>14</v>
      </c>
      <c r="J7" s="76" t="s">
        <v>15</v>
      </c>
      <c r="K7" s="80" t="s">
        <v>16</v>
      </c>
      <c r="L7" s="89" t="s">
        <v>17</v>
      </c>
    </row>
    <row r="8" spans="1:12" ht="15" thickBot="1">
      <c r="A8" s="10" t="s">
        <v>18</v>
      </c>
      <c r="B8" s="139" t="s">
        <v>19</v>
      </c>
      <c r="C8" s="140" t="s">
        <v>20</v>
      </c>
      <c r="D8" s="140" t="s">
        <v>20</v>
      </c>
      <c r="E8" s="140" t="s">
        <v>20</v>
      </c>
      <c r="F8" s="82" t="s">
        <v>21</v>
      </c>
      <c r="G8" s="83" t="s">
        <v>22</v>
      </c>
      <c r="H8" s="83" t="s">
        <v>23</v>
      </c>
      <c r="I8" s="87" t="s">
        <v>23</v>
      </c>
      <c r="J8" s="75" t="s">
        <v>35</v>
      </c>
      <c r="K8" s="84" t="s">
        <v>24</v>
      </c>
      <c r="L8" s="90" t="s">
        <v>25</v>
      </c>
    </row>
    <row r="9" spans="1:12" ht="14.25">
      <c r="A9" s="13" t="s">
        <v>36</v>
      </c>
      <c r="B9" s="14"/>
      <c r="C9" s="14"/>
      <c r="D9" s="14"/>
      <c r="E9" s="88"/>
      <c r="F9" s="14"/>
      <c r="G9" s="18"/>
      <c r="H9" s="14"/>
      <c r="I9" s="143"/>
      <c r="J9" s="14"/>
      <c r="K9" s="18"/>
      <c r="L9" s="71"/>
    </row>
    <row r="10" spans="1:12" ht="11.25" thickBot="1">
      <c r="A10" s="19" t="s">
        <v>32</v>
      </c>
      <c r="B10" s="168"/>
      <c r="C10" s="169"/>
      <c r="D10" s="169"/>
      <c r="E10" s="170"/>
      <c r="F10" s="169"/>
      <c r="G10" s="171"/>
      <c r="H10" s="169"/>
      <c r="I10" s="172"/>
      <c r="J10" s="169"/>
      <c r="K10" s="171"/>
      <c r="L10" s="173"/>
    </row>
    <row r="11" spans="1:12">
      <c r="A11" s="20" t="s">
        <v>29</v>
      </c>
      <c r="B11" s="188">
        <v>0.17</v>
      </c>
      <c r="C11" s="188">
        <v>0.69</v>
      </c>
      <c r="D11" s="188">
        <v>1.02</v>
      </c>
      <c r="E11" s="204">
        <v>0</v>
      </c>
      <c r="F11" s="21">
        <f>SUM(B11:E11)</f>
        <v>1.88</v>
      </c>
      <c r="G11" s="22">
        <f>(B11*$B$7)+(C11*$C$7)+(D11*$D$7)+(E11*$E$7)</f>
        <v>94.215599999999995</v>
      </c>
      <c r="H11" s="23">
        <v>0</v>
      </c>
      <c r="I11" s="164">
        <v>0</v>
      </c>
      <c r="J11" s="160">
        <v>220</v>
      </c>
      <c r="K11" s="26">
        <f>J11*F11</f>
        <v>413.59999999999997</v>
      </c>
      <c r="L11" s="72">
        <f>J11*G11</f>
        <v>20727.432000000001</v>
      </c>
    </row>
    <row r="12" spans="1:12">
      <c r="A12" s="27" t="s">
        <v>30</v>
      </c>
      <c r="B12" s="188">
        <v>0</v>
      </c>
      <c r="C12" s="188">
        <v>0</v>
      </c>
      <c r="D12" s="207">
        <v>0</v>
      </c>
      <c r="E12" s="208">
        <v>0.08</v>
      </c>
      <c r="F12" s="21">
        <f>SUM(B12:E12)</f>
        <v>0.08</v>
      </c>
      <c r="G12" s="22">
        <f>(B12*$B$7)+(C12*$C$7)+(D12*$D$7)+(E12*$E$7)</f>
        <v>1.8408000000000002</v>
      </c>
      <c r="H12" s="23">
        <v>0</v>
      </c>
      <c r="I12" s="164">
        <v>3</v>
      </c>
      <c r="J12" s="160">
        <v>220</v>
      </c>
      <c r="K12" s="26">
        <f>J12*F12</f>
        <v>17.600000000000001</v>
      </c>
      <c r="L12" s="72">
        <f>(J12*G12)+(I12*J12)</f>
        <v>1064.9760000000001</v>
      </c>
    </row>
    <row r="13" spans="1:12" ht="11.25" thickBot="1">
      <c r="A13" s="29" t="s">
        <v>26</v>
      </c>
      <c r="B13" s="205"/>
      <c r="C13" s="205"/>
      <c r="D13" s="206"/>
      <c r="E13" s="206"/>
      <c r="F13" s="206"/>
      <c r="G13" s="219"/>
      <c r="H13" s="32"/>
      <c r="I13" s="33"/>
      <c r="J13" s="161"/>
      <c r="K13" s="35">
        <f>SUM(K11:K12)</f>
        <v>431.2</v>
      </c>
      <c r="L13" s="91">
        <f>SUM(L11:L12)</f>
        <v>21792.407999999999</v>
      </c>
    </row>
    <row r="14" spans="1:12" ht="14.25">
      <c r="A14" s="37" t="s">
        <v>37</v>
      </c>
      <c r="B14" s="141"/>
      <c r="C14" s="141"/>
      <c r="D14" s="141"/>
      <c r="E14" s="237"/>
      <c r="F14" s="141"/>
      <c r="G14" s="238"/>
      <c r="H14" s="14"/>
      <c r="I14" s="144"/>
      <c r="J14" s="14"/>
      <c r="K14" s="38"/>
      <c r="L14" s="71"/>
    </row>
    <row r="15" spans="1:12">
      <c r="A15" s="39" t="s">
        <v>34</v>
      </c>
      <c r="B15" s="188">
        <v>0.03</v>
      </c>
      <c r="C15" s="188">
        <v>0.66</v>
      </c>
      <c r="D15" s="239">
        <v>0.67</v>
      </c>
      <c r="E15" s="240">
        <v>0</v>
      </c>
      <c r="F15" s="21">
        <f>SUM(B15:E15)</f>
        <v>1.36</v>
      </c>
      <c r="G15" s="22">
        <f>(B15*$B$7)+(C15*$C$7)+(D15*$D$7)+(E15*$E$7)</f>
        <v>68.887299999999996</v>
      </c>
      <c r="H15" s="23">
        <v>0</v>
      </c>
      <c r="I15" s="72">
        <v>0</v>
      </c>
      <c r="J15" s="160">
        <v>1291</v>
      </c>
      <c r="K15" s="26">
        <f>J15*F15</f>
        <v>1755.7600000000002</v>
      </c>
      <c r="L15" s="72">
        <f>J15*G15</f>
        <v>88933.504300000001</v>
      </c>
    </row>
    <row r="16" spans="1:12">
      <c r="A16" s="41" t="s">
        <v>33</v>
      </c>
      <c r="B16" s="241">
        <v>0</v>
      </c>
      <c r="C16" s="241">
        <v>0</v>
      </c>
      <c r="D16" s="242">
        <v>0</v>
      </c>
      <c r="E16" s="243">
        <v>0.03</v>
      </c>
      <c r="F16" s="21">
        <f>SUM(B16:E16)</f>
        <v>0.03</v>
      </c>
      <c r="G16" s="22">
        <f>(B16*$B$7)+(C16*$C$7)+(D16*$D$7)+(E16*$E$7)</f>
        <v>0.69030000000000002</v>
      </c>
      <c r="H16" s="23">
        <v>0</v>
      </c>
      <c r="I16" s="72">
        <v>3</v>
      </c>
      <c r="J16" s="162">
        <v>1291</v>
      </c>
      <c r="K16" s="26">
        <f>J16*F16</f>
        <v>38.729999999999997</v>
      </c>
      <c r="L16" s="72">
        <f>(J16*G16)+(I16*J16)</f>
        <v>4764.1773000000003</v>
      </c>
    </row>
    <row r="17" spans="1:12" ht="11.25" thickBot="1">
      <c r="A17" s="43" t="s">
        <v>26</v>
      </c>
      <c r="B17" s="244"/>
      <c r="C17" s="244"/>
      <c r="D17" s="245"/>
      <c r="E17" s="245"/>
      <c r="F17" s="44"/>
      <c r="G17" s="45"/>
      <c r="H17" s="46"/>
      <c r="I17" s="165"/>
      <c r="J17" s="163"/>
      <c r="K17" s="48">
        <f>SUM(K15:K16)</f>
        <v>1794.4900000000002</v>
      </c>
      <c r="L17" s="92">
        <f>SUM(L15:L16)</f>
        <v>93697.681599999996</v>
      </c>
    </row>
    <row r="18" spans="1:12" ht="11.25" thickBot="1">
      <c r="A18" s="10" t="s">
        <v>27</v>
      </c>
      <c r="B18" s="14"/>
      <c r="C18" s="14"/>
      <c r="D18" s="14"/>
      <c r="E18" s="88"/>
      <c r="F18" s="155"/>
      <c r="G18" s="167"/>
      <c r="H18" s="50"/>
      <c r="I18" s="166"/>
      <c r="J18" s="51"/>
      <c r="K18" s="52"/>
      <c r="L18" s="93"/>
    </row>
    <row r="19" spans="1:12" ht="24.75">
      <c r="A19" s="107" t="s">
        <v>1</v>
      </c>
      <c r="B19" s="202">
        <v>0</v>
      </c>
      <c r="C19" s="193">
        <v>0</v>
      </c>
      <c r="D19" s="194">
        <v>0.5</v>
      </c>
      <c r="E19" s="194">
        <v>0</v>
      </c>
      <c r="F19" s="199">
        <f>SUM(B19:E19)</f>
        <v>0.5</v>
      </c>
      <c r="G19" s="189">
        <f>(B19*$B$7)+(C19*$C$7)+(D19*$D$7)+(E19*$E$7)</f>
        <v>22.055</v>
      </c>
      <c r="H19" s="195">
        <v>0</v>
      </c>
      <c r="I19" s="196">
        <v>0</v>
      </c>
      <c r="J19" s="197">
        <f>0.2*J23</f>
        <v>302.2</v>
      </c>
      <c r="K19" s="115">
        <f>J19*F19</f>
        <v>151.1</v>
      </c>
      <c r="L19" s="116">
        <f>J19*G19</f>
        <v>6665.0209999999997</v>
      </c>
    </row>
    <row r="20" spans="1:12" ht="25.5" thickBot="1">
      <c r="A20" s="53" t="s">
        <v>31</v>
      </c>
      <c r="B20" s="203">
        <v>0</v>
      </c>
      <c r="C20" s="187">
        <v>0</v>
      </c>
      <c r="D20" s="187">
        <v>0.3</v>
      </c>
      <c r="E20" s="187">
        <v>0</v>
      </c>
      <c r="F20" s="188">
        <f>SUM(B20:E20)</f>
        <v>0.3</v>
      </c>
      <c r="G20" s="189">
        <f>(B20*$B$7)+(C20*$C$7)+(D20*$D$7)+(E20*$E$7)</f>
        <v>13.232999999999999</v>
      </c>
      <c r="H20" s="190">
        <v>0</v>
      </c>
      <c r="I20" s="191">
        <v>0</v>
      </c>
      <c r="J20" s="192">
        <f>(0.5*J11)+(0.4*J15)</f>
        <v>626.4</v>
      </c>
      <c r="K20" s="115">
        <f>J20*F20</f>
        <v>187.92</v>
      </c>
      <c r="L20" s="116">
        <f>J20*G20</f>
        <v>8289.1511999999984</v>
      </c>
    </row>
    <row r="21" spans="1:12" ht="24.75">
      <c r="A21" s="54" t="s">
        <v>0</v>
      </c>
      <c r="B21" s="252">
        <v>0</v>
      </c>
      <c r="C21" s="253">
        <v>0</v>
      </c>
      <c r="D21" s="253">
        <v>0.15</v>
      </c>
      <c r="E21" s="253">
        <v>0</v>
      </c>
      <c r="F21" s="188">
        <f>SUM(B21:E21)</f>
        <v>0.15</v>
      </c>
      <c r="G21" s="22">
        <f>(B21*$B$7)+(C21*$C$7)+(D21*$D$7)+(E21*$E$7)</f>
        <v>6.6164999999999994</v>
      </c>
      <c r="H21" s="55">
        <v>0</v>
      </c>
      <c r="I21" s="56">
        <v>0</v>
      </c>
      <c r="J21" s="251">
        <v>100</v>
      </c>
      <c r="K21" s="57">
        <f>J21*F21</f>
        <v>15</v>
      </c>
      <c r="L21" s="72">
        <f>J21*G21</f>
        <v>661.65</v>
      </c>
    </row>
    <row r="22" spans="1:12" ht="11.25" thickBot="1">
      <c r="A22" s="43" t="s">
        <v>26</v>
      </c>
      <c r="B22" s="230"/>
      <c r="C22" s="230"/>
      <c r="D22" s="231"/>
      <c r="E22" s="231"/>
      <c r="F22" s="231"/>
      <c r="G22" s="60"/>
      <c r="H22" s="59"/>
      <c r="I22" s="61"/>
      <c r="J22" s="62"/>
      <c r="K22" s="63">
        <f>SUM(K19:K21)</f>
        <v>354.02</v>
      </c>
      <c r="L22" s="92">
        <f>SUM(L19:L21)</f>
        <v>15615.822199999997</v>
      </c>
    </row>
    <row r="23" spans="1:12" ht="11.25" thickBot="1">
      <c r="A23" s="10" t="s">
        <v>28</v>
      </c>
      <c r="B23" s="64"/>
      <c r="C23" s="64"/>
      <c r="D23" s="65"/>
      <c r="E23" s="65"/>
      <c r="F23" s="113">
        <f>SUM(F11:F21)</f>
        <v>4.3000000000000007</v>
      </c>
      <c r="G23" s="114">
        <f>SUM(G11:G21)</f>
        <v>207.5385</v>
      </c>
      <c r="H23" s="65"/>
      <c r="I23" s="11"/>
      <c r="J23" s="66">
        <f>J11+J15</f>
        <v>1511</v>
      </c>
      <c r="K23" s="67">
        <f>SUM(K13+K17+K22)</f>
        <v>2579.71</v>
      </c>
      <c r="L23" s="73">
        <f>SUM(L13+L17+L22)</f>
        <v>131105.9118</v>
      </c>
    </row>
    <row r="24" spans="1:12">
      <c r="A24" s="1"/>
      <c r="F24" s="2"/>
      <c r="I24" s="4"/>
      <c r="J24" s="2"/>
      <c r="K24" s="8"/>
      <c r="L24" s="4"/>
    </row>
    <row r="25" spans="1:12" s="110" customFormat="1" ht="22.5" customHeight="1">
      <c r="A25" s="283" t="s">
        <v>44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</row>
    <row r="26" spans="1:12" ht="14.25">
      <c r="A26" s="108" t="s">
        <v>69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4"/>
    </row>
    <row r="27" spans="1:12" ht="14.25">
      <c r="A27" s="106" t="s">
        <v>48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4"/>
    </row>
    <row r="28" spans="1:12" ht="14.25">
      <c r="A28" s="74" t="s">
        <v>42</v>
      </c>
      <c r="F28" s="2"/>
      <c r="I28" s="4"/>
      <c r="J28" s="2"/>
      <c r="K28" s="8"/>
      <c r="L28" s="4"/>
    </row>
    <row r="29" spans="1:12" ht="14.25">
      <c r="A29" s="69" t="s">
        <v>43</v>
      </c>
      <c r="F29" s="2"/>
      <c r="I29" s="4"/>
      <c r="J29" s="2"/>
      <c r="K29" s="8"/>
      <c r="L29" s="4"/>
    </row>
    <row r="30" spans="1:12" ht="14.25">
      <c r="A30" s="69" t="s">
        <v>46</v>
      </c>
      <c r="B30" s="70"/>
      <c r="F30" s="2"/>
      <c r="I30" s="4"/>
      <c r="J30" s="2"/>
      <c r="K30" s="8"/>
      <c r="L30" s="4"/>
    </row>
    <row r="31" spans="1:12" ht="14.25">
      <c r="A31" s="69" t="s">
        <v>72</v>
      </c>
      <c r="F31" s="2"/>
      <c r="I31" s="4"/>
      <c r="J31" s="2"/>
      <c r="K31" s="8"/>
      <c r="L31" s="4"/>
    </row>
  </sheetData>
  <dataConsolidate/>
  <customSheetViews>
    <customSheetView guid="{800D9AF1-EEFD-44A5-8891-375BBDB61A66}" showPageBreaks="1" fitToPage="1" showRuler="0" topLeftCell="A4">
      <selection activeCell="A33" sqref="A33"/>
      <pageMargins left="0.75" right="0.75" top="1" bottom="1" header="0.5" footer="0.5"/>
      <pageSetup scale="35" orientation="landscape" r:id="rId1"/>
      <headerFooter alignWithMargins="0">
        <oddHeader xml:space="preserve">&amp;C&amp;"Arial,Bold"&amp;12Table 1-2. Green Power Partnership Respondent Burden for Year 2&amp;"Arial,Regular"&amp;10
</oddHeader>
        <oddFooter>&amp;C&amp;A</oddFooter>
      </headerFooter>
    </customSheetView>
    <customSheetView guid="{6C45BF1D-C6D8-4D7B-9159-243A9F8A5AB0}" showPageBreaks="1" fitToPage="1" printArea="1" showRuler="0">
      <selection activeCell="A25" sqref="A25"/>
      <pageMargins left="0.75" right="0.75" top="1" bottom="1" header="0.5" footer="0.5"/>
      <pageSetup scale="77" orientation="landscape" r:id="rId2"/>
      <headerFooter alignWithMargins="0">
        <oddHeader xml:space="preserve">&amp;C&amp;"Arial,Bold"&amp;12Table 1-2. Green Power Partnership Respondent Burden for Year 2&amp;"Arial,Regular"&amp;10
</oddHeader>
        <oddFooter>&amp;C&amp;A</oddFooter>
      </headerFooter>
    </customSheetView>
  </customSheetViews>
  <mergeCells count="1">
    <mergeCell ref="A25:L25"/>
  </mergeCells>
  <phoneticPr fontId="2" type="noConversion"/>
  <pageMargins left="0.75" right="0.75" top="1" bottom="1" header="0.5" footer="0.5"/>
  <pageSetup scale="91" orientation="landscape" r:id="rId3"/>
  <headerFooter alignWithMargins="0">
    <oddHeader xml:space="preserve">&amp;C&amp;"Arial,Bold"&amp;12Table A-2. Green Power Partnership Private Sector Respondent Burden for Year 2&amp;"Arial,Regular"&amp;10
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V35"/>
  <sheetViews>
    <sheetView workbookViewId="0">
      <selection activeCell="G13" sqref="G13"/>
    </sheetView>
  </sheetViews>
  <sheetFormatPr defaultColWidth="8.42578125" defaultRowHeight="10.5"/>
  <cols>
    <col min="1" max="1" width="33.28515625" style="2" customWidth="1"/>
    <col min="2" max="2" width="8.42578125" style="2" customWidth="1"/>
    <col min="3" max="3" width="9.42578125" style="2" customWidth="1"/>
    <col min="4" max="4" width="9.28515625" style="2" customWidth="1"/>
    <col min="5" max="5" width="8.42578125" style="4" customWidth="1"/>
    <col min="6" max="6" width="9.28515625" style="4" customWidth="1"/>
    <col min="7" max="7" width="9.85546875" style="4" customWidth="1"/>
    <col min="8" max="8" width="8" style="2" customWidth="1"/>
    <col min="9" max="9" width="8" style="8" customWidth="1"/>
    <col min="10" max="10" width="12.7109375" style="4" customWidth="1"/>
    <col min="11" max="11" width="10.5703125" style="2" customWidth="1"/>
    <col min="12" max="12" width="9.28515625" style="2" customWidth="1"/>
    <col min="13" max="16384" width="8.42578125" style="2"/>
  </cols>
  <sheetData>
    <row r="1" spans="1:13">
      <c r="A1" s="5"/>
      <c r="B1" s="6"/>
      <c r="C1" s="6"/>
      <c r="D1" s="6"/>
      <c r="E1" s="6"/>
      <c r="F1" s="6"/>
      <c r="G1" s="7"/>
      <c r="H1" s="4"/>
      <c r="I1" s="4"/>
      <c r="J1" s="2"/>
      <c r="K1" s="8"/>
      <c r="L1" s="4"/>
    </row>
    <row r="2" spans="1:13">
      <c r="A2" s="5"/>
      <c r="B2" s="6"/>
      <c r="C2" s="6"/>
      <c r="D2" s="6"/>
      <c r="E2" s="6"/>
      <c r="F2" s="6"/>
      <c r="G2" s="7"/>
      <c r="H2" s="4"/>
      <c r="I2" s="4"/>
      <c r="J2" s="2"/>
      <c r="K2" s="8"/>
      <c r="L2" s="4"/>
    </row>
    <row r="3" spans="1:13" ht="11.25" thickBot="1">
      <c r="A3" s="5"/>
      <c r="B3" s="6"/>
      <c r="C3" s="6"/>
      <c r="D3" s="6"/>
      <c r="E3" s="6"/>
      <c r="F3" s="6"/>
      <c r="G3" s="7"/>
      <c r="H3" s="4"/>
      <c r="I3" s="4"/>
      <c r="J3" s="2"/>
      <c r="K3" s="8"/>
      <c r="L3" s="4"/>
    </row>
    <row r="4" spans="1:13" ht="11.25" thickBot="1">
      <c r="A4" s="99"/>
      <c r="B4" s="100" t="s">
        <v>2</v>
      </c>
      <c r="C4" s="101"/>
      <c r="D4" s="101"/>
      <c r="E4" s="101"/>
      <c r="F4" s="101"/>
      <c r="G4" s="102"/>
      <c r="H4" s="102"/>
      <c r="I4" s="102"/>
      <c r="J4" s="100" t="s">
        <v>3</v>
      </c>
      <c r="K4" s="103"/>
      <c r="L4" s="104"/>
    </row>
    <row r="5" spans="1:13" ht="11.25" thickTop="1">
      <c r="A5" s="9"/>
      <c r="B5" s="94"/>
      <c r="C5" s="95"/>
      <c r="D5" s="95"/>
      <c r="E5" s="95"/>
      <c r="F5" s="79"/>
      <c r="G5" s="79"/>
      <c r="H5" s="79"/>
      <c r="I5" s="96"/>
      <c r="J5" s="97"/>
      <c r="K5" s="79"/>
      <c r="L5" s="98"/>
    </row>
    <row r="6" spans="1:13">
      <c r="A6" s="9"/>
      <c r="B6" s="76" t="s">
        <v>4</v>
      </c>
      <c r="C6" s="77" t="s">
        <v>5</v>
      </c>
      <c r="D6" s="77" t="s">
        <v>6</v>
      </c>
      <c r="E6" s="77" t="s">
        <v>7</v>
      </c>
      <c r="F6" s="77" t="s">
        <v>8</v>
      </c>
      <c r="G6" s="78" t="s">
        <v>9</v>
      </c>
      <c r="H6" s="78" t="s">
        <v>10</v>
      </c>
      <c r="I6" s="85"/>
      <c r="J6" s="76"/>
      <c r="K6" s="80"/>
      <c r="L6" s="89"/>
    </row>
    <row r="7" spans="1:13">
      <c r="A7" s="9"/>
      <c r="B7" s="111">
        <v>58.44</v>
      </c>
      <c r="C7" s="109">
        <v>56.94</v>
      </c>
      <c r="D7" s="109">
        <v>44.11</v>
      </c>
      <c r="E7" s="109">
        <v>23.01</v>
      </c>
      <c r="F7" s="77" t="s">
        <v>11</v>
      </c>
      <c r="G7" s="78" t="s">
        <v>12</v>
      </c>
      <c r="H7" s="78" t="s">
        <v>13</v>
      </c>
      <c r="I7" s="86" t="s">
        <v>14</v>
      </c>
      <c r="J7" s="76" t="s">
        <v>15</v>
      </c>
      <c r="K7" s="80" t="s">
        <v>16</v>
      </c>
      <c r="L7" s="89" t="s">
        <v>17</v>
      </c>
    </row>
    <row r="8" spans="1:13" ht="15" thickBot="1">
      <c r="A8" s="10" t="s">
        <v>18</v>
      </c>
      <c r="B8" s="81" t="s">
        <v>19</v>
      </c>
      <c r="C8" s="82" t="s">
        <v>20</v>
      </c>
      <c r="D8" s="82" t="s">
        <v>20</v>
      </c>
      <c r="E8" s="82" t="s">
        <v>20</v>
      </c>
      <c r="F8" s="82" t="s">
        <v>21</v>
      </c>
      <c r="G8" s="83" t="s">
        <v>22</v>
      </c>
      <c r="H8" s="83" t="s">
        <v>23</v>
      </c>
      <c r="I8" s="87" t="s">
        <v>23</v>
      </c>
      <c r="J8" s="75" t="s">
        <v>35</v>
      </c>
      <c r="K8" s="84" t="s">
        <v>24</v>
      </c>
      <c r="L8" s="90" t="s">
        <v>25</v>
      </c>
    </row>
    <row r="9" spans="1:13" ht="14.25">
      <c r="A9" s="13" t="s">
        <v>36</v>
      </c>
      <c r="B9" s="14"/>
      <c r="C9" s="14"/>
      <c r="D9" s="14"/>
      <c r="E9" s="15"/>
      <c r="F9" s="14"/>
      <c r="G9" s="14"/>
      <c r="H9" s="14"/>
      <c r="I9" s="143"/>
      <c r="J9" s="14"/>
      <c r="K9" s="18"/>
      <c r="L9" s="71"/>
    </row>
    <row r="10" spans="1:13">
      <c r="A10" s="19" t="s">
        <v>32</v>
      </c>
      <c r="B10" s="14"/>
      <c r="C10" s="14"/>
      <c r="D10" s="14"/>
      <c r="E10" s="15"/>
      <c r="F10" s="14"/>
      <c r="G10" s="14"/>
      <c r="H10" s="14"/>
      <c r="I10" s="144"/>
      <c r="J10" s="14"/>
      <c r="K10" s="18"/>
      <c r="L10" s="71"/>
    </row>
    <row r="11" spans="1:13">
      <c r="A11" s="20" t="s">
        <v>29</v>
      </c>
      <c r="B11" s="188">
        <v>0.17</v>
      </c>
      <c r="C11" s="188">
        <v>0.69</v>
      </c>
      <c r="D11" s="188">
        <v>1.02</v>
      </c>
      <c r="E11" s="235">
        <v>0</v>
      </c>
      <c r="F11" s="21">
        <f>SUM(B11:E11)</f>
        <v>1.88</v>
      </c>
      <c r="G11" s="22">
        <f>(B11*$B$7)+(C11*$C$7)+(D11*$D$7)+(E11*$E$7)</f>
        <v>94.215599999999995</v>
      </c>
      <c r="H11" s="23">
        <v>0</v>
      </c>
      <c r="I11" s="24">
        <v>0</v>
      </c>
      <c r="J11" s="25">
        <v>220</v>
      </c>
      <c r="K11" s="26">
        <f>J11*F11</f>
        <v>413.59999999999997</v>
      </c>
      <c r="L11" s="72">
        <f>J11*G11</f>
        <v>20727.432000000001</v>
      </c>
    </row>
    <row r="12" spans="1:13">
      <c r="A12" s="27" t="s">
        <v>30</v>
      </c>
      <c r="B12" s="188">
        <v>0</v>
      </c>
      <c r="C12" s="188">
        <v>0</v>
      </c>
      <c r="D12" s="207">
        <v>0</v>
      </c>
      <c r="E12" s="208">
        <v>0.08</v>
      </c>
      <c r="F12" s="21">
        <f>SUM(B12:E12)</f>
        <v>0.08</v>
      </c>
      <c r="G12" s="22">
        <f>(B12*$B$7)+(C12*$C$7)+(D12*$D$7)+(E12*$E$7)</f>
        <v>1.8408000000000002</v>
      </c>
      <c r="H12" s="23">
        <v>0</v>
      </c>
      <c r="I12" s="24">
        <v>3</v>
      </c>
      <c r="J12" s="25">
        <v>220</v>
      </c>
      <c r="K12" s="26">
        <f>J12*F12</f>
        <v>17.600000000000001</v>
      </c>
      <c r="L12" s="72">
        <f>(J12*G12)+(I12*J12)</f>
        <v>1064.9760000000001</v>
      </c>
    </row>
    <row r="13" spans="1:13" ht="11.25" thickBot="1">
      <c r="A13" s="29" t="s">
        <v>26</v>
      </c>
      <c r="B13" s="205"/>
      <c r="C13" s="205"/>
      <c r="D13" s="206"/>
      <c r="E13" s="206"/>
      <c r="F13" s="30"/>
      <c r="G13" s="31"/>
      <c r="H13" s="32"/>
      <c r="I13" s="33"/>
      <c r="J13" s="34"/>
      <c r="K13" s="35">
        <f>SUM(K11:K12)</f>
        <v>431.2</v>
      </c>
      <c r="L13" s="91">
        <f>SUM(L11:L12)</f>
        <v>21792.407999999999</v>
      </c>
      <c r="M13" s="28"/>
    </row>
    <row r="14" spans="1:13" ht="14.25">
      <c r="A14" s="37" t="s">
        <v>37</v>
      </c>
      <c r="B14" s="14"/>
      <c r="C14" s="14"/>
      <c r="D14" s="14"/>
      <c r="E14" s="88"/>
      <c r="F14" s="14"/>
      <c r="G14" s="18"/>
      <c r="H14" s="14"/>
      <c r="I14" s="16"/>
      <c r="J14" s="17"/>
      <c r="K14" s="38"/>
      <c r="L14" s="71"/>
    </row>
    <row r="15" spans="1:13">
      <c r="A15" s="39" t="s">
        <v>34</v>
      </c>
      <c r="B15" s="188">
        <v>0.03</v>
      </c>
      <c r="C15" s="188">
        <v>0.66</v>
      </c>
      <c r="D15" s="239">
        <v>0.67</v>
      </c>
      <c r="E15" s="240">
        <v>0</v>
      </c>
      <c r="F15" s="21">
        <f>SUM(B15:E15)</f>
        <v>1.36</v>
      </c>
      <c r="G15" s="22">
        <f>(B15*$B$7)+(C15*$C$7)+(D15*$D$7)+(E15*$E$7)</f>
        <v>68.887299999999996</v>
      </c>
      <c r="H15" s="23">
        <v>0</v>
      </c>
      <c r="I15" s="40">
        <v>0</v>
      </c>
      <c r="J15" s="25">
        <v>1410</v>
      </c>
      <c r="K15" s="26">
        <f>J15*F15</f>
        <v>1917.6000000000001</v>
      </c>
      <c r="L15" s="72">
        <f>J15*G15</f>
        <v>97131.092999999993</v>
      </c>
    </row>
    <row r="16" spans="1:13">
      <c r="A16" s="41" t="s">
        <v>33</v>
      </c>
      <c r="B16" s="241">
        <v>0</v>
      </c>
      <c r="C16" s="241">
        <v>0</v>
      </c>
      <c r="D16" s="242">
        <v>0</v>
      </c>
      <c r="E16" s="243">
        <v>0.03</v>
      </c>
      <c r="F16" s="21">
        <f>SUM(B16:E16)</f>
        <v>0.03</v>
      </c>
      <c r="G16" s="22">
        <f>(B16*$B$7)+(C16*$C$7)+(D16*$D$7)+(E16*$E$7)</f>
        <v>0.69030000000000002</v>
      </c>
      <c r="H16" s="23">
        <v>0</v>
      </c>
      <c r="I16" s="40">
        <v>3</v>
      </c>
      <c r="J16" s="42">
        <v>1410</v>
      </c>
      <c r="K16" s="26">
        <f>J16*F16</f>
        <v>42.3</v>
      </c>
      <c r="L16" s="72">
        <f>(J16*G16)+(I16*J16)</f>
        <v>5203.3230000000003</v>
      </c>
      <c r="M16" s="28"/>
    </row>
    <row r="17" spans="1:22" ht="11.25" thickBot="1">
      <c r="A17" s="43" t="s">
        <v>26</v>
      </c>
      <c r="B17" s="244"/>
      <c r="C17" s="244"/>
      <c r="D17" s="245"/>
      <c r="E17" s="245"/>
      <c r="F17" s="44"/>
      <c r="G17" s="45"/>
      <c r="H17" s="46"/>
      <c r="I17" s="46"/>
      <c r="J17" s="47"/>
      <c r="K17" s="48">
        <f>SUM(K15:K16)</f>
        <v>1959.9</v>
      </c>
      <c r="L17" s="92">
        <f>SUM(L15:L16)</f>
        <v>102334.416</v>
      </c>
      <c r="M17" s="28"/>
    </row>
    <row r="18" spans="1:22" ht="11.25" thickBot="1">
      <c r="A18" s="10" t="s">
        <v>27</v>
      </c>
      <c r="B18" s="14"/>
      <c r="C18" s="14"/>
      <c r="D18" s="14"/>
      <c r="E18" s="88"/>
      <c r="F18" s="155"/>
      <c r="G18" s="158"/>
      <c r="H18" s="50"/>
      <c r="I18" s="50"/>
      <c r="J18" s="159"/>
      <c r="K18" s="52"/>
      <c r="L18" s="93"/>
      <c r="M18" s="28"/>
    </row>
    <row r="19" spans="1:22" ht="24.75">
      <c r="A19" s="107" t="s">
        <v>1</v>
      </c>
      <c r="B19" s="202">
        <v>0</v>
      </c>
      <c r="C19" s="193">
        <v>0</v>
      </c>
      <c r="D19" s="194">
        <v>0.5</v>
      </c>
      <c r="E19" s="194">
        <v>0</v>
      </c>
      <c r="F19" s="199">
        <f>SUM(B19:E19)</f>
        <v>0.5</v>
      </c>
      <c r="G19" s="200">
        <f>(B19*$B$7)+(C19*$C$7)+(D19*$D$7)+(E19*$E$7)</f>
        <v>22.055</v>
      </c>
      <c r="H19" s="195">
        <v>0</v>
      </c>
      <c r="I19" s="196">
        <v>0</v>
      </c>
      <c r="J19" s="197">
        <f>0.2*J23</f>
        <v>326</v>
      </c>
      <c r="K19" s="115">
        <f>J19*F19</f>
        <v>163</v>
      </c>
      <c r="L19" s="116">
        <f>J19*G19</f>
        <v>7189.93</v>
      </c>
      <c r="M19" s="28"/>
    </row>
    <row r="20" spans="1:22" ht="25.5" thickBot="1">
      <c r="A20" s="53" t="s">
        <v>31</v>
      </c>
      <c r="B20" s="203">
        <v>0</v>
      </c>
      <c r="C20" s="187">
        <v>0</v>
      </c>
      <c r="D20" s="187">
        <v>0.3</v>
      </c>
      <c r="E20" s="187">
        <v>0</v>
      </c>
      <c r="F20" s="188">
        <f>SUM(B20:E20)</f>
        <v>0.3</v>
      </c>
      <c r="G20" s="189">
        <f>(B20*$B$7)+(C20*$C$7)+(D20*$D$7)+(E20*$E$7)</f>
        <v>13.232999999999999</v>
      </c>
      <c r="H20" s="190">
        <v>0</v>
      </c>
      <c r="I20" s="191">
        <v>0</v>
      </c>
      <c r="J20" s="192">
        <f>(0.5*J11)+(0.4*J15)</f>
        <v>674</v>
      </c>
      <c r="K20" s="115">
        <f>J20*F20</f>
        <v>202.2</v>
      </c>
      <c r="L20" s="116">
        <f>J20*G20</f>
        <v>8919.0419999999995</v>
      </c>
      <c r="M20" s="28"/>
      <c r="N20" s="70"/>
      <c r="O20" s="70"/>
      <c r="P20" s="70"/>
      <c r="Q20" s="70"/>
      <c r="R20" s="70"/>
      <c r="S20" s="70"/>
      <c r="T20" s="70"/>
      <c r="U20" s="70"/>
      <c r="V20" s="70"/>
    </row>
    <row r="21" spans="1:22" ht="24.75">
      <c r="A21" s="54" t="s">
        <v>0</v>
      </c>
      <c r="B21" s="252">
        <v>0</v>
      </c>
      <c r="C21" s="253">
        <v>0</v>
      </c>
      <c r="D21" s="253">
        <v>0.15</v>
      </c>
      <c r="E21" s="253">
        <v>0</v>
      </c>
      <c r="F21" s="21">
        <f>SUM(B21:E21)</f>
        <v>0.15</v>
      </c>
      <c r="G21" s="22">
        <f>(B21*$B$7)+(C21*$C$7)+(D21*$D$7)+(E21*$E$7)</f>
        <v>6.6164999999999994</v>
      </c>
      <c r="H21" s="55">
        <v>0</v>
      </c>
      <c r="I21" s="56">
        <v>0</v>
      </c>
      <c r="J21" s="251">
        <v>100</v>
      </c>
      <c r="K21" s="57">
        <f>J21*F21</f>
        <v>15</v>
      </c>
      <c r="L21" s="72">
        <f>J21*G21</f>
        <v>661.65</v>
      </c>
      <c r="M21" s="28"/>
      <c r="N21" s="70"/>
      <c r="O21" s="70"/>
      <c r="P21" s="70"/>
      <c r="Q21" s="70"/>
      <c r="R21" s="70"/>
      <c r="S21" s="70"/>
      <c r="T21" s="70"/>
      <c r="U21" s="70"/>
      <c r="V21" s="70"/>
    </row>
    <row r="22" spans="1:22" ht="11.25" thickBot="1">
      <c r="A22" s="43" t="s">
        <v>26</v>
      </c>
      <c r="B22" s="58"/>
      <c r="C22" s="58"/>
      <c r="D22" s="59"/>
      <c r="E22" s="59"/>
      <c r="F22" s="59"/>
      <c r="G22" s="60"/>
      <c r="H22" s="59"/>
      <c r="I22" s="61"/>
      <c r="J22" s="62"/>
      <c r="K22" s="63">
        <f>SUM(K19:K21)</f>
        <v>380.2</v>
      </c>
      <c r="L22" s="92">
        <f>SUM(L19:L21)</f>
        <v>16770.621999999999</v>
      </c>
      <c r="M22" s="28"/>
    </row>
    <row r="23" spans="1:22" ht="11.25" thickBot="1">
      <c r="A23" s="10" t="s">
        <v>28</v>
      </c>
      <c r="B23" s="64"/>
      <c r="C23" s="64"/>
      <c r="D23" s="65"/>
      <c r="E23" s="65"/>
      <c r="F23" s="113">
        <f>SUM(F11:F21)</f>
        <v>4.3000000000000007</v>
      </c>
      <c r="G23" s="114">
        <f>SUM(G11:G21)</f>
        <v>207.5385</v>
      </c>
      <c r="H23" s="65"/>
      <c r="I23" s="11"/>
      <c r="J23" s="66">
        <f>J11+J15</f>
        <v>1630</v>
      </c>
      <c r="K23" s="67">
        <f>SUM(K13+K17+K22)</f>
        <v>2771.2999999999997</v>
      </c>
      <c r="L23" s="73">
        <f>SUM(L13+L17+L22)</f>
        <v>140897.446</v>
      </c>
      <c r="M23" s="6"/>
    </row>
    <row r="24" spans="1:22">
      <c r="A24" s="1"/>
      <c r="E24" s="2"/>
      <c r="F24" s="2"/>
      <c r="H24" s="4"/>
      <c r="I24" s="4"/>
      <c r="J24" s="2"/>
      <c r="K24" s="8"/>
      <c r="L24" s="4"/>
      <c r="M24" s="28"/>
    </row>
    <row r="25" spans="1:22" ht="23.25" customHeight="1">
      <c r="A25" s="283" t="s">
        <v>44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</row>
    <row r="26" spans="1:22" ht="14.25">
      <c r="A26" s="108" t="s">
        <v>70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4"/>
    </row>
    <row r="27" spans="1:22" ht="14.25">
      <c r="A27" s="106" t="s">
        <v>38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4"/>
    </row>
    <row r="28" spans="1:22" ht="14.25">
      <c r="A28" s="74" t="s">
        <v>42</v>
      </c>
      <c r="E28" s="2"/>
      <c r="F28" s="2"/>
      <c r="H28" s="4"/>
      <c r="I28" s="4"/>
      <c r="J28" s="2"/>
      <c r="K28" s="8"/>
      <c r="L28" s="4"/>
    </row>
    <row r="29" spans="1:22" ht="14.25">
      <c r="A29" s="69" t="s">
        <v>43</v>
      </c>
      <c r="E29" s="2"/>
      <c r="F29" s="2"/>
      <c r="H29" s="4"/>
      <c r="I29" s="4"/>
      <c r="J29" s="2"/>
      <c r="K29" s="8"/>
      <c r="L29" s="4"/>
    </row>
    <row r="30" spans="1:22" ht="14.25">
      <c r="A30" s="69" t="s">
        <v>47</v>
      </c>
      <c r="B30" s="70"/>
      <c r="E30" s="2"/>
      <c r="F30" s="2"/>
      <c r="H30" s="4"/>
      <c r="I30" s="4"/>
      <c r="J30" s="2"/>
      <c r="K30" s="8"/>
      <c r="L30" s="4"/>
    </row>
    <row r="31" spans="1:22" ht="14.25">
      <c r="A31" s="69" t="s">
        <v>73</v>
      </c>
      <c r="E31" s="2"/>
      <c r="F31" s="2"/>
      <c r="H31" s="4"/>
      <c r="I31" s="4"/>
      <c r="J31" s="2"/>
      <c r="K31" s="8"/>
      <c r="L31" s="4"/>
    </row>
    <row r="32" spans="1:22">
      <c r="A32" s="1"/>
      <c r="E32" s="2"/>
      <c r="F32" s="2"/>
      <c r="H32" s="4"/>
      <c r="I32" s="4"/>
      <c r="J32" s="2"/>
      <c r="K32" s="8"/>
      <c r="L32" s="4"/>
    </row>
    <row r="33" spans="1:12">
      <c r="A33" s="1"/>
      <c r="E33" s="2"/>
      <c r="F33" s="2"/>
      <c r="H33" s="4"/>
      <c r="I33" s="4"/>
      <c r="J33" s="2"/>
      <c r="K33" s="8"/>
      <c r="L33" s="4"/>
    </row>
    <row r="34" spans="1:12">
      <c r="A34" s="1"/>
      <c r="E34" s="2"/>
      <c r="F34" s="2"/>
      <c r="H34" s="4"/>
      <c r="I34" s="4"/>
      <c r="J34" s="2"/>
      <c r="K34" s="8"/>
      <c r="L34" s="4"/>
    </row>
    <row r="35" spans="1:12">
      <c r="A35" s="1"/>
      <c r="E35" s="2"/>
      <c r="F35" s="2"/>
      <c r="H35" s="4"/>
      <c r="I35" s="4"/>
      <c r="J35" s="2"/>
      <c r="K35" s="8"/>
      <c r="L35" s="4"/>
    </row>
  </sheetData>
  <customSheetViews>
    <customSheetView guid="{800D9AF1-EEFD-44A5-8891-375BBDB61A66}" showPageBreaks="1" fitToPage="1" showRuler="0" topLeftCell="A4">
      <selection activeCell="A32" sqref="A32"/>
      <pageMargins left="0.75" right="0.75" top="1" bottom="1" header="0.5" footer="0.5"/>
      <pageSetup scale="35" orientation="landscape" r:id="rId1"/>
      <headerFooter alignWithMargins="0">
        <oddHeader xml:space="preserve">&amp;C&amp;"Arial,Bold"&amp;12Table 1-3. Green Power Partnership Respondent Burden for Year 3&amp;"Arial,Regular"&amp;10
</oddHeader>
        <oddFooter>&amp;C&amp;A</oddFooter>
      </headerFooter>
    </customSheetView>
    <customSheetView guid="{6C45BF1D-C6D8-4D7B-9159-243A9F8A5AB0}" showPageBreaks="1" fitToPage="1" printArea="1" showRuler="0" topLeftCell="A13">
      <selection activeCell="A26" sqref="A26"/>
      <pageMargins left="0.75" right="0.75" top="1" bottom="1" header="0.5" footer="0.5"/>
      <pageSetup scale="74" orientation="landscape" r:id="rId2"/>
      <headerFooter alignWithMargins="0">
        <oddHeader xml:space="preserve">&amp;C&amp;"Arial,Bold"&amp;12Table 1-3. Green Power Partnership Respondent Burden for Year 3&amp;"Arial,Regular"&amp;10
</oddHeader>
        <oddFooter>&amp;C&amp;A</oddFooter>
      </headerFooter>
    </customSheetView>
  </customSheetViews>
  <mergeCells count="1">
    <mergeCell ref="A25:L25"/>
  </mergeCells>
  <phoneticPr fontId="2" type="noConversion"/>
  <pageMargins left="0.75" right="0.75" top="1" bottom="1" header="0.5" footer="0.5"/>
  <pageSetup scale="90" orientation="landscape" r:id="rId3"/>
  <headerFooter alignWithMargins="0">
    <oddHeader xml:space="preserve">&amp;C&amp;"Arial,Bold"&amp;12Table A-3. Green Power Partnership Private Sector Respondent Burden for Year 3&amp;"Arial,Regular"&amp;10
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selection activeCell="F12" sqref="F12"/>
    </sheetView>
  </sheetViews>
  <sheetFormatPr defaultRowHeight="12.75"/>
  <cols>
    <col min="1" max="1" width="33.28515625" customWidth="1"/>
    <col min="8" max="8" width="7.140625" customWidth="1"/>
    <col min="9" max="9" width="12.85546875" customWidth="1"/>
    <col min="10" max="10" width="9.7109375" customWidth="1"/>
  </cols>
  <sheetData>
    <row r="1" spans="1:12">
      <c r="A1" s="5"/>
      <c r="B1" s="6"/>
      <c r="C1" s="6"/>
      <c r="D1" s="6"/>
      <c r="E1" s="6"/>
      <c r="F1" s="7"/>
      <c r="G1" s="4"/>
      <c r="H1" s="4"/>
      <c r="I1" s="2"/>
      <c r="J1" s="8"/>
      <c r="K1" s="4"/>
    </row>
    <row r="2" spans="1:12" ht="13.5" thickBot="1">
      <c r="A2" s="5"/>
      <c r="B2" s="6"/>
      <c r="C2" s="6"/>
      <c r="D2" s="6"/>
      <c r="E2" s="6"/>
      <c r="F2" s="7"/>
      <c r="G2" s="4"/>
      <c r="H2" s="4"/>
      <c r="I2" s="2"/>
      <c r="J2" s="8"/>
      <c r="K2" s="4"/>
    </row>
    <row r="3" spans="1:12" ht="13.5" thickBot="1">
      <c r="A3" s="99"/>
      <c r="B3" s="100" t="s">
        <v>2</v>
      </c>
      <c r="C3" s="101"/>
      <c r="D3" s="101"/>
      <c r="E3" s="101"/>
      <c r="F3" s="101"/>
      <c r="G3" s="102"/>
      <c r="H3" s="102"/>
      <c r="I3" s="284" t="s">
        <v>3</v>
      </c>
      <c r="J3" s="284"/>
      <c r="K3" s="284"/>
    </row>
    <row r="4" spans="1:12" ht="13.5" thickTop="1">
      <c r="A4" s="9"/>
      <c r="B4" s="95"/>
      <c r="C4" s="95"/>
      <c r="D4" s="95"/>
      <c r="E4" s="79"/>
      <c r="F4" s="79"/>
      <c r="G4" s="79"/>
      <c r="H4" s="96"/>
      <c r="I4" s="97"/>
      <c r="J4" s="79"/>
      <c r="K4" s="98"/>
    </row>
    <row r="5" spans="1:12">
      <c r="A5" s="9"/>
      <c r="B5" s="77" t="s">
        <v>5</v>
      </c>
      <c r="C5" s="77" t="s">
        <v>6</v>
      </c>
      <c r="D5" s="77" t="s">
        <v>7</v>
      </c>
      <c r="E5" s="77" t="s">
        <v>8</v>
      </c>
      <c r="F5" s="78" t="s">
        <v>9</v>
      </c>
      <c r="G5" s="78" t="s">
        <v>10</v>
      </c>
      <c r="H5" s="85"/>
      <c r="I5" s="76"/>
      <c r="J5" s="80"/>
      <c r="K5" s="89"/>
    </row>
    <row r="6" spans="1:12">
      <c r="A6" s="9"/>
      <c r="B6" s="109">
        <v>56.94</v>
      </c>
      <c r="C6" s="109">
        <v>44.11</v>
      </c>
      <c r="D6" s="109">
        <v>23.01</v>
      </c>
      <c r="E6" s="77" t="s">
        <v>11</v>
      </c>
      <c r="F6" s="78" t="s">
        <v>12</v>
      </c>
      <c r="G6" s="78" t="s">
        <v>13</v>
      </c>
      <c r="H6" s="86" t="s">
        <v>14</v>
      </c>
      <c r="I6" s="76" t="s">
        <v>15</v>
      </c>
      <c r="J6" s="80" t="s">
        <v>16</v>
      </c>
      <c r="K6" s="89" t="s">
        <v>17</v>
      </c>
    </row>
    <row r="7" spans="1:12" ht="15.75" thickBot="1">
      <c r="A7" s="10" t="s">
        <v>18</v>
      </c>
      <c r="B7" s="82" t="s">
        <v>20</v>
      </c>
      <c r="C7" s="82" t="s">
        <v>20</v>
      </c>
      <c r="D7" s="82" t="s">
        <v>20</v>
      </c>
      <c r="E7" s="82" t="s">
        <v>21</v>
      </c>
      <c r="F7" s="83" t="s">
        <v>22</v>
      </c>
      <c r="G7" s="83" t="s">
        <v>23</v>
      </c>
      <c r="H7" s="87" t="s">
        <v>23</v>
      </c>
      <c r="I7" s="75" t="s">
        <v>35</v>
      </c>
      <c r="J7" s="84" t="s">
        <v>24</v>
      </c>
      <c r="K7" s="90" t="s">
        <v>25</v>
      </c>
    </row>
    <row r="8" spans="1:12" ht="15">
      <c r="A8" s="13" t="s">
        <v>36</v>
      </c>
      <c r="B8" s="14"/>
      <c r="C8" s="14"/>
      <c r="D8" s="15"/>
      <c r="E8" s="14"/>
      <c r="F8" s="14"/>
      <c r="G8" s="14"/>
      <c r="H8" s="143"/>
      <c r="I8" s="14"/>
      <c r="J8" s="18"/>
      <c r="K8" s="71"/>
    </row>
    <row r="9" spans="1:12">
      <c r="A9" s="19" t="s">
        <v>32</v>
      </c>
      <c r="B9" s="14"/>
      <c r="C9" s="14"/>
      <c r="D9" s="15"/>
      <c r="E9" s="14"/>
      <c r="F9" s="14"/>
      <c r="G9" s="14"/>
      <c r="H9" s="144"/>
      <c r="I9" s="14"/>
      <c r="J9" s="18"/>
      <c r="K9" s="71"/>
    </row>
    <row r="10" spans="1:12">
      <c r="A10" s="20" t="s">
        <v>29</v>
      </c>
      <c r="B10" s="188">
        <v>0.69</v>
      </c>
      <c r="C10" s="188">
        <v>1.02</v>
      </c>
      <c r="D10" s="235">
        <v>0</v>
      </c>
      <c r="E10" s="188">
        <f>SUM(B10:D10)</f>
        <v>1.71</v>
      </c>
      <c r="F10" s="189">
        <f>(B10*$B$6)+(C10*$C$6)+(D10*$D$6)</f>
        <v>84.280799999999999</v>
      </c>
      <c r="G10" s="216">
        <v>0</v>
      </c>
      <c r="H10" s="236">
        <v>0</v>
      </c>
      <c r="I10" s="258">
        <v>28</v>
      </c>
      <c r="J10" s="115">
        <f>I10*E10</f>
        <v>47.879999999999995</v>
      </c>
      <c r="K10" s="116">
        <f>I10*F10</f>
        <v>2359.8624</v>
      </c>
    </row>
    <row r="11" spans="1:12">
      <c r="A11" s="27" t="s">
        <v>30</v>
      </c>
      <c r="B11" s="188">
        <v>0</v>
      </c>
      <c r="C11" s="207">
        <v>0</v>
      </c>
      <c r="D11" s="208">
        <v>0.08</v>
      </c>
      <c r="E11" s="188">
        <f>SUM(B11:D11)</f>
        <v>0.08</v>
      </c>
      <c r="F11" s="189">
        <f>(B11*$B$6)+(C11*$C$6)+(D11*$D$6)</f>
        <v>1.8408000000000002</v>
      </c>
      <c r="G11" s="216">
        <v>0</v>
      </c>
      <c r="H11" s="236">
        <v>3</v>
      </c>
      <c r="I11" s="258">
        <v>28</v>
      </c>
      <c r="J11" s="115">
        <f>I11*E11</f>
        <v>2.2400000000000002</v>
      </c>
      <c r="K11" s="116">
        <f>(I11*F11)+(H11*I11)</f>
        <v>135.54240000000001</v>
      </c>
    </row>
    <row r="12" spans="1:12" ht="13.5" thickBot="1">
      <c r="A12" s="29" t="s">
        <v>26</v>
      </c>
      <c r="B12" s="205"/>
      <c r="C12" s="206"/>
      <c r="D12" s="206"/>
      <c r="E12" s="206"/>
      <c r="F12" s="219"/>
      <c r="G12" s="220"/>
      <c r="H12" s="221"/>
      <c r="I12" s="259"/>
      <c r="J12" s="117">
        <f>SUM(J10:J11)</f>
        <v>50.12</v>
      </c>
      <c r="K12" s="118">
        <f>SUM(K10:K11)</f>
        <v>2495.4047999999998</v>
      </c>
    </row>
    <row r="13" spans="1:12" ht="15">
      <c r="A13" s="37" t="s">
        <v>37</v>
      </c>
      <c r="B13" s="14"/>
      <c r="C13" s="14"/>
      <c r="D13" s="14"/>
      <c r="E13" s="14"/>
      <c r="F13" s="14"/>
      <c r="G13" s="14"/>
      <c r="H13" s="157"/>
      <c r="I13" s="237"/>
      <c r="J13" s="141"/>
      <c r="K13" s="238"/>
      <c r="L13" s="142"/>
    </row>
    <row r="14" spans="1:12">
      <c r="A14" s="39" t="s">
        <v>34</v>
      </c>
      <c r="B14" s="188">
        <v>0.66</v>
      </c>
      <c r="C14" s="239">
        <v>0.67</v>
      </c>
      <c r="D14" s="240">
        <v>0</v>
      </c>
      <c r="E14" s="188">
        <f>SUM(B14:D14)</f>
        <v>1.33</v>
      </c>
      <c r="F14" s="189">
        <f>(B14*$B$6)+(C14*$C$6)+(D14*$D$6)</f>
        <v>67.134100000000004</v>
      </c>
      <c r="G14" s="216">
        <v>0</v>
      </c>
      <c r="H14" s="116">
        <v>0</v>
      </c>
      <c r="I14" s="258">
        <v>148</v>
      </c>
      <c r="J14" s="115">
        <f>I14*E14</f>
        <v>196.84</v>
      </c>
      <c r="K14" s="116">
        <f>I14*F14</f>
        <v>9935.8468000000012</v>
      </c>
    </row>
    <row r="15" spans="1:12">
      <c r="A15" s="41" t="s">
        <v>33</v>
      </c>
      <c r="B15" s="241">
        <v>0</v>
      </c>
      <c r="C15" s="242">
        <v>0</v>
      </c>
      <c r="D15" s="243">
        <v>0.03</v>
      </c>
      <c r="E15" s="188">
        <f>SUM(B15:D15)</f>
        <v>0.03</v>
      </c>
      <c r="F15" s="189">
        <f>(B15*$B$6)+(C15*$C$6)+(D15*$D$6)</f>
        <v>0.69030000000000002</v>
      </c>
      <c r="G15" s="216">
        <v>0</v>
      </c>
      <c r="H15" s="116">
        <v>3</v>
      </c>
      <c r="I15" s="260">
        <v>148</v>
      </c>
      <c r="J15" s="115">
        <f>I15*E15</f>
        <v>4.4399999999999995</v>
      </c>
      <c r="K15" s="116">
        <f>(I15*F15)+(H15*I15)</f>
        <v>546.1644</v>
      </c>
    </row>
    <row r="16" spans="1:12" ht="13.5" thickBot="1">
      <c r="A16" s="43" t="s">
        <v>26</v>
      </c>
      <c r="B16" s="244"/>
      <c r="C16" s="245"/>
      <c r="D16" s="245"/>
      <c r="E16" s="245"/>
      <c r="F16" s="247"/>
      <c r="G16" s="248"/>
      <c r="H16" s="250"/>
      <c r="I16" s="261"/>
      <c r="J16" s="121">
        <f>SUM(J14:J15)</f>
        <v>201.28</v>
      </c>
      <c r="K16" s="122">
        <f>SUM(K14:K15)</f>
        <v>10482.011200000001</v>
      </c>
    </row>
    <row r="17" spans="1:12" ht="13.5" thickBot="1">
      <c r="A17" s="10" t="s">
        <v>27</v>
      </c>
      <c r="B17" s="14"/>
      <c r="C17" s="14"/>
      <c r="D17" s="14"/>
      <c r="E17" s="156"/>
      <c r="F17" s="155"/>
      <c r="G17" s="14"/>
      <c r="H17" s="157"/>
      <c r="I17" s="88"/>
      <c r="J17" s="155"/>
      <c r="K17" s="154"/>
      <c r="L17" s="142"/>
    </row>
    <row r="18" spans="1:12" ht="25.5">
      <c r="A18" s="107" t="s">
        <v>1</v>
      </c>
      <c r="B18" s="193">
        <v>0</v>
      </c>
      <c r="C18" s="194">
        <v>0.5</v>
      </c>
      <c r="D18" s="194">
        <v>0</v>
      </c>
      <c r="E18" s="199">
        <f>SUM(B18:D18)</f>
        <v>0.5</v>
      </c>
      <c r="F18" s="200">
        <f>(B18*$B$6)+(C18*$C$6)+(D18*$D$6)</f>
        <v>22.055</v>
      </c>
      <c r="G18" s="195">
        <v>0</v>
      </c>
      <c r="H18" s="196">
        <v>0</v>
      </c>
      <c r="I18" s="197">
        <f>0.2*I22</f>
        <v>35.200000000000003</v>
      </c>
      <c r="J18" s="201">
        <f>I18*E18</f>
        <v>17.600000000000001</v>
      </c>
      <c r="K18" s="116">
        <f>I18*F18</f>
        <v>776.33600000000001</v>
      </c>
      <c r="L18" s="135"/>
    </row>
    <row r="19" spans="1:12" ht="26.25" thickBot="1">
      <c r="A19" s="53" t="s">
        <v>31</v>
      </c>
      <c r="B19" s="187">
        <v>0</v>
      </c>
      <c r="C19" s="187">
        <v>0.3</v>
      </c>
      <c r="D19" s="187">
        <v>0</v>
      </c>
      <c r="E19" s="188">
        <f>SUM(B19:D19)</f>
        <v>0.3</v>
      </c>
      <c r="F19" s="189">
        <f>(B19*$B$6)+(C19*$C$6)+(D19*$D$6)</f>
        <v>13.232999999999999</v>
      </c>
      <c r="G19" s="190">
        <v>0</v>
      </c>
      <c r="H19" s="191">
        <v>0</v>
      </c>
      <c r="I19" s="192">
        <f>(0.5*I10)+(0.4*I14)</f>
        <v>73.2</v>
      </c>
      <c r="J19" s="115">
        <f>I19*E19</f>
        <v>21.96</v>
      </c>
      <c r="K19" s="116">
        <f>I19*F19</f>
        <v>968.65559999999994</v>
      </c>
      <c r="L19" s="135"/>
    </row>
    <row r="20" spans="1:12" ht="25.5">
      <c r="A20" s="54" t="s">
        <v>0</v>
      </c>
      <c r="B20" s="253">
        <v>0</v>
      </c>
      <c r="C20" s="253">
        <v>0.15</v>
      </c>
      <c r="D20" s="253">
        <v>0</v>
      </c>
      <c r="E20" s="188">
        <f>SUM(B20:D20)</f>
        <v>0.15</v>
      </c>
      <c r="F20" s="189">
        <f>(B20*$B$6)+(C20*$C$6)+(D20*$D$6)</f>
        <v>6.6164999999999994</v>
      </c>
      <c r="G20" s="254">
        <v>0</v>
      </c>
      <c r="H20" s="255">
        <v>0</v>
      </c>
      <c r="I20" s="251">
        <v>10</v>
      </c>
      <c r="J20" s="125">
        <f>I20*E20</f>
        <v>1.5</v>
      </c>
      <c r="K20" s="116">
        <f>I20*F20</f>
        <v>66.164999999999992</v>
      </c>
    </row>
    <row r="21" spans="1:12" ht="13.5" thickBot="1">
      <c r="A21" s="43" t="s">
        <v>26</v>
      </c>
      <c r="B21" s="230"/>
      <c r="C21" s="231"/>
      <c r="D21" s="231"/>
      <c r="E21" s="231"/>
      <c r="F21" s="232"/>
      <c r="G21" s="231"/>
      <c r="H21" s="233"/>
      <c r="I21" s="234"/>
      <c r="J21" s="126">
        <f>SUM(J18:J20)</f>
        <v>41.06</v>
      </c>
      <c r="K21" s="122">
        <f>SUM(K18:K20)</f>
        <v>1811.1565999999998</v>
      </c>
    </row>
    <row r="22" spans="1:12" ht="13.5" thickBot="1">
      <c r="A22" s="10" t="s">
        <v>28</v>
      </c>
      <c r="B22" s="64"/>
      <c r="C22" s="65"/>
      <c r="D22" s="65"/>
      <c r="E22" s="113">
        <f>SUM(E10:E20)</f>
        <v>4.0999999999999996</v>
      </c>
      <c r="F22" s="114">
        <f>SUM(F10:F20)</f>
        <v>195.85050000000001</v>
      </c>
      <c r="G22" s="65"/>
      <c r="H22" s="11"/>
      <c r="I22" s="66">
        <f>SUM(I10+I14)</f>
        <v>176</v>
      </c>
      <c r="J22" s="67">
        <f>SUM(J12+J16+J21)</f>
        <v>292.46000000000004</v>
      </c>
      <c r="K22" s="73">
        <f>SUM(K12+K16+K21)</f>
        <v>14788.572600000001</v>
      </c>
    </row>
    <row r="23" spans="1:12">
      <c r="A23" s="1"/>
      <c r="B23" s="2"/>
      <c r="C23" s="2"/>
      <c r="D23" s="2"/>
      <c r="E23" s="2"/>
      <c r="F23" s="4"/>
      <c r="G23" s="4"/>
      <c r="H23" s="4"/>
      <c r="I23" s="2"/>
      <c r="J23" s="8"/>
      <c r="K23" s="4"/>
    </row>
    <row r="24" spans="1:12" ht="13.5" customHeight="1">
      <c r="A24" s="283" t="s">
        <v>39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</row>
    <row r="25" spans="1:12" ht="15">
      <c r="A25" s="129" t="s">
        <v>49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1"/>
    </row>
    <row r="26" spans="1:12" ht="15">
      <c r="A26" s="132" t="s">
        <v>62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12" ht="15">
      <c r="A27" s="133" t="s">
        <v>42</v>
      </c>
      <c r="B27" s="70"/>
      <c r="C27" s="70"/>
      <c r="D27" s="70"/>
      <c r="E27" s="70"/>
      <c r="F27" s="131"/>
      <c r="G27" s="131"/>
      <c r="H27" s="131"/>
      <c r="I27" s="70"/>
      <c r="J27" s="134"/>
      <c r="K27" s="131"/>
    </row>
    <row r="28" spans="1:12" ht="15">
      <c r="A28" s="69" t="s">
        <v>43</v>
      </c>
      <c r="B28" s="70"/>
      <c r="C28" s="70"/>
      <c r="D28" s="70"/>
      <c r="E28" s="70"/>
      <c r="F28" s="131"/>
      <c r="G28" s="131"/>
      <c r="H28" s="131"/>
      <c r="I28" s="70"/>
      <c r="J28" s="134"/>
      <c r="K28" s="131"/>
    </row>
    <row r="29" spans="1:12" ht="15">
      <c r="A29" s="133" t="s">
        <v>50</v>
      </c>
      <c r="B29" s="70"/>
      <c r="C29" s="70"/>
      <c r="D29" s="70"/>
      <c r="E29" s="70"/>
      <c r="F29" s="131"/>
      <c r="G29" s="131"/>
      <c r="H29" s="131"/>
      <c r="I29" s="70"/>
      <c r="J29" s="134"/>
      <c r="K29" s="131"/>
    </row>
    <row r="30" spans="1:12" ht="15">
      <c r="A30" s="133" t="s">
        <v>63</v>
      </c>
      <c r="B30" s="70"/>
      <c r="C30" s="70"/>
      <c r="D30" s="70"/>
      <c r="E30" s="70"/>
      <c r="F30" s="131"/>
      <c r="G30" s="131"/>
      <c r="H30" s="131"/>
      <c r="I30" s="70"/>
      <c r="J30" s="134"/>
      <c r="K30" s="131"/>
    </row>
    <row r="31" spans="1:12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</row>
    <row r="32" spans="1:12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</row>
    <row r="33" spans="1:11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</row>
  </sheetData>
  <customSheetViews>
    <customSheetView guid="{800D9AF1-EEFD-44A5-8891-375BBDB61A66}" showPageBreaks="1" showRuler="0">
      <selection activeCell="I19" sqref="I19"/>
      <pageMargins left="0.75" right="0.75" top="1" bottom="1" header="0.5" footer="0.5"/>
      <pageSetup orientation="portrait" r:id="rId1"/>
      <headerFooter alignWithMargins="0"/>
    </customSheetView>
  </customSheetViews>
  <mergeCells count="2">
    <mergeCell ref="I3:K3"/>
    <mergeCell ref="A24:L24"/>
  </mergeCells>
  <phoneticPr fontId="7" type="noConversion"/>
  <pageMargins left="0.75" right="0.75" top="1" bottom="1" header="0.5" footer="0.5"/>
  <pageSetup scale="97" orientation="landscape" r:id="rId2"/>
  <headerFooter alignWithMargins="0">
    <oddHeader xml:space="preserve">&amp;C&amp;"Arial,Bold"&amp;12Table A-4. Green Power Partnership Local &amp; State Government Respondent Burden for Year 1&amp;"Arial,Regular"&amp;10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workbookViewId="0">
      <selection activeCell="F12" sqref="F12"/>
    </sheetView>
  </sheetViews>
  <sheetFormatPr defaultRowHeight="12.75"/>
  <cols>
    <col min="1" max="1" width="34.28515625" customWidth="1"/>
    <col min="9" max="9" width="12.5703125" customWidth="1"/>
    <col min="10" max="10" width="11.140625" customWidth="1"/>
  </cols>
  <sheetData>
    <row r="1" spans="1:12">
      <c r="A1" s="5"/>
      <c r="B1" s="6"/>
      <c r="C1" s="6"/>
      <c r="D1" s="6"/>
      <c r="E1" s="6"/>
      <c r="F1" s="7"/>
      <c r="G1" s="4"/>
      <c r="H1" s="4"/>
      <c r="I1" s="2"/>
      <c r="J1" s="8"/>
      <c r="K1" s="4"/>
    </row>
    <row r="2" spans="1:12" ht="13.5" thickBot="1">
      <c r="A2" s="5"/>
      <c r="B2" s="6"/>
      <c r="C2" s="6"/>
      <c r="D2" s="6"/>
      <c r="E2" s="6"/>
      <c r="F2" s="7"/>
      <c r="G2" s="4"/>
      <c r="H2" s="4"/>
      <c r="I2" s="2"/>
      <c r="J2" s="8"/>
      <c r="K2" s="4"/>
    </row>
    <row r="3" spans="1:12" ht="13.5" thickBot="1">
      <c r="A3" s="99"/>
      <c r="B3" s="100" t="s">
        <v>2</v>
      </c>
      <c r="C3" s="101"/>
      <c r="D3" s="101"/>
      <c r="E3" s="101"/>
      <c r="F3" s="101"/>
      <c r="G3" s="102"/>
      <c r="H3" s="102"/>
      <c r="I3" s="284" t="s">
        <v>3</v>
      </c>
      <c r="J3" s="284"/>
      <c r="K3" s="284"/>
    </row>
    <row r="4" spans="1:12" ht="13.5" thickTop="1">
      <c r="A4" s="9"/>
      <c r="B4" s="95"/>
      <c r="C4" s="95"/>
      <c r="D4" s="95"/>
      <c r="E4" s="79"/>
      <c r="F4" s="79"/>
      <c r="G4" s="79"/>
      <c r="H4" s="96"/>
      <c r="I4" s="97"/>
      <c r="J4" s="79"/>
      <c r="K4" s="98"/>
    </row>
    <row r="5" spans="1:12">
      <c r="A5" s="9"/>
      <c r="B5" s="77" t="s">
        <v>5</v>
      </c>
      <c r="C5" s="77" t="s">
        <v>6</v>
      </c>
      <c r="D5" s="77" t="s">
        <v>7</v>
      </c>
      <c r="E5" s="77" t="s">
        <v>8</v>
      </c>
      <c r="F5" s="78" t="s">
        <v>9</v>
      </c>
      <c r="G5" s="78" t="s">
        <v>10</v>
      </c>
      <c r="H5" s="85"/>
      <c r="I5" s="76"/>
      <c r="J5" s="80"/>
      <c r="K5" s="89"/>
    </row>
    <row r="6" spans="1:12">
      <c r="A6" s="9"/>
      <c r="B6" s="109">
        <v>56.94</v>
      </c>
      <c r="C6" s="109">
        <v>44.11</v>
      </c>
      <c r="D6" s="109">
        <v>23.01</v>
      </c>
      <c r="E6" s="77" t="s">
        <v>11</v>
      </c>
      <c r="F6" s="78" t="s">
        <v>12</v>
      </c>
      <c r="G6" s="78" t="s">
        <v>13</v>
      </c>
      <c r="H6" s="86" t="s">
        <v>14</v>
      </c>
      <c r="I6" s="76" t="s">
        <v>15</v>
      </c>
      <c r="J6" s="80" t="s">
        <v>16</v>
      </c>
      <c r="K6" s="89" t="s">
        <v>17</v>
      </c>
    </row>
    <row r="7" spans="1:12" ht="15.75" thickBot="1">
      <c r="A7" s="10" t="s">
        <v>18</v>
      </c>
      <c r="B7" s="82" t="s">
        <v>20</v>
      </c>
      <c r="C7" s="82" t="s">
        <v>20</v>
      </c>
      <c r="D7" s="82" t="s">
        <v>20</v>
      </c>
      <c r="E7" s="82" t="s">
        <v>21</v>
      </c>
      <c r="F7" s="83" t="s">
        <v>22</v>
      </c>
      <c r="G7" s="83" t="s">
        <v>23</v>
      </c>
      <c r="H7" s="87" t="s">
        <v>23</v>
      </c>
      <c r="I7" s="75" t="s">
        <v>35</v>
      </c>
      <c r="J7" s="84" t="s">
        <v>24</v>
      </c>
      <c r="K7" s="90" t="s">
        <v>25</v>
      </c>
    </row>
    <row r="8" spans="1:12" ht="15">
      <c r="A8" s="13" t="s">
        <v>36</v>
      </c>
      <c r="B8" s="14"/>
      <c r="C8" s="14"/>
      <c r="D8" s="15"/>
      <c r="E8" s="14"/>
      <c r="F8" s="14"/>
      <c r="G8" s="14"/>
      <c r="H8" s="143"/>
      <c r="I8" s="14"/>
      <c r="J8" s="18"/>
      <c r="K8" s="71"/>
    </row>
    <row r="9" spans="1:12">
      <c r="A9" s="19" t="s">
        <v>32</v>
      </c>
      <c r="B9" s="14"/>
      <c r="C9" s="14"/>
      <c r="D9" s="15"/>
      <c r="E9" s="14"/>
      <c r="F9" s="14"/>
      <c r="G9" s="14"/>
      <c r="H9" s="16"/>
      <c r="I9" s="149"/>
      <c r="J9" s="18"/>
      <c r="K9" s="71"/>
    </row>
    <row r="10" spans="1:12">
      <c r="A10" s="20" t="s">
        <v>29</v>
      </c>
      <c r="B10" s="188">
        <v>0.69</v>
      </c>
      <c r="C10" s="188">
        <v>1.02</v>
      </c>
      <c r="D10" s="235">
        <v>0</v>
      </c>
      <c r="E10" s="188">
        <f>SUM(B10:D10)</f>
        <v>1.71</v>
      </c>
      <c r="F10" s="189">
        <f>(B10*$B$6)+(C10*$C$6)+(D10*$D$6)</f>
        <v>84.280799999999999</v>
      </c>
      <c r="G10" s="216">
        <v>0</v>
      </c>
      <c r="H10" s="217">
        <v>0</v>
      </c>
      <c r="I10" s="218">
        <v>28</v>
      </c>
      <c r="J10" s="115">
        <f>I10*E10</f>
        <v>47.879999999999995</v>
      </c>
      <c r="K10" s="116">
        <f>I10*F10</f>
        <v>2359.8624</v>
      </c>
    </row>
    <row r="11" spans="1:12">
      <c r="A11" s="27" t="s">
        <v>30</v>
      </c>
      <c r="B11" s="188">
        <v>0</v>
      </c>
      <c r="C11" s="207">
        <v>0</v>
      </c>
      <c r="D11" s="208">
        <v>0.08</v>
      </c>
      <c r="E11" s="188">
        <f>SUM(B11:D11)</f>
        <v>0.08</v>
      </c>
      <c r="F11" s="189">
        <f>(B11*$B$6)+(C11*$C$6)+(D11*$D$6)</f>
        <v>1.8408000000000002</v>
      </c>
      <c r="G11" s="216">
        <v>0</v>
      </c>
      <c r="H11" s="217">
        <v>3</v>
      </c>
      <c r="I11" s="218">
        <v>28</v>
      </c>
      <c r="J11" s="115">
        <f>I11*E11</f>
        <v>2.2400000000000002</v>
      </c>
      <c r="K11" s="116">
        <f>(I11*F11)+(H11*I11)</f>
        <v>135.54240000000001</v>
      </c>
    </row>
    <row r="12" spans="1:12" ht="13.5" thickBot="1">
      <c r="A12" s="29" t="s">
        <v>26</v>
      </c>
      <c r="B12" s="205"/>
      <c r="C12" s="206"/>
      <c r="D12" s="206"/>
      <c r="E12" s="206"/>
      <c r="F12" s="219"/>
      <c r="G12" s="220"/>
      <c r="H12" s="221"/>
      <c r="I12" s="262"/>
      <c r="J12" s="117">
        <f>SUM(J10:J11)</f>
        <v>50.12</v>
      </c>
      <c r="K12" s="118">
        <f>SUM(K10:K11)</f>
        <v>2495.4047999999998</v>
      </c>
    </row>
    <row r="13" spans="1:12" ht="15">
      <c r="A13" s="37" t="s">
        <v>37</v>
      </c>
      <c r="B13" s="14"/>
      <c r="C13" s="14"/>
      <c r="D13" s="14"/>
      <c r="E13" s="88"/>
      <c r="F13" s="14"/>
      <c r="G13" s="14"/>
      <c r="H13" s="145"/>
      <c r="I13" s="88"/>
      <c r="J13" s="14"/>
      <c r="K13" s="152"/>
    </row>
    <row r="14" spans="1:12">
      <c r="A14" s="39" t="s">
        <v>34</v>
      </c>
      <c r="B14" s="188">
        <v>0.66</v>
      </c>
      <c r="C14" s="239">
        <v>0.67</v>
      </c>
      <c r="D14" s="240">
        <v>0</v>
      </c>
      <c r="E14" s="188">
        <f>SUM(B14:D14)</f>
        <v>1.33</v>
      </c>
      <c r="F14" s="189">
        <f>(B14*$B$6)+(C14*$C$6)+(D14*$D$6)</f>
        <v>67.134100000000004</v>
      </c>
      <c r="G14" s="216">
        <v>0</v>
      </c>
      <c r="H14" s="246">
        <v>0</v>
      </c>
      <c r="I14" s="218">
        <v>163</v>
      </c>
      <c r="J14" s="115">
        <f>I14*E14</f>
        <v>216.79000000000002</v>
      </c>
      <c r="K14" s="116">
        <f>I14*F14</f>
        <v>10942.8583</v>
      </c>
    </row>
    <row r="15" spans="1:12">
      <c r="A15" s="41" t="s">
        <v>33</v>
      </c>
      <c r="B15" s="241">
        <v>0</v>
      </c>
      <c r="C15" s="242">
        <v>0</v>
      </c>
      <c r="D15" s="243">
        <v>0.03</v>
      </c>
      <c r="E15" s="188">
        <f>SUM(B15:D15)</f>
        <v>0.03</v>
      </c>
      <c r="F15" s="189">
        <f>(B15*$B$6)+(C15*$C$6)+(D15*$D$6)</f>
        <v>0.69030000000000002</v>
      </c>
      <c r="G15" s="216">
        <v>0</v>
      </c>
      <c r="H15" s="249">
        <v>3</v>
      </c>
      <c r="I15" s="263">
        <v>163</v>
      </c>
      <c r="J15" s="115">
        <f>I15*E15</f>
        <v>4.8899999999999997</v>
      </c>
      <c r="K15" s="264">
        <f>(I15*F15)+(H15*I15)</f>
        <v>601.51890000000003</v>
      </c>
    </row>
    <row r="16" spans="1:12" ht="13.5" thickBot="1">
      <c r="A16" s="43" t="s">
        <v>26</v>
      </c>
      <c r="B16" s="244"/>
      <c r="C16" s="245"/>
      <c r="D16" s="245"/>
      <c r="E16" s="245"/>
      <c r="F16" s="247"/>
      <c r="G16" s="248"/>
      <c r="H16" s="250"/>
      <c r="I16" s="265"/>
      <c r="J16" s="121">
        <f>SUM(J14:J15)</f>
        <v>221.68</v>
      </c>
      <c r="K16" s="122">
        <f>SUM(K14:K15)</f>
        <v>11544.377199999999</v>
      </c>
      <c r="L16" s="153"/>
    </row>
    <row r="17" spans="1:12" ht="13.5" thickBot="1">
      <c r="A17" s="10" t="s">
        <v>27</v>
      </c>
      <c r="B17" s="14"/>
      <c r="C17" s="14"/>
      <c r="D17" s="14"/>
      <c r="E17" s="150"/>
      <c r="F17" s="151"/>
      <c r="G17" s="14"/>
      <c r="H17" s="14"/>
      <c r="I17" s="146"/>
      <c r="J17" s="151"/>
      <c r="K17" s="154"/>
      <c r="L17" s="153"/>
    </row>
    <row r="18" spans="1:12" ht="25.5">
      <c r="A18" s="107" t="s">
        <v>1</v>
      </c>
      <c r="B18" s="193">
        <v>0</v>
      </c>
      <c r="C18" s="194">
        <v>0.5</v>
      </c>
      <c r="D18" s="194">
        <v>0</v>
      </c>
      <c r="E18" s="188">
        <f>SUM(B18:D18)</f>
        <v>0.5</v>
      </c>
      <c r="F18" s="189">
        <f>(B18*$B$6)+(C18*$C$6)+(D18*$D$6)</f>
        <v>22.055</v>
      </c>
      <c r="G18" s="195">
        <v>0</v>
      </c>
      <c r="H18" s="196">
        <v>0</v>
      </c>
      <c r="I18" s="198">
        <f>0.2*I22</f>
        <v>38.200000000000003</v>
      </c>
      <c r="J18" s="115">
        <f>I18*E18</f>
        <v>19.100000000000001</v>
      </c>
      <c r="K18" s="116">
        <f>I18*F18</f>
        <v>842.50100000000009</v>
      </c>
      <c r="L18" s="153"/>
    </row>
    <row r="19" spans="1:12" ht="26.25" thickBot="1">
      <c r="A19" s="53" t="s">
        <v>31</v>
      </c>
      <c r="B19" s="187">
        <v>0</v>
      </c>
      <c r="C19" s="187">
        <v>0.3</v>
      </c>
      <c r="D19" s="187">
        <v>0</v>
      </c>
      <c r="E19" s="188">
        <f>SUM(B19:D19)</f>
        <v>0.3</v>
      </c>
      <c r="F19" s="189">
        <f>(B19*$B$6)+(C19*$C$6)+(D19*$D$6)</f>
        <v>13.232999999999999</v>
      </c>
      <c r="G19" s="190">
        <v>0</v>
      </c>
      <c r="H19" s="191">
        <v>0</v>
      </c>
      <c r="I19" s="192">
        <f>(0.5*I10)+(0.4*I14)</f>
        <v>79.2</v>
      </c>
      <c r="J19" s="115">
        <f>I19*E19</f>
        <v>23.76</v>
      </c>
      <c r="K19" s="116">
        <f>I19*F19</f>
        <v>1048.0536</v>
      </c>
    </row>
    <row r="20" spans="1:12" ht="25.5">
      <c r="A20" s="54" t="s">
        <v>0</v>
      </c>
      <c r="B20" s="253">
        <v>0</v>
      </c>
      <c r="C20" s="253">
        <v>0.15</v>
      </c>
      <c r="D20" s="253">
        <v>0</v>
      </c>
      <c r="E20" s="188">
        <f>SUM(B20:D20)</f>
        <v>0.15</v>
      </c>
      <c r="F20" s="189">
        <f>(B20*$B$6)+(C20*$C$6)+(D20*$D$6)</f>
        <v>6.6164999999999994</v>
      </c>
      <c r="G20" s="254">
        <v>0</v>
      </c>
      <c r="H20" s="255">
        <v>0</v>
      </c>
      <c r="I20" s="251">
        <v>10</v>
      </c>
      <c r="J20" s="125">
        <f>I20*E20</f>
        <v>1.5</v>
      </c>
      <c r="K20" s="116">
        <f>I20*F20</f>
        <v>66.164999999999992</v>
      </c>
    </row>
    <row r="21" spans="1:12" ht="13.5" thickBot="1">
      <c r="A21" s="43" t="s">
        <v>26</v>
      </c>
      <c r="B21" s="58"/>
      <c r="C21" s="231"/>
      <c r="D21" s="231"/>
      <c r="E21" s="231"/>
      <c r="F21" s="232"/>
      <c r="G21" s="231"/>
      <c r="H21" s="233"/>
      <c r="I21" s="234"/>
      <c r="J21" s="126">
        <f>SUM(J18:J20)</f>
        <v>44.36</v>
      </c>
      <c r="K21" s="122">
        <f>SUM(K18:K20)</f>
        <v>1956.7195999999999</v>
      </c>
    </row>
    <row r="22" spans="1:12" ht="13.5" thickBot="1">
      <c r="A22" s="10" t="s">
        <v>28</v>
      </c>
      <c r="B22" s="64"/>
      <c r="C22" s="65"/>
      <c r="D22" s="65"/>
      <c r="E22" s="113">
        <f>SUM(E10:E20)</f>
        <v>4.0999999999999996</v>
      </c>
      <c r="F22" s="114">
        <f>SUM(F10:F20)</f>
        <v>195.85050000000001</v>
      </c>
      <c r="G22" s="65"/>
      <c r="H22" s="11"/>
      <c r="I22" s="66">
        <f>SUM(I10+I14)</f>
        <v>191</v>
      </c>
      <c r="J22" s="67">
        <f>SUM(J12+J16+J21)</f>
        <v>316.16000000000003</v>
      </c>
      <c r="K22" s="73">
        <f>SUM(K12+K16+K21)</f>
        <v>15996.5016</v>
      </c>
    </row>
    <row r="23" spans="1:12">
      <c r="A23" s="1"/>
      <c r="B23" s="2"/>
      <c r="C23" s="2"/>
      <c r="D23" s="2"/>
      <c r="E23" s="2"/>
      <c r="F23" s="4"/>
      <c r="G23" s="4"/>
      <c r="H23" s="4"/>
      <c r="I23" s="2"/>
      <c r="J23" s="8"/>
      <c r="K23" s="4"/>
    </row>
    <row r="24" spans="1:12" ht="14.25" customHeight="1">
      <c r="A24" s="283" t="s">
        <v>39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</row>
    <row r="25" spans="1:12" ht="15">
      <c r="A25" s="108" t="s">
        <v>51</v>
      </c>
      <c r="B25" s="105"/>
      <c r="C25" s="105"/>
      <c r="D25" s="105"/>
      <c r="E25" s="105"/>
      <c r="F25" s="105"/>
      <c r="G25" s="105"/>
      <c r="H25" s="105"/>
      <c r="I25" s="105"/>
      <c r="J25" s="105"/>
      <c r="K25" s="4"/>
    </row>
    <row r="26" spans="1:12" ht="15">
      <c r="A26" s="106" t="s">
        <v>64</v>
      </c>
      <c r="B26" s="105"/>
      <c r="C26" s="105"/>
      <c r="D26" s="105"/>
      <c r="E26" s="105"/>
      <c r="F26" s="105"/>
      <c r="G26" s="105"/>
      <c r="H26" s="105"/>
      <c r="I26" s="105"/>
      <c r="J26" s="105"/>
      <c r="K26" s="4"/>
    </row>
    <row r="27" spans="1:12" ht="15">
      <c r="A27" s="74" t="s">
        <v>42</v>
      </c>
      <c r="B27" s="2"/>
      <c r="C27" s="2"/>
      <c r="D27" s="2"/>
      <c r="E27" s="2"/>
      <c r="F27" s="4"/>
      <c r="G27" s="4"/>
      <c r="H27" s="4"/>
      <c r="I27" s="2"/>
      <c r="J27" s="8"/>
      <c r="K27" s="4"/>
    </row>
    <row r="28" spans="1:12" ht="15">
      <c r="A28" s="69" t="s">
        <v>43</v>
      </c>
      <c r="B28" s="2"/>
      <c r="C28" s="2"/>
      <c r="D28" s="2"/>
      <c r="E28" s="2"/>
      <c r="F28" s="4"/>
      <c r="G28" s="4"/>
      <c r="H28" s="4"/>
      <c r="I28" s="2"/>
      <c r="J28" s="8"/>
      <c r="K28" s="4"/>
    </row>
    <row r="29" spans="1:12" ht="15">
      <c r="A29" s="74" t="s">
        <v>52</v>
      </c>
      <c r="B29" s="2"/>
      <c r="C29" s="2"/>
      <c r="D29" s="2"/>
      <c r="E29" s="2"/>
      <c r="F29" s="4"/>
      <c r="G29" s="4"/>
      <c r="H29" s="4"/>
      <c r="I29" s="2"/>
      <c r="J29" s="8"/>
      <c r="K29" s="4"/>
    </row>
    <row r="30" spans="1:12" ht="15">
      <c r="A30" s="74" t="s">
        <v>65</v>
      </c>
      <c r="B30" s="2"/>
      <c r="C30" s="2"/>
      <c r="D30" s="2"/>
      <c r="E30" s="2"/>
      <c r="F30" s="4"/>
      <c r="G30" s="4"/>
      <c r="H30" s="4"/>
      <c r="I30" s="2"/>
      <c r="J30" s="8"/>
      <c r="K30" s="4"/>
    </row>
  </sheetData>
  <customSheetViews>
    <customSheetView guid="{800D9AF1-EEFD-44A5-8891-375BBDB61A66}" showRuler="0">
      <selection activeCell="I19" sqref="I19"/>
      <pageMargins left="0.75" right="0.75" top="1" bottom="1" header="0.5" footer="0.5"/>
      <headerFooter alignWithMargins="0"/>
    </customSheetView>
  </customSheetViews>
  <mergeCells count="2">
    <mergeCell ref="I3:K3"/>
    <mergeCell ref="A24:L24"/>
  </mergeCells>
  <phoneticPr fontId="7" type="noConversion"/>
  <pageMargins left="0.75" right="0.75" top="1" bottom="1" header="0.5" footer="0.5"/>
  <pageSetup scale="94" orientation="landscape" r:id="rId1"/>
  <headerFooter alignWithMargins="0">
    <oddHeader xml:space="preserve">&amp;C&amp;"Arial,Bold"&amp;12Table A-5. Green Power Partnership Local &amp; State Government Respondent Burden for Year 2&amp;"Arial,Regular"&amp;10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workbookViewId="0">
      <selection activeCell="F12" sqref="F12"/>
    </sheetView>
  </sheetViews>
  <sheetFormatPr defaultRowHeight="12.75"/>
  <cols>
    <col min="1" max="1" width="33.7109375" customWidth="1"/>
    <col min="8" max="8" width="7.28515625" customWidth="1"/>
    <col min="9" max="9" width="12.42578125" customWidth="1"/>
    <col min="10" max="10" width="10.140625" customWidth="1"/>
  </cols>
  <sheetData>
    <row r="1" spans="1:12">
      <c r="A1" s="5"/>
      <c r="B1" s="6"/>
      <c r="C1" s="6"/>
      <c r="D1" s="6"/>
      <c r="E1" s="6"/>
      <c r="F1" s="7"/>
      <c r="G1" s="4"/>
      <c r="H1" s="4"/>
      <c r="I1" s="2"/>
      <c r="J1" s="8"/>
      <c r="K1" s="4"/>
    </row>
    <row r="2" spans="1:12" ht="13.5" thickBot="1">
      <c r="A2" s="5"/>
      <c r="B2" s="6"/>
      <c r="C2" s="6"/>
      <c r="D2" s="6"/>
      <c r="E2" s="6"/>
      <c r="F2" s="7"/>
      <c r="G2" s="4"/>
      <c r="H2" s="4"/>
      <c r="I2" s="2"/>
      <c r="J2" s="8"/>
      <c r="K2" s="4"/>
    </row>
    <row r="3" spans="1:12" ht="13.5" thickBot="1">
      <c r="A3" s="99"/>
      <c r="B3" s="100" t="s">
        <v>2</v>
      </c>
      <c r="C3" s="101"/>
      <c r="D3" s="101"/>
      <c r="E3" s="101"/>
      <c r="F3" s="101"/>
      <c r="G3" s="102"/>
      <c r="H3" s="102"/>
      <c r="I3" s="284" t="s">
        <v>3</v>
      </c>
      <c r="J3" s="284"/>
      <c r="K3" s="284"/>
    </row>
    <row r="4" spans="1:12" ht="13.5" thickTop="1">
      <c r="A4" s="9"/>
      <c r="B4" s="95"/>
      <c r="C4" s="95"/>
      <c r="D4" s="95"/>
      <c r="E4" s="79"/>
      <c r="F4" s="79"/>
      <c r="G4" s="79"/>
      <c r="H4" s="96"/>
      <c r="I4" s="97"/>
      <c r="J4" s="79"/>
      <c r="K4" s="98"/>
    </row>
    <row r="5" spans="1:12">
      <c r="A5" s="9"/>
      <c r="B5" s="77" t="s">
        <v>5</v>
      </c>
      <c r="C5" s="77" t="s">
        <v>6</v>
      </c>
      <c r="D5" s="77" t="s">
        <v>7</v>
      </c>
      <c r="E5" s="77" t="s">
        <v>8</v>
      </c>
      <c r="F5" s="78" t="s">
        <v>9</v>
      </c>
      <c r="G5" s="78" t="s">
        <v>10</v>
      </c>
      <c r="H5" s="85"/>
      <c r="I5" s="76"/>
      <c r="J5" s="80"/>
      <c r="K5" s="89"/>
    </row>
    <row r="6" spans="1:12">
      <c r="A6" s="9"/>
      <c r="B6" s="109">
        <v>56.94</v>
      </c>
      <c r="C6" s="109">
        <v>44.11</v>
      </c>
      <c r="D6" s="109">
        <v>23.01</v>
      </c>
      <c r="E6" s="77" t="s">
        <v>11</v>
      </c>
      <c r="F6" s="78" t="s">
        <v>12</v>
      </c>
      <c r="G6" s="78" t="s">
        <v>13</v>
      </c>
      <c r="H6" s="86" t="s">
        <v>14</v>
      </c>
      <c r="I6" s="76" t="s">
        <v>15</v>
      </c>
      <c r="J6" s="80" t="s">
        <v>16</v>
      </c>
      <c r="K6" s="89" t="s">
        <v>17</v>
      </c>
    </row>
    <row r="7" spans="1:12" ht="15.75" thickBot="1">
      <c r="A7" s="10" t="s">
        <v>18</v>
      </c>
      <c r="B7" s="82" t="s">
        <v>20</v>
      </c>
      <c r="C7" s="82" t="s">
        <v>20</v>
      </c>
      <c r="D7" s="82" t="s">
        <v>20</v>
      </c>
      <c r="E7" s="82" t="s">
        <v>21</v>
      </c>
      <c r="F7" s="83" t="s">
        <v>22</v>
      </c>
      <c r="G7" s="83" t="s">
        <v>23</v>
      </c>
      <c r="H7" s="87" t="s">
        <v>23</v>
      </c>
      <c r="I7" s="75" t="s">
        <v>35</v>
      </c>
      <c r="J7" s="84" t="s">
        <v>24</v>
      </c>
      <c r="K7" s="90" t="s">
        <v>25</v>
      </c>
    </row>
    <row r="8" spans="1:12" ht="15">
      <c r="A8" s="13" t="s">
        <v>36</v>
      </c>
      <c r="B8" s="14"/>
      <c r="C8" s="14"/>
      <c r="D8" s="15"/>
      <c r="E8" s="14"/>
      <c r="F8" s="14"/>
      <c r="G8" s="14"/>
      <c r="H8" s="88"/>
      <c r="I8" s="148"/>
      <c r="J8" s="18"/>
      <c r="K8" s="71"/>
    </row>
    <row r="9" spans="1:12">
      <c r="A9" s="19" t="s">
        <v>32</v>
      </c>
      <c r="B9" s="14"/>
      <c r="C9" s="14"/>
      <c r="D9" s="15"/>
      <c r="E9" s="14"/>
      <c r="F9" s="14"/>
      <c r="G9" s="14"/>
      <c r="H9" s="16"/>
      <c r="I9" s="149"/>
      <c r="J9" s="18"/>
      <c r="K9" s="71"/>
    </row>
    <row r="10" spans="1:12">
      <c r="A10" s="20" t="s">
        <v>29</v>
      </c>
      <c r="B10" s="188">
        <v>0.69</v>
      </c>
      <c r="C10" s="188">
        <v>1.02</v>
      </c>
      <c r="D10" s="235">
        <v>0</v>
      </c>
      <c r="E10" s="188">
        <f>SUM(B10:D10)</f>
        <v>1.71</v>
      </c>
      <c r="F10" s="189">
        <f>(B10*$B$6)+(C10*$C$6)+(D10*$D$6)</f>
        <v>84.280799999999999</v>
      </c>
      <c r="G10" s="216">
        <v>0</v>
      </c>
      <c r="H10" s="217">
        <v>0</v>
      </c>
      <c r="I10" s="218">
        <v>28</v>
      </c>
      <c r="J10" s="115">
        <f>I10*E10</f>
        <v>47.879999999999995</v>
      </c>
      <c r="K10" s="116">
        <f>I10*F10</f>
        <v>2359.8624</v>
      </c>
    </row>
    <row r="11" spans="1:12">
      <c r="A11" s="27" t="s">
        <v>30</v>
      </c>
      <c r="B11" s="188">
        <v>0</v>
      </c>
      <c r="C11" s="207">
        <v>0</v>
      </c>
      <c r="D11" s="208">
        <v>0.08</v>
      </c>
      <c r="E11" s="188">
        <f>SUM(B11:D11)</f>
        <v>0.08</v>
      </c>
      <c r="F11" s="189">
        <f>(B11*$B$6)+(C11*$C$6)+(D11*$D$6)</f>
        <v>1.8408000000000002</v>
      </c>
      <c r="G11" s="216">
        <v>0</v>
      </c>
      <c r="H11" s="217">
        <v>3</v>
      </c>
      <c r="I11" s="218">
        <v>28</v>
      </c>
      <c r="J11" s="115">
        <f>I11*E11</f>
        <v>2.2400000000000002</v>
      </c>
      <c r="K11" s="116">
        <f>(I11*F11)+(H11*I11)</f>
        <v>135.54240000000001</v>
      </c>
    </row>
    <row r="12" spans="1:12" ht="13.5" thickBot="1">
      <c r="A12" s="29" t="s">
        <v>26</v>
      </c>
      <c r="B12" s="205"/>
      <c r="C12" s="206"/>
      <c r="D12" s="206"/>
      <c r="E12" s="206"/>
      <c r="F12" s="219"/>
      <c r="G12" s="220"/>
      <c r="H12" s="221"/>
      <c r="I12" s="262"/>
      <c r="J12" s="117">
        <f>SUM(J10:J11)</f>
        <v>50.12</v>
      </c>
      <c r="K12" s="118">
        <f>SUM(K10:K11)</f>
        <v>2495.4047999999998</v>
      </c>
    </row>
    <row r="13" spans="1:12" ht="15">
      <c r="A13" s="37" t="s">
        <v>37</v>
      </c>
      <c r="B13" s="14"/>
      <c r="C13" s="14"/>
      <c r="D13" s="14"/>
      <c r="E13" s="88"/>
      <c r="F13" s="14"/>
      <c r="G13" s="14"/>
      <c r="H13" s="145"/>
      <c r="I13" s="88"/>
      <c r="J13" s="14"/>
      <c r="K13" s="18"/>
      <c r="L13" s="142"/>
    </row>
    <row r="14" spans="1:12">
      <c r="A14" s="39" t="s">
        <v>34</v>
      </c>
      <c r="B14" s="188">
        <v>0.66</v>
      </c>
      <c r="C14" s="239">
        <v>0.67</v>
      </c>
      <c r="D14" s="240">
        <v>0</v>
      </c>
      <c r="E14" s="188">
        <f>SUM(B14:D14)</f>
        <v>1.33</v>
      </c>
      <c r="F14" s="189">
        <f>(B14*$B$6)+(C14*$C$6)+(D14*$D$6)</f>
        <v>67.134100000000004</v>
      </c>
      <c r="G14" s="216">
        <v>0</v>
      </c>
      <c r="H14" s="246">
        <v>0</v>
      </c>
      <c r="I14" s="218">
        <v>178</v>
      </c>
      <c r="J14" s="115">
        <f>I14*E14</f>
        <v>236.74</v>
      </c>
      <c r="K14" s="116">
        <f>I14*F14</f>
        <v>11949.8698</v>
      </c>
    </row>
    <row r="15" spans="1:12">
      <c r="A15" s="41" t="s">
        <v>33</v>
      </c>
      <c r="B15" s="241">
        <v>0</v>
      </c>
      <c r="C15" s="242">
        <v>0</v>
      </c>
      <c r="D15" s="243">
        <v>0.03</v>
      </c>
      <c r="E15" s="188">
        <f>SUM(B15:D15)</f>
        <v>0.03</v>
      </c>
      <c r="F15" s="189">
        <f>(B15*$B$6)+(C15*$C$6)+(D15*$D$6)</f>
        <v>0.69030000000000002</v>
      </c>
      <c r="G15" s="216">
        <v>0</v>
      </c>
      <c r="H15" s="246">
        <v>3</v>
      </c>
      <c r="I15" s="263">
        <v>178</v>
      </c>
      <c r="J15" s="115">
        <f>I15*E15</f>
        <v>5.34</v>
      </c>
      <c r="K15" s="116">
        <f>(I15*F15)+(H15*I15)</f>
        <v>656.87339999999995</v>
      </c>
    </row>
    <row r="16" spans="1:12" ht="13.5" thickBot="1">
      <c r="A16" s="43" t="s">
        <v>26</v>
      </c>
      <c r="B16" s="244"/>
      <c r="C16" s="245"/>
      <c r="D16" s="245"/>
      <c r="E16" s="245"/>
      <c r="F16" s="247"/>
      <c r="G16" s="248"/>
      <c r="H16" s="248"/>
      <c r="I16" s="265"/>
      <c r="J16" s="121">
        <f>SUM(J14:J15)</f>
        <v>242.08</v>
      </c>
      <c r="K16" s="122">
        <f>SUM(K14:K15)</f>
        <v>12606.743200000001</v>
      </c>
    </row>
    <row r="17" spans="1:12" ht="13.5" thickBot="1">
      <c r="A17" s="10" t="s">
        <v>27</v>
      </c>
      <c r="B17" s="14"/>
      <c r="C17" s="14"/>
      <c r="D17" s="14"/>
      <c r="E17" s="150"/>
      <c r="F17" s="151"/>
      <c r="G17" s="14"/>
      <c r="H17" s="147"/>
      <c r="I17" s="88"/>
      <c r="J17" s="14"/>
      <c r="K17" s="18"/>
      <c r="L17" s="142"/>
    </row>
    <row r="18" spans="1:12" ht="25.5">
      <c r="A18" s="107" t="s">
        <v>1</v>
      </c>
      <c r="B18" s="193">
        <v>0</v>
      </c>
      <c r="C18" s="194">
        <v>0.5</v>
      </c>
      <c r="D18" s="194">
        <v>0</v>
      </c>
      <c r="E18" s="188">
        <f>SUM(B18:D18)</f>
        <v>0.5</v>
      </c>
      <c r="F18" s="189">
        <f>(B18*$B$6)+(C18*$C$6)+(D18*$D$6)</f>
        <v>22.055</v>
      </c>
      <c r="G18" s="195">
        <v>0</v>
      </c>
      <c r="H18" s="196">
        <v>0</v>
      </c>
      <c r="I18" s="197">
        <f>0.2*I22</f>
        <v>41.2</v>
      </c>
      <c r="J18" s="115">
        <f>I18*E18</f>
        <v>20.6</v>
      </c>
      <c r="K18" s="116">
        <f>I18*F18</f>
        <v>908.66600000000005</v>
      </c>
    </row>
    <row r="19" spans="1:12" ht="26.25" thickBot="1">
      <c r="A19" s="53" t="s">
        <v>31</v>
      </c>
      <c r="B19" s="187">
        <v>0</v>
      </c>
      <c r="C19" s="187">
        <v>0.3</v>
      </c>
      <c r="D19" s="187">
        <v>0</v>
      </c>
      <c r="E19" s="188">
        <f>SUM(B19:D19)</f>
        <v>0.3</v>
      </c>
      <c r="F19" s="189">
        <f>(B19*$B$6)+(C19*$C$6)+(D19*$D$6)</f>
        <v>13.232999999999999</v>
      </c>
      <c r="G19" s="190">
        <v>0</v>
      </c>
      <c r="H19" s="191">
        <v>0</v>
      </c>
      <c r="I19" s="192">
        <f>(0.5*I10)+(0.4*I14)</f>
        <v>85.2</v>
      </c>
      <c r="J19" s="115">
        <f>I19*E19</f>
        <v>25.56</v>
      </c>
      <c r="K19" s="116">
        <f>I19*F19</f>
        <v>1127.4515999999999</v>
      </c>
    </row>
    <row r="20" spans="1:12" ht="25.5">
      <c r="A20" s="54" t="s">
        <v>0</v>
      </c>
      <c r="B20" s="253">
        <v>0</v>
      </c>
      <c r="C20" s="253">
        <v>0.15</v>
      </c>
      <c r="D20" s="253">
        <v>0</v>
      </c>
      <c r="E20" s="188">
        <f>SUM(B20:D20)</f>
        <v>0.15</v>
      </c>
      <c r="F20" s="189">
        <f>(B20*$B$6)+(C20*$C$6)+(D20*$D$6)</f>
        <v>6.6164999999999994</v>
      </c>
      <c r="G20" s="254">
        <v>0</v>
      </c>
      <c r="H20" s="255">
        <v>0</v>
      </c>
      <c r="I20" s="251">
        <v>10</v>
      </c>
      <c r="J20" s="125">
        <f>I20*E20</f>
        <v>1.5</v>
      </c>
      <c r="K20" s="116">
        <f>I20*F20</f>
        <v>66.164999999999992</v>
      </c>
    </row>
    <row r="21" spans="1:12" ht="13.5" thickBot="1">
      <c r="A21" s="43" t="s">
        <v>26</v>
      </c>
      <c r="B21" s="58"/>
      <c r="C21" s="59"/>
      <c r="D21" s="59"/>
      <c r="E21" s="59"/>
      <c r="F21" s="60"/>
      <c r="G21" s="59"/>
      <c r="H21" s="61"/>
      <c r="I21" s="62"/>
      <c r="J21" s="63">
        <f>SUM(J18:J20)</f>
        <v>47.66</v>
      </c>
      <c r="K21" s="92">
        <f>SUM(K18:K20)</f>
        <v>2102.2826</v>
      </c>
    </row>
    <row r="22" spans="1:12" ht="13.5" thickBot="1">
      <c r="A22" s="10" t="s">
        <v>28</v>
      </c>
      <c r="B22" s="64"/>
      <c r="C22" s="65"/>
      <c r="D22" s="65"/>
      <c r="E22" s="113">
        <f>SUM(E10:E20)</f>
        <v>4.0999999999999996</v>
      </c>
      <c r="F22" s="114">
        <f>SUM(F10:F20)</f>
        <v>195.85050000000001</v>
      </c>
      <c r="G22" s="65"/>
      <c r="H22" s="11"/>
      <c r="I22" s="66">
        <f>SUM(I10+I14)</f>
        <v>206</v>
      </c>
      <c r="J22" s="67">
        <f>SUM(J12+J16+J21)</f>
        <v>339.86</v>
      </c>
      <c r="K22" s="73">
        <f>SUM(K12+K16+K21)</f>
        <v>17204.4306</v>
      </c>
    </row>
    <row r="23" spans="1:12">
      <c r="A23" s="1"/>
      <c r="B23" s="2"/>
      <c r="C23" s="2"/>
      <c r="D23" s="2"/>
      <c r="E23" s="2"/>
      <c r="F23" s="4"/>
      <c r="G23" s="4"/>
      <c r="H23" s="4"/>
      <c r="I23" s="2"/>
      <c r="J23" s="8"/>
      <c r="K23" s="4"/>
    </row>
    <row r="24" spans="1:12" ht="15" customHeight="1">
      <c r="A24" s="283" t="s">
        <v>39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</row>
    <row r="25" spans="1:12" ht="15">
      <c r="A25" s="108" t="s">
        <v>53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4"/>
    </row>
    <row r="26" spans="1:12" ht="15">
      <c r="A26" s="106" t="s">
        <v>66</v>
      </c>
      <c r="B26" s="105"/>
      <c r="C26" s="105"/>
      <c r="D26" s="105"/>
      <c r="E26" s="105"/>
      <c r="F26" s="105"/>
      <c r="G26" s="105"/>
      <c r="H26" s="105"/>
      <c r="I26" s="105"/>
      <c r="J26" s="105"/>
      <c r="K26" s="4"/>
    </row>
    <row r="27" spans="1:12" ht="15">
      <c r="A27" s="74" t="s">
        <v>42</v>
      </c>
      <c r="B27" s="2"/>
      <c r="C27" s="2"/>
      <c r="D27" s="2"/>
      <c r="E27" s="2"/>
      <c r="F27" s="4"/>
      <c r="G27" s="4"/>
      <c r="H27" s="4"/>
      <c r="I27" s="2"/>
      <c r="J27" s="8"/>
      <c r="K27" s="4"/>
    </row>
    <row r="28" spans="1:12" ht="15">
      <c r="A28" s="69" t="s">
        <v>43</v>
      </c>
      <c r="B28" s="2"/>
      <c r="C28" s="2"/>
      <c r="D28" s="2"/>
      <c r="E28" s="2"/>
      <c r="F28" s="4"/>
      <c r="G28" s="4"/>
      <c r="H28" s="4"/>
      <c r="I28" s="2"/>
      <c r="J28" s="8"/>
      <c r="K28" s="4"/>
    </row>
    <row r="29" spans="1:12" ht="15">
      <c r="A29" s="74" t="s">
        <v>54</v>
      </c>
      <c r="B29" s="2"/>
      <c r="C29" s="2"/>
      <c r="D29" s="2"/>
      <c r="E29" s="2"/>
      <c r="F29" s="4"/>
      <c r="G29" s="4"/>
      <c r="H29" s="4"/>
      <c r="I29" s="2"/>
      <c r="J29" s="8"/>
      <c r="K29" s="4"/>
    </row>
    <row r="30" spans="1:12" ht="15">
      <c r="A30" s="74" t="s">
        <v>67</v>
      </c>
      <c r="B30" s="2"/>
      <c r="C30" s="2"/>
      <c r="D30" s="2"/>
      <c r="E30" s="2"/>
      <c r="F30" s="4"/>
      <c r="G30" s="4"/>
      <c r="H30" s="4"/>
      <c r="I30" s="2"/>
      <c r="J30" s="8"/>
      <c r="K30" s="4"/>
    </row>
  </sheetData>
  <customSheetViews>
    <customSheetView guid="{800D9AF1-EEFD-44A5-8891-375BBDB61A66}" showRuler="0">
      <selection activeCell="I19" sqref="I19"/>
      <pageMargins left="0.75" right="0.75" top="1" bottom="1" header="0.5" footer="0.5"/>
      <headerFooter alignWithMargins="0"/>
    </customSheetView>
  </customSheetViews>
  <mergeCells count="2">
    <mergeCell ref="I3:K3"/>
    <mergeCell ref="A24:L24"/>
  </mergeCells>
  <phoneticPr fontId="7" type="noConversion"/>
  <pageMargins left="0.75" right="0.75" top="1" bottom="1" header="0.5" footer="0.5"/>
  <pageSetup scale="96" orientation="landscape" r:id="rId1"/>
  <headerFooter alignWithMargins="0">
    <oddHeader>&amp;C&amp;"Arial,Bold"&amp;12Table A-6. Green Power Partnership Local &amp; State Government Respondent Burden for Year 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topLeftCell="A9" workbookViewId="0">
      <selection activeCell="M14" sqref="M14"/>
    </sheetView>
  </sheetViews>
  <sheetFormatPr defaultRowHeight="12.75"/>
  <cols>
    <col min="1" max="1" width="33.42578125" customWidth="1"/>
    <col min="8" max="8" width="7.7109375" customWidth="1"/>
    <col min="9" max="9" width="12.42578125" customWidth="1"/>
    <col min="10" max="10" width="10.7109375" customWidth="1"/>
    <col min="11" max="11" width="10" customWidth="1"/>
  </cols>
  <sheetData>
    <row r="1" spans="1:12">
      <c r="A1" s="5"/>
      <c r="B1" s="6"/>
      <c r="C1" s="6"/>
      <c r="D1" s="6"/>
      <c r="E1" s="6"/>
      <c r="F1" s="7"/>
      <c r="G1" s="4"/>
      <c r="H1" s="4"/>
      <c r="I1" s="2"/>
      <c r="J1" s="8"/>
      <c r="K1" s="4"/>
    </row>
    <row r="2" spans="1:12" ht="13.5" thickBot="1">
      <c r="A2" s="5"/>
      <c r="B2" s="6"/>
      <c r="C2" s="6"/>
      <c r="D2" s="6"/>
      <c r="E2" s="6"/>
      <c r="F2" s="7"/>
      <c r="G2" s="4"/>
      <c r="H2" s="4"/>
      <c r="I2" s="2"/>
      <c r="J2" s="8"/>
      <c r="K2" s="4"/>
    </row>
    <row r="3" spans="1:12" ht="13.5" thickBot="1">
      <c r="A3" s="99"/>
      <c r="B3" s="100" t="s">
        <v>2</v>
      </c>
      <c r="C3" s="101"/>
      <c r="D3" s="101"/>
      <c r="E3" s="101"/>
      <c r="F3" s="101"/>
      <c r="G3" s="102"/>
      <c r="H3" s="102"/>
      <c r="I3" s="284" t="s">
        <v>3</v>
      </c>
      <c r="J3" s="284"/>
      <c r="K3" s="284"/>
    </row>
    <row r="4" spans="1:12" ht="13.5" thickTop="1">
      <c r="A4" s="9"/>
      <c r="B4" s="95"/>
      <c r="C4" s="95"/>
      <c r="D4" s="95"/>
      <c r="E4" s="79"/>
      <c r="F4" s="79"/>
      <c r="G4" s="79"/>
      <c r="H4" s="96"/>
      <c r="I4" s="97"/>
      <c r="J4" s="79"/>
      <c r="K4" s="98"/>
    </row>
    <row r="5" spans="1:12">
      <c r="A5" s="9"/>
      <c r="B5" s="77" t="s">
        <v>5</v>
      </c>
      <c r="C5" s="77" t="s">
        <v>6</v>
      </c>
      <c r="D5" s="77" t="s">
        <v>7</v>
      </c>
      <c r="E5" s="77" t="s">
        <v>8</v>
      </c>
      <c r="F5" s="78" t="s">
        <v>9</v>
      </c>
      <c r="G5" s="78" t="s">
        <v>10</v>
      </c>
      <c r="H5" s="85"/>
      <c r="I5" s="76"/>
      <c r="J5" s="80"/>
      <c r="K5" s="89"/>
    </row>
    <row r="6" spans="1:12">
      <c r="A6" s="9"/>
      <c r="B6" s="109">
        <v>86.86</v>
      </c>
      <c r="C6" s="109">
        <v>55.13</v>
      </c>
      <c r="D6" s="109">
        <v>21.1</v>
      </c>
      <c r="E6" s="77" t="s">
        <v>11</v>
      </c>
      <c r="F6" s="78" t="s">
        <v>12</v>
      </c>
      <c r="G6" s="78" t="s">
        <v>13</v>
      </c>
      <c r="H6" s="86" t="s">
        <v>14</v>
      </c>
      <c r="I6" s="76" t="s">
        <v>15</v>
      </c>
      <c r="J6" s="80" t="s">
        <v>16</v>
      </c>
      <c r="K6" s="89" t="s">
        <v>17</v>
      </c>
    </row>
    <row r="7" spans="1:12" ht="15.75" thickBot="1">
      <c r="A7" s="10" t="s">
        <v>18</v>
      </c>
      <c r="B7" s="82" t="s">
        <v>20</v>
      </c>
      <c r="C7" s="82" t="s">
        <v>20</v>
      </c>
      <c r="D7" s="82" t="s">
        <v>20</v>
      </c>
      <c r="E7" s="82" t="s">
        <v>21</v>
      </c>
      <c r="F7" s="83" t="s">
        <v>22</v>
      </c>
      <c r="G7" s="83" t="s">
        <v>23</v>
      </c>
      <c r="H7" s="87" t="s">
        <v>23</v>
      </c>
      <c r="I7" s="75" t="s">
        <v>35</v>
      </c>
      <c r="J7" s="84" t="s">
        <v>24</v>
      </c>
      <c r="K7" s="90" t="s">
        <v>25</v>
      </c>
    </row>
    <row r="8" spans="1:12" ht="15">
      <c r="A8" s="13" t="s">
        <v>36</v>
      </c>
      <c r="B8" s="14"/>
      <c r="C8" s="14"/>
      <c r="D8" s="15"/>
      <c r="E8" s="14"/>
      <c r="F8" s="14"/>
      <c r="G8" s="14"/>
      <c r="H8" s="143"/>
      <c r="I8" s="14"/>
      <c r="J8" s="18"/>
      <c r="K8" s="71"/>
    </row>
    <row r="9" spans="1:12">
      <c r="A9" s="19" t="s">
        <v>41</v>
      </c>
      <c r="B9" s="14"/>
      <c r="C9" s="14"/>
      <c r="D9" s="15"/>
      <c r="E9" s="14"/>
      <c r="F9" s="14"/>
      <c r="G9" s="14"/>
      <c r="H9" s="144"/>
      <c r="I9" s="14"/>
      <c r="J9" s="18"/>
      <c r="K9" s="71"/>
    </row>
    <row r="10" spans="1:12">
      <c r="A10" s="20" t="s">
        <v>29</v>
      </c>
      <c r="B10" s="188">
        <v>0.69</v>
      </c>
      <c r="C10" s="188">
        <v>1.02</v>
      </c>
      <c r="D10" s="235">
        <v>0</v>
      </c>
      <c r="E10" s="188">
        <f>SUM(B10:D10)</f>
        <v>1.71</v>
      </c>
      <c r="F10" s="189">
        <f>(B10*$B$6)+(C10*$C$6)+(D10*$D$6)</f>
        <v>116.166</v>
      </c>
      <c r="G10" s="216">
        <v>0</v>
      </c>
      <c r="H10" s="217">
        <v>0</v>
      </c>
      <c r="I10" s="218">
        <v>2</v>
      </c>
      <c r="J10" s="115">
        <f>I10*E10</f>
        <v>3.42</v>
      </c>
      <c r="K10" s="116">
        <f>I10*F10</f>
        <v>232.33199999999999</v>
      </c>
    </row>
    <row r="11" spans="1:12">
      <c r="A11" s="27" t="s">
        <v>30</v>
      </c>
      <c r="B11" s="188">
        <v>0</v>
      </c>
      <c r="C11" s="207">
        <v>0</v>
      </c>
      <c r="D11" s="208">
        <v>0.08</v>
      </c>
      <c r="E11" s="188">
        <f>SUM(B11:D11)</f>
        <v>0.08</v>
      </c>
      <c r="F11" s="189">
        <f>(B11*$B$6)+(C11*$C$6)+(D11*$D$6)</f>
        <v>1.6880000000000002</v>
      </c>
      <c r="G11" s="216">
        <v>0</v>
      </c>
      <c r="H11" s="217">
        <v>3</v>
      </c>
      <c r="I11" s="218">
        <v>2</v>
      </c>
      <c r="J11" s="115">
        <f>I11*E11</f>
        <v>0.16</v>
      </c>
      <c r="K11" s="116">
        <f>(I11*F11)+(H11*I11)</f>
        <v>9.3760000000000012</v>
      </c>
    </row>
    <row r="12" spans="1:12" ht="13.5" thickBot="1">
      <c r="A12" s="29" t="s">
        <v>26</v>
      </c>
      <c r="B12" s="205"/>
      <c r="C12" s="206"/>
      <c r="D12" s="206"/>
      <c r="E12" s="206"/>
      <c r="F12" s="219"/>
      <c r="G12" s="220"/>
      <c r="H12" s="221"/>
      <c r="I12" s="262"/>
      <c r="J12" s="117">
        <f>SUM(J10:J11)</f>
        <v>3.58</v>
      </c>
      <c r="K12" s="118">
        <f>SUM(K10:K11)</f>
        <v>241.708</v>
      </c>
    </row>
    <row r="13" spans="1:12" ht="15">
      <c r="A13" s="37" t="s">
        <v>37</v>
      </c>
      <c r="B13" s="14"/>
      <c r="C13" s="14"/>
      <c r="D13" s="14"/>
      <c r="E13" s="88"/>
      <c r="F13" s="14"/>
      <c r="G13" s="14"/>
      <c r="H13" s="145"/>
      <c r="I13" s="237"/>
      <c r="J13" s="141"/>
      <c r="K13" s="238"/>
      <c r="L13" s="142"/>
    </row>
    <row r="14" spans="1:12">
      <c r="A14" s="39" t="s">
        <v>34</v>
      </c>
      <c r="B14" s="188">
        <v>0.66</v>
      </c>
      <c r="C14" s="239">
        <v>0.67</v>
      </c>
      <c r="D14" s="240">
        <v>0</v>
      </c>
      <c r="E14" s="188">
        <f>SUM(B14:D14)</f>
        <v>1.33</v>
      </c>
      <c r="F14" s="189">
        <f>(B14*$B$6)+(C14*$C$6)+(D14*$D$6)</f>
        <v>94.264700000000005</v>
      </c>
      <c r="G14" s="216">
        <v>0</v>
      </c>
      <c r="H14" s="246">
        <v>0</v>
      </c>
      <c r="I14" s="218">
        <v>15</v>
      </c>
      <c r="J14" s="115">
        <f>I14*E14</f>
        <v>19.950000000000003</v>
      </c>
      <c r="K14" s="116">
        <f>I14*F14</f>
        <v>1413.9705000000001</v>
      </c>
      <c r="L14" s="142"/>
    </row>
    <row r="15" spans="1:12">
      <c r="A15" s="41" t="s">
        <v>33</v>
      </c>
      <c r="B15" s="241">
        <v>0</v>
      </c>
      <c r="C15" s="242">
        <v>0</v>
      </c>
      <c r="D15" s="243">
        <v>0.03</v>
      </c>
      <c r="E15" s="188">
        <f>SUM(B15:D15)</f>
        <v>0.03</v>
      </c>
      <c r="F15" s="189">
        <f>(B15*$B$6)+(C15*$C$6)+(D15*$D$6)</f>
        <v>0.63300000000000001</v>
      </c>
      <c r="G15" s="216">
        <v>0</v>
      </c>
      <c r="H15" s="246">
        <v>3</v>
      </c>
      <c r="I15" s="263">
        <v>15</v>
      </c>
      <c r="J15" s="115">
        <f>I15*E15</f>
        <v>0.44999999999999996</v>
      </c>
      <c r="K15" s="116">
        <f>(I15*F15)+(H15*I15)</f>
        <v>54.495000000000005</v>
      </c>
    </row>
    <row r="16" spans="1:12" ht="13.5" thickBot="1">
      <c r="A16" s="43" t="s">
        <v>26</v>
      </c>
      <c r="B16" s="244"/>
      <c r="C16" s="245"/>
      <c r="D16" s="245"/>
      <c r="E16" s="245"/>
      <c r="F16" s="247"/>
      <c r="G16" s="248"/>
      <c r="H16" s="248"/>
      <c r="I16" s="265"/>
      <c r="J16" s="121">
        <f>SUM(J14:J15)</f>
        <v>20.400000000000002</v>
      </c>
      <c r="K16" s="122">
        <f>SUM(K14:K15)</f>
        <v>1468.4655000000002</v>
      </c>
    </row>
    <row r="17" spans="1:12" ht="13.5" thickBot="1">
      <c r="A17" s="10" t="s">
        <v>27</v>
      </c>
      <c r="B17" s="14"/>
      <c r="C17" s="14"/>
      <c r="D17" s="14"/>
      <c r="E17" s="88"/>
      <c r="F17" s="14"/>
      <c r="G17" s="14"/>
      <c r="H17" s="14"/>
      <c r="I17" s="146"/>
      <c r="J17" s="14"/>
      <c r="K17" s="18"/>
    </row>
    <row r="18" spans="1:12" ht="25.5">
      <c r="A18" s="107" t="s">
        <v>1</v>
      </c>
      <c r="B18" s="193">
        <v>0</v>
      </c>
      <c r="C18" s="194">
        <v>0.5</v>
      </c>
      <c r="D18" s="194">
        <v>0</v>
      </c>
      <c r="E18" s="188">
        <f>SUM(B18:D18)</f>
        <v>0.5</v>
      </c>
      <c r="F18" s="189">
        <f>(B18*$B$6)+(C18*$C$6)+(D18*$D$6)</f>
        <v>27.565000000000001</v>
      </c>
      <c r="G18" s="195">
        <v>0</v>
      </c>
      <c r="H18" s="196">
        <v>0</v>
      </c>
      <c r="I18" s="197">
        <f>0.2*I22</f>
        <v>3.4000000000000004</v>
      </c>
      <c r="J18" s="115">
        <f>I18*E18</f>
        <v>1.7000000000000002</v>
      </c>
      <c r="K18" s="116">
        <f>I18*F18</f>
        <v>93.721000000000018</v>
      </c>
    </row>
    <row r="19" spans="1:12" ht="26.25" thickBot="1">
      <c r="A19" s="53" t="s">
        <v>31</v>
      </c>
      <c r="B19" s="187">
        <v>0</v>
      </c>
      <c r="C19" s="187">
        <v>0.3</v>
      </c>
      <c r="D19" s="187">
        <v>0</v>
      </c>
      <c r="E19" s="188">
        <f>SUM(B19:D19)</f>
        <v>0.3</v>
      </c>
      <c r="F19" s="189">
        <f>(B19*$B$6)+(C19*$C$6)+(D19*$D$6)</f>
        <v>16.539000000000001</v>
      </c>
      <c r="G19" s="190">
        <v>0</v>
      </c>
      <c r="H19" s="191">
        <v>0</v>
      </c>
      <c r="I19" s="192">
        <f>(0.5*I10)+(0.4*I14)</f>
        <v>7</v>
      </c>
      <c r="J19" s="115">
        <f>I19*E19</f>
        <v>2.1</v>
      </c>
      <c r="K19" s="116">
        <f>I19*F19</f>
        <v>115.77300000000001</v>
      </c>
    </row>
    <row r="20" spans="1:12" ht="25.5">
      <c r="A20" s="54" t="s">
        <v>0</v>
      </c>
      <c r="B20" s="253">
        <v>0</v>
      </c>
      <c r="C20" s="253">
        <v>0.15</v>
      </c>
      <c r="D20" s="253">
        <v>0</v>
      </c>
      <c r="E20" s="188">
        <f>SUM(B20:D20)</f>
        <v>0.15</v>
      </c>
      <c r="F20" s="189">
        <f>(B20*$B$6)+(C20*$C$6)+(D20*$D$6)</f>
        <v>8.2695000000000007</v>
      </c>
      <c r="G20" s="254">
        <v>0</v>
      </c>
      <c r="H20" s="255">
        <v>0</v>
      </c>
      <c r="I20" s="251">
        <v>1</v>
      </c>
      <c r="J20" s="125">
        <f>I20*E20</f>
        <v>0.15</v>
      </c>
      <c r="K20" s="116">
        <f>I20*F20</f>
        <v>8.2695000000000007</v>
      </c>
    </row>
    <row r="21" spans="1:12" ht="13.5" thickBot="1">
      <c r="A21" s="43" t="s">
        <v>26</v>
      </c>
      <c r="B21" s="58"/>
      <c r="C21" s="59"/>
      <c r="D21" s="59"/>
      <c r="E21" s="59"/>
      <c r="F21" s="60"/>
      <c r="G21" s="59"/>
      <c r="H21" s="61"/>
      <c r="I21" s="62"/>
      <c r="J21" s="63">
        <f>SUM(J18:J20)</f>
        <v>3.95</v>
      </c>
      <c r="K21" s="92">
        <f>SUM(K18:K20)</f>
        <v>217.76350000000002</v>
      </c>
    </row>
    <row r="22" spans="1:12" ht="13.5" thickBot="1">
      <c r="A22" s="10" t="s">
        <v>28</v>
      </c>
      <c r="B22" s="64"/>
      <c r="C22" s="65"/>
      <c r="D22" s="65"/>
      <c r="E22" s="113">
        <f>SUM(E10:E20)</f>
        <v>4.0999999999999996</v>
      </c>
      <c r="F22" s="114">
        <f>SUM(F10:F20)</f>
        <v>265.12520000000001</v>
      </c>
      <c r="G22" s="65"/>
      <c r="H22" s="11"/>
      <c r="I22" s="66">
        <f>SUM(I10+I14)</f>
        <v>17</v>
      </c>
      <c r="J22" s="67">
        <f>SUM(J12+J16+J21)</f>
        <v>27.930000000000003</v>
      </c>
      <c r="K22" s="73">
        <f>SUM(K12+K16+K21)</f>
        <v>1927.9370000000004</v>
      </c>
    </row>
    <row r="23" spans="1:12">
      <c r="A23" s="1"/>
      <c r="B23" s="2"/>
      <c r="C23" s="2"/>
      <c r="D23" s="2"/>
      <c r="E23" s="2"/>
      <c r="F23" s="4"/>
      <c r="G23" s="4"/>
      <c r="H23" s="4"/>
      <c r="I23" s="2"/>
      <c r="J23" s="8"/>
      <c r="K23" s="4"/>
    </row>
    <row r="24" spans="1:12" ht="33" customHeight="1">
      <c r="A24" s="285" t="s">
        <v>40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136"/>
    </row>
    <row r="25" spans="1:12" ht="15">
      <c r="A25" s="108" t="s">
        <v>55</v>
      </c>
      <c r="B25" s="105"/>
      <c r="C25" s="105"/>
      <c r="D25" s="105"/>
      <c r="E25" s="105"/>
      <c r="F25" s="105"/>
      <c r="G25" s="105"/>
      <c r="H25" s="105"/>
      <c r="I25" s="105"/>
      <c r="J25" s="105"/>
      <c r="K25" s="4"/>
    </row>
    <row r="26" spans="1:12" ht="15">
      <c r="A26" s="106" t="s">
        <v>79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4"/>
    </row>
    <row r="27" spans="1:12" ht="15">
      <c r="A27" s="74" t="s">
        <v>42</v>
      </c>
      <c r="B27" s="2"/>
      <c r="C27" s="2"/>
      <c r="D27" s="2"/>
      <c r="E27" s="2"/>
      <c r="F27" s="4"/>
      <c r="G27" s="4"/>
      <c r="H27" s="4"/>
      <c r="I27" s="2"/>
      <c r="J27" s="8"/>
      <c r="K27" s="4"/>
    </row>
    <row r="28" spans="1:12" ht="15">
      <c r="A28" s="69" t="s">
        <v>43</v>
      </c>
      <c r="B28" s="2"/>
      <c r="C28" s="2"/>
      <c r="D28" s="2"/>
      <c r="E28" s="2"/>
      <c r="F28" s="4"/>
      <c r="G28" s="4"/>
      <c r="H28" s="4"/>
      <c r="I28" s="2"/>
      <c r="J28" s="8"/>
      <c r="K28" s="4"/>
    </row>
    <row r="29" spans="1:12" ht="15">
      <c r="A29" s="74" t="s">
        <v>56</v>
      </c>
      <c r="B29" s="2"/>
      <c r="C29" s="2"/>
      <c r="D29" s="2"/>
      <c r="E29" s="2"/>
      <c r="F29" s="4"/>
      <c r="G29" s="4"/>
      <c r="H29" s="4"/>
      <c r="I29" s="2"/>
      <c r="J29" s="8"/>
      <c r="K29" s="4"/>
    </row>
    <row r="30" spans="1:12" ht="15">
      <c r="A30" s="74" t="s">
        <v>74</v>
      </c>
      <c r="B30" s="2"/>
      <c r="C30" s="2"/>
      <c r="D30" s="2"/>
      <c r="E30" s="2"/>
      <c r="F30" s="4"/>
      <c r="G30" s="4"/>
      <c r="H30" s="4"/>
      <c r="I30" s="2"/>
      <c r="J30" s="8"/>
      <c r="K30" s="4"/>
    </row>
  </sheetData>
  <customSheetViews>
    <customSheetView guid="{800D9AF1-EEFD-44A5-8891-375BBDB61A66}" showRuler="0" topLeftCell="A7">
      <selection activeCell="I19" sqref="I19"/>
      <pageMargins left="0.75" right="0.75" top="1" bottom="1" header="0.5" footer="0.5"/>
      <headerFooter alignWithMargins="0"/>
    </customSheetView>
  </customSheetViews>
  <mergeCells count="2">
    <mergeCell ref="A24:K24"/>
    <mergeCell ref="I3:K3"/>
  </mergeCells>
  <phoneticPr fontId="7" type="noConversion"/>
  <pageMargins left="0.75" right="0.75" top="1" bottom="1" header="0.5" footer="0.5"/>
  <pageSetup scale="95" orientation="landscape" r:id="rId1"/>
  <headerFooter alignWithMargins="0">
    <oddHeader>&amp;C&amp;"Arial,Bold"&amp;12Table A-7. Green Power Partnership Federal Government Respondent Burden for Year 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workbookViewId="0">
      <selection activeCell="A27" sqref="A27"/>
    </sheetView>
  </sheetViews>
  <sheetFormatPr defaultRowHeight="12.75"/>
  <cols>
    <col min="1" max="1" width="33.85546875" customWidth="1"/>
    <col min="5" max="5" width="8.85546875" customWidth="1"/>
    <col min="6" max="6" width="9" customWidth="1"/>
    <col min="8" max="8" width="6.5703125" customWidth="1"/>
    <col min="9" max="9" width="12.42578125" customWidth="1"/>
    <col min="10" max="10" width="10.140625" customWidth="1"/>
  </cols>
  <sheetData>
    <row r="1" spans="1:11">
      <c r="A1" s="5"/>
      <c r="B1" s="6"/>
      <c r="C1" s="6"/>
      <c r="D1" s="6"/>
      <c r="E1" s="6"/>
      <c r="F1" s="7"/>
      <c r="G1" s="4"/>
      <c r="H1" s="4"/>
      <c r="I1" s="2"/>
      <c r="J1" s="8"/>
      <c r="K1" s="4"/>
    </row>
    <row r="2" spans="1:11" ht="13.5" thickBot="1">
      <c r="A2" s="5"/>
      <c r="B2" s="6"/>
      <c r="C2" s="6"/>
      <c r="D2" s="6"/>
      <c r="E2" s="6"/>
      <c r="F2" s="7"/>
      <c r="G2" s="4"/>
      <c r="H2" s="4"/>
      <c r="I2" s="2"/>
      <c r="J2" s="8"/>
      <c r="K2" s="4"/>
    </row>
    <row r="3" spans="1:11" ht="13.5" thickBot="1">
      <c r="A3" s="99"/>
      <c r="B3" s="100" t="s">
        <v>2</v>
      </c>
      <c r="C3" s="101"/>
      <c r="D3" s="101"/>
      <c r="E3" s="101"/>
      <c r="F3" s="101"/>
      <c r="G3" s="102"/>
      <c r="H3" s="102"/>
      <c r="I3" s="284" t="s">
        <v>3</v>
      </c>
      <c r="J3" s="284"/>
      <c r="K3" s="284"/>
    </row>
    <row r="4" spans="1:11" ht="13.5" thickTop="1">
      <c r="A4" s="9"/>
      <c r="B4" s="95"/>
      <c r="C4" s="95"/>
      <c r="D4" s="95"/>
      <c r="E4" s="79"/>
      <c r="F4" s="79"/>
      <c r="G4" s="79"/>
      <c r="H4" s="96"/>
      <c r="I4" s="97"/>
      <c r="J4" s="79"/>
      <c r="K4" s="98"/>
    </row>
    <row r="5" spans="1:11">
      <c r="A5" s="9"/>
      <c r="B5" s="77" t="s">
        <v>5</v>
      </c>
      <c r="C5" s="77" t="s">
        <v>6</v>
      </c>
      <c r="D5" s="77" t="s">
        <v>7</v>
      </c>
      <c r="E5" s="77" t="s">
        <v>8</v>
      </c>
      <c r="F5" s="78" t="s">
        <v>9</v>
      </c>
      <c r="G5" s="78" t="s">
        <v>10</v>
      </c>
      <c r="H5" s="85"/>
      <c r="I5" s="76"/>
      <c r="J5" s="80"/>
      <c r="K5" s="89"/>
    </row>
    <row r="6" spans="1:11">
      <c r="A6" s="9"/>
      <c r="B6" s="109">
        <v>86.86</v>
      </c>
      <c r="C6" s="109">
        <v>55.13</v>
      </c>
      <c r="D6" s="109">
        <v>21.1</v>
      </c>
      <c r="E6" s="77" t="s">
        <v>11</v>
      </c>
      <c r="F6" s="78" t="s">
        <v>12</v>
      </c>
      <c r="G6" s="78" t="s">
        <v>13</v>
      </c>
      <c r="H6" s="86" t="s">
        <v>14</v>
      </c>
      <c r="I6" s="76" t="s">
        <v>15</v>
      </c>
      <c r="J6" s="80" t="s">
        <v>16</v>
      </c>
      <c r="K6" s="89" t="s">
        <v>17</v>
      </c>
    </row>
    <row r="7" spans="1:11" ht="15.75" thickBot="1">
      <c r="A7" s="10" t="s">
        <v>18</v>
      </c>
      <c r="B7" s="82" t="s">
        <v>20</v>
      </c>
      <c r="C7" s="82" t="s">
        <v>20</v>
      </c>
      <c r="D7" s="82" t="s">
        <v>20</v>
      </c>
      <c r="E7" s="82" t="s">
        <v>21</v>
      </c>
      <c r="F7" s="83" t="s">
        <v>22</v>
      </c>
      <c r="G7" s="83" t="s">
        <v>23</v>
      </c>
      <c r="H7" s="87" t="s">
        <v>23</v>
      </c>
      <c r="I7" s="75" t="s">
        <v>35</v>
      </c>
      <c r="J7" s="84" t="s">
        <v>24</v>
      </c>
      <c r="K7" s="90" t="s">
        <v>25</v>
      </c>
    </row>
    <row r="8" spans="1:11" ht="15">
      <c r="A8" s="13" t="s">
        <v>36</v>
      </c>
      <c r="B8" s="14"/>
      <c r="C8" s="14"/>
      <c r="D8" s="15"/>
      <c r="E8" s="14"/>
      <c r="F8" s="14"/>
      <c r="G8" s="14"/>
      <c r="H8" s="88"/>
      <c r="I8" s="14"/>
      <c r="J8" s="18"/>
      <c r="K8" s="71"/>
    </row>
    <row r="9" spans="1:11">
      <c r="A9" s="19" t="s">
        <v>32</v>
      </c>
      <c r="B9" s="14"/>
      <c r="C9" s="14"/>
      <c r="D9" s="15"/>
      <c r="E9" s="14"/>
      <c r="F9" s="14"/>
      <c r="G9" s="14"/>
      <c r="H9" s="16"/>
      <c r="I9" s="14"/>
      <c r="J9" s="18"/>
      <c r="K9" s="71"/>
    </row>
    <row r="10" spans="1:11">
      <c r="A10" s="20" t="s">
        <v>29</v>
      </c>
      <c r="B10" s="188">
        <v>0.69</v>
      </c>
      <c r="C10" s="188">
        <v>1.02</v>
      </c>
      <c r="D10" s="204">
        <v>0</v>
      </c>
      <c r="E10" s="188">
        <f>SUM(B10:D10)</f>
        <v>1.71</v>
      </c>
      <c r="F10" s="189">
        <f>(B10*$B$6)+(C10*$C$6)+(D10*$D$6)</f>
        <v>116.166</v>
      </c>
      <c r="G10" s="216">
        <v>0</v>
      </c>
      <c r="H10" s="217">
        <v>0</v>
      </c>
      <c r="I10" s="218">
        <v>2</v>
      </c>
      <c r="J10" s="115">
        <f>I10*E10</f>
        <v>3.42</v>
      </c>
      <c r="K10" s="116">
        <f>I10*F10</f>
        <v>232.33199999999999</v>
      </c>
    </row>
    <row r="11" spans="1:11">
      <c r="A11" s="27" t="s">
        <v>30</v>
      </c>
      <c r="B11" s="188">
        <v>0</v>
      </c>
      <c r="C11" s="207">
        <v>0</v>
      </c>
      <c r="D11" s="208">
        <v>0.08</v>
      </c>
      <c r="E11" s="188">
        <f>SUM(B11:D11)</f>
        <v>0.08</v>
      </c>
      <c r="F11" s="189">
        <f>(B11*$B$6)+(C11*$C$6)+(D11*$D$6)</f>
        <v>1.6880000000000002</v>
      </c>
      <c r="G11" s="216">
        <v>0</v>
      </c>
      <c r="H11" s="217">
        <v>3</v>
      </c>
      <c r="I11" s="218">
        <v>2</v>
      </c>
      <c r="J11" s="115">
        <f>I11*E11</f>
        <v>0.16</v>
      </c>
      <c r="K11" s="116">
        <f>(I11*F11)+(H11*I11)</f>
        <v>9.3760000000000012</v>
      </c>
    </row>
    <row r="12" spans="1:11" ht="13.5" thickBot="1">
      <c r="A12" s="29" t="s">
        <v>26</v>
      </c>
      <c r="B12" s="205"/>
      <c r="C12" s="206"/>
      <c r="D12" s="206"/>
      <c r="E12" s="206"/>
      <c r="F12" s="219"/>
      <c r="G12" s="220"/>
      <c r="H12" s="221"/>
      <c r="I12" s="262"/>
      <c r="J12" s="117">
        <f>SUM(J10:J11)</f>
        <v>3.58</v>
      </c>
      <c r="K12" s="118">
        <f>SUM(K10:K11)</f>
        <v>241.708</v>
      </c>
    </row>
    <row r="13" spans="1:11" ht="15.75" thickBot="1">
      <c r="A13" s="37" t="s">
        <v>37</v>
      </c>
      <c r="B13" s="226"/>
      <c r="C13" s="226"/>
      <c r="D13" s="226"/>
      <c r="E13" s="222"/>
      <c r="F13" s="223"/>
      <c r="G13" s="141"/>
      <c r="H13" s="224"/>
      <c r="I13" s="225"/>
      <c r="J13" s="119"/>
      <c r="K13" s="120"/>
    </row>
    <row r="14" spans="1:11">
      <c r="A14" s="39" t="s">
        <v>34</v>
      </c>
      <c r="B14" s="188">
        <v>0.66</v>
      </c>
      <c r="C14" s="239">
        <v>0.67</v>
      </c>
      <c r="D14" s="240">
        <v>0</v>
      </c>
      <c r="E14" s="188">
        <f>SUM(B14:D14)</f>
        <v>1.33</v>
      </c>
      <c r="F14" s="189">
        <f>(B14*$B$6)+(C14*$C$6)+(D14*$D$6)</f>
        <v>94.264700000000005</v>
      </c>
      <c r="G14" s="216">
        <v>0</v>
      </c>
      <c r="H14" s="246">
        <v>0</v>
      </c>
      <c r="I14" s="218">
        <v>16</v>
      </c>
      <c r="J14" s="115">
        <f>I14*E14</f>
        <v>21.28</v>
      </c>
      <c r="K14" s="116">
        <f>I14*F14</f>
        <v>1508.2352000000001</v>
      </c>
    </row>
    <row r="15" spans="1:11">
      <c r="A15" s="41" t="s">
        <v>33</v>
      </c>
      <c r="B15" s="241">
        <v>0</v>
      </c>
      <c r="C15" s="242">
        <v>0</v>
      </c>
      <c r="D15" s="243">
        <v>0.03</v>
      </c>
      <c r="E15" s="188">
        <f>SUM(B15:D15)</f>
        <v>0.03</v>
      </c>
      <c r="F15" s="189">
        <f>(B15*$B$6)+(C15*$C$6)+(D15*$D$6)</f>
        <v>0.63300000000000001</v>
      </c>
      <c r="G15" s="216">
        <v>0</v>
      </c>
      <c r="H15" s="246">
        <v>3</v>
      </c>
      <c r="I15" s="263">
        <v>16</v>
      </c>
      <c r="J15" s="115">
        <f>I15*E15</f>
        <v>0.48</v>
      </c>
      <c r="K15" s="116">
        <f>(I15*F15)+(H15*I15)</f>
        <v>58.128</v>
      </c>
    </row>
    <row r="16" spans="1:11" ht="13.5" thickBot="1">
      <c r="A16" s="43" t="s">
        <v>26</v>
      </c>
      <c r="B16" s="244"/>
      <c r="C16" s="245"/>
      <c r="D16" s="245"/>
      <c r="E16" s="245"/>
      <c r="F16" s="247"/>
      <c r="G16" s="248"/>
      <c r="H16" s="248"/>
      <c r="I16" s="265"/>
      <c r="J16" s="121">
        <f>SUM(J14:J15)</f>
        <v>21.76</v>
      </c>
      <c r="K16" s="122">
        <f>SUM(K14:K15)</f>
        <v>1566.3632</v>
      </c>
    </row>
    <row r="17" spans="1:12" ht="13.5" thickBot="1">
      <c r="A17" s="10" t="s">
        <v>27</v>
      </c>
      <c r="B17" s="226"/>
      <c r="C17" s="226"/>
      <c r="D17" s="226"/>
      <c r="E17" s="226"/>
      <c r="F17" s="227"/>
      <c r="G17" s="228"/>
      <c r="H17" s="228"/>
      <c r="I17" s="229"/>
      <c r="J17" s="123"/>
      <c r="K17" s="124"/>
    </row>
    <row r="18" spans="1:12" ht="25.5">
      <c r="A18" s="107" t="s">
        <v>1</v>
      </c>
      <c r="B18" s="193">
        <v>0</v>
      </c>
      <c r="C18" s="194">
        <v>0.5</v>
      </c>
      <c r="D18" s="194">
        <v>0</v>
      </c>
      <c r="E18" s="188">
        <f>SUM(B18:D18)</f>
        <v>0.5</v>
      </c>
      <c r="F18" s="189">
        <f>(B18*$B$6)+(C18*$C$6)+(D18*$D$6)</f>
        <v>27.565000000000001</v>
      </c>
      <c r="G18" s="195">
        <v>0</v>
      </c>
      <c r="H18" s="196">
        <v>0</v>
      </c>
      <c r="I18" s="197">
        <f>0.2*I22</f>
        <v>3.6</v>
      </c>
      <c r="J18" s="115">
        <f>I18*E18</f>
        <v>1.8</v>
      </c>
      <c r="K18" s="116">
        <f>I18*F18</f>
        <v>99.234000000000009</v>
      </c>
    </row>
    <row r="19" spans="1:12" ht="26.25" thickBot="1">
      <c r="A19" s="53" t="s">
        <v>31</v>
      </c>
      <c r="B19" s="187">
        <v>0</v>
      </c>
      <c r="C19" s="187">
        <v>0.3</v>
      </c>
      <c r="D19" s="187">
        <v>0</v>
      </c>
      <c r="E19" s="188">
        <f>SUM(B19:D19)</f>
        <v>0.3</v>
      </c>
      <c r="F19" s="189">
        <f>(B19*$B$6)+(C19*$C$6)+(D19*$D$6)</f>
        <v>16.539000000000001</v>
      </c>
      <c r="G19" s="190">
        <v>0</v>
      </c>
      <c r="H19" s="191">
        <v>0</v>
      </c>
      <c r="I19" s="192">
        <f>(0.5*I10)+(0.4*I14)</f>
        <v>7.4</v>
      </c>
      <c r="J19" s="115">
        <f>I19*E19</f>
        <v>2.2200000000000002</v>
      </c>
      <c r="K19" s="116">
        <f>I19*F19</f>
        <v>122.38860000000001</v>
      </c>
    </row>
    <row r="20" spans="1:12" ht="25.5">
      <c r="A20" s="54" t="s">
        <v>0</v>
      </c>
      <c r="B20" s="253">
        <v>0</v>
      </c>
      <c r="C20" s="253">
        <v>0.15</v>
      </c>
      <c r="D20" s="253">
        <v>0</v>
      </c>
      <c r="E20" s="188">
        <f>SUM(B20:D20)</f>
        <v>0.15</v>
      </c>
      <c r="F20" s="189">
        <f>(B20*$B$6)+(C20*$C$6)+(D20*$D$6)</f>
        <v>8.2695000000000007</v>
      </c>
      <c r="G20" s="254">
        <v>0</v>
      </c>
      <c r="H20" s="255">
        <v>0</v>
      </c>
      <c r="I20" s="251">
        <v>1</v>
      </c>
      <c r="J20" s="125">
        <f>I20*E20</f>
        <v>0.15</v>
      </c>
      <c r="K20" s="116">
        <f>I20*F20</f>
        <v>8.2695000000000007</v>
      </c>
    </row>
    <row r="21" spans="1:12" ht="13.5" thickBot="1">
      <c r="A21" s="43" t="s">
        <v>26</v>
      </c>
      <c r="B21" s="230"/>
      <c r="C21" s="231"/>
      <c r="D21" s="231"/>
      <c r="E21" s="231"/>
      <c r="F21" s="232"/>
      <c r="G21" s="231"/>
      <c r="H21" s="233"/>
      <c r="I21" s="234"/>
      <c r="J21" s="126">
        <f>SUM(J18:J20)</f>
        <v>4.1700000000000008</v>
      </c>
      <c r="K21" s="122">
        <f>SUM(K18:K20)</f>
        <v>229.89210000000003</v>
      </c>
    </row>
    <row r="22" spans="1:12" ht="13.5" thickBot="1">
      <c r="A22" s="10" t="s">
        <v>28</v>
      </c>
      <c r="B22" s="64"/>
      <c r="C22" s="65"/>
      <c r="D22" s="65"/>
      <c r="E22" s="113">
        <f>SUM(E10:E20)</f>
        <v>4.0999999999999996</v>
      </c>
      <c r="F22" s="114">
        <f>SUM(F10:F20)</f>
        <v>265.12520000000001</v>
      </c>
      <c r="G22" s="65"/>
      <c r="H22" s="11"/>
      <c r="I22" s="66">
        <f>SUM(I10+I14)</f>
        <v>18</v>
      </c>
      <c r="J22" s="67">
        <f>SUM(J12+J16+J21)</f>
        <v>29.510000000000005</v>
      </c>
      <c r="K22" s="73">
        <f>SUM(K12+K16+K21)</f>
        <v>2037.9633000000001</v>
      </c>
    </row>
    <row r="23" spans="1:12">
      <c r="A23" s="1"/>
      <c r="B23" s="2"/>
      <c r="C23" s="2"/>
      <c r="D23" s="2"/>
      <c r="E23" s="2"/>
      <c r="F23" s="4"/>
      <c r="G23" s="4"/>
      <c r="H23" s="4"/>
      <c r="I23" s="2"/>
      <c r="J23" s="8"/>
      <c r="K23" s="4"/>
    </row>
    <row r="24" spans="1:12" ht="34.5" customHeight="1">
      <c r="A24" s="285" t="s">
        <v>40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136"/>
    </row>
    <row r="25" spans="1:12" ht="15">
      <c r="A25" s="108" t="s">
        <v>57</v>
      </c>
      <c r="B25" s="105"/>
      <c r="C25" s="105"/>
      <c r="D25" s="105"/>
      <c r="E25" s="105"/>
      <c r="F25" s="105"/>
      <c r="G25" s="105"/>
      <c r="H25" s="105"/>
      <c r="I25" s="105"/>
      <c r="J25" s="105"/>
      <c r="K25" s="4"/>
    </row>
    <row r="26" spans="1:12" ht="15">
      <c r="A26" s="106" t="s">
        <v>78</v>
      </c>
      <c r="B26" s="105"/>
      <c r="C26" s="105"/>
      <c r="D26" s="105"/>
      <c r="E26" s="105"/>
      <c r="F26" s="105"/>
      <c r="G26" s="105"/>
      <c r="H26" s="105"/>
      <c r="I26" s="105"/>
      <c r="J26" s="105"/>
      <c r="K26" s="4"/>
    </row>
    <row r="27" spans="1:12" ht="15">
      <c r="A27" s="74" t="s">
        <v>42</v>
      </c>
      <c r="B27" s="2"/>
      <c r="C27" s="2"/>
      <c r="D27" s="2"/>
      <c r="E27" s="2"/>
      <c r="F27" s="4"/>
      <c r="G27" s="4"/>
      <c r="H27" s="4"/>
      <c r="I27" s="2"/>
      <c r="J27" s="8"/>
      <c r="K27" s="4"/>
    </row>
    <row r="28" spans="1:12" ht="15">
      <c r="A28" s="69" t="s">
        <v>43</v>
      </c>
      <c r="B28" s="2"/>
      <c r="C28" s="2"/>
      <c r="D28" s="2"/>
      <c r="E28" s="2"/>
      <c r="F28" s="4"/>
      <c r="G28" s="4"/>
      <c r="H28" s="4"/>
      <c r="I28" s="2"/>
      <c r="J28" s="8"/>
      <c r="K28" s="4"/>
    </row>
    <row r="29" spans="1:12" ht="15">
      <c r="A29" s="74" t="s">
        <v>58</v>
      </c>
      <c r="B29" s="2"/>
      <c r="C29" s="2"/>
      <c r="D29" s="2"/>
      <c r="E29" s="2"/>
      <c r="F29" s="4"/>
      <c r="G29" s="4"/>
      <c r="H29" s="4"/>
      <c r="I29" s="2"/>
      <c r="J29" s="8"/>
      <c r="K29" s="4"/>
    </row>
    <row r="30" spans="1:12" ht="15">
      <c r="A30" s="74" t="s">
        <v>75</v>
      </c>
      <c r="B30" s="2"/>
      <c r="C30" s="2"/>
      <c r="D30" s="2"/>
      <c r="E30" s="2"/>
      <c r="F30" s="4"/>
      <c r="G30" s="4"/>
      <c r="H30" s="4"/>
      <c r="I30" s="2"/>
      <c r="J30" s="8"/>
      <c r="K30" s="4"/>
    </row>
  </sheetData>
  <customSheetViews>
    <customSheetView guid="{800D9AF1-EEFD-44A5-8891-375BBDB61A66}" showRuler="0">
      <selection sqref="A1:K30"/>
      <pageMargins left="0.75" right="0.75" top="1" bottom="1" header="0.5" footer="0.5"/>
      <headerFooter alignWithMargins="0"/>
    </customSheetView>
  </customSheetViews>
  <mergeCells count="2">
    <mergeCell ref="I3:K3"/>
    <mergeCell ref="A24:K24"/>
  </mergeCells>
  <phoneticPr fontId="7" type="noConversion"/>
  <pageMargins left="0.75" right="0.75" top="1" bottom="1" header="0.5" footer="0.5"/>
  <pageSetup scale="97" orientation="landscape" r:id="rId1"/>
  <headerFooter alignWithMargins="0">
    <oddHeader>&amp;C&amp;"Arial,Bold"&amp;12Table A-8. Green Power Partnership Federal Government Respondent Burden for Year 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opLeftCell="A7" workbookViewId="0"/>
  </sheetViews>
  <sheetFormatPr defaultRowHeight="12.75"/>
  <cols>
    <col min="1" max="1" width="33.85546875" customWidth="1"/>
    <col min="8" max="8" width="7" customWidth="1"/>
    <col min="9" max="9" width="12.5703125" customWidth="1"/>
    <col min="10" max="10" width="10" customWidth="1"/>
    <col min="11" max="11" width="9.5703125" customWidth="1"/>
  </cols>
  <sheetData>
    <row r="1" spans="1:11">
      <c r="A1" s="5"/>
      <c r="B1" s="6"/>
      <c r="C1" s="6"/>
      <c r="D1" s="6"/>
      <c r="E1" s="6"/>
      <c r="F1" s="7"/>
      <c r="G1" s="4"/>
      <c r="H1" s="4"/>
      <c r="I1" s="2"/>
      <c r="J1" s="8"/>
      <c r="K1" s="4"/>
    </row>
    <row r="2" spans="1:11" ht="13.5" thickBot="1">
      <c r="A2" s="5"/>
      <c r="B2" s="6"/>
      <c r="C2" s="6"/>
      <c r="D2" s="6"/>
      <c r="E2" s="6"/>
      <c r="F2" s="7"/>
      <c r="G2" s="4"/>
      <c r="H2" s="4"/>
      <c r="I2" s="2"/>
      <c r="J2" s="8"/>
      <c r="K2" s="4"/>
    </row>
    <row r="3" spans="1:11" ht="13.5" thickBot="1">
      <c r="A3" s="99"/>
      <c r="B3" s="100" t="s">
        <v>2</v>
      </c>
      <c r="C3" s="101"/>
      <c r="D3" s="101"/>
      <c r="E3" s="101"/>
      <c r="F3" s="101"/>
      <c r="G3" s="102"/>
      <c r="H3" s="102"/>
      <c r="I3" s="284" t="s">
        <v>3</v>
      </c>
      <c r="J3" s="284"/>
      <c r="K3" s="284"/>
    </row>
    <row r="4" spans="1:11" ht="13.5" thickTop="1">
      <c r="A4" s="9"/>
      <c r="B4" s="95"/>
      <c r="C4" s="95"/>
      <c r="D4" s="95"/>
      <c r="E4" s="79"/>
      <c r="F4" s="79"/>
      <c r="G4" s="79"/>
      <c r="H4" s="96"/>
      <c r="I4" s="97"/>
      <c r="J4" s="79"/>
      <c r="K4" s="98"/>
    </row>
    <row r="5" spans="1:11">
      <c r="A5" s="9"/>
      <c r="B5" s="77" t="s">
        <v>5</v>
      </c>
      <c r="C5" s="77" t="s">
        <v>6</v>
      </c>
      <c r="D5" s="77" t="s">
        <v>7</v>
      </c>
      <c r="E5" s="77" t="s">
        <v>8</v>
      </c>
      <c r="F5" s="78" t="s">
        <v>9</v>
      </c>
      <c r="G5" s="78" t="s">
        <v>10</v>
      </c>
      <c r="H5" s="85"/>
      <c r="I5" s="76"/>
      <c r="J5" s="80"/>
      <c r="K5" s="89"/>
    </row>
    <row r="6" spans="1:11">
      <c r="A6" s="9"/>
      <c r="B6" s="109">
        <v>86.86</v>
      </c>
      <c r="C6" s="109">
        <v>55.13</v>
      </c>
      <c r="D6" s="109">
        <v>21.1</v>
      </c>
      <c r="E6" s="77" t="s">
        <v>11</v>
      </c>
      <c r="F6" s="78" t="s">
        <v>12</v>
      </c>
      <c r="G6" s="78" t="s">
        <v>13</v>
      </c>
      <c r="H6" s="86" t="s">
        <v>14</v>
      </c>
      <c r="I6" s="76" t="s">
        <v>15</v>
      </c>
      <c r="J6" s="80" t="s">
        <v>16</v>
      </c>
      <c r="K6" s="89" t="s">
        <v>17</v>
      </c>
    </row>
    <row r="7" spans="1:11" ht="15.75" thickBot="1">
      <c r="A7" s="10" t="s">
        <v>18</v>
      </c>
      <c r="B7" s="82" t="s">
        <v>20</v>
      </c>
      <c r="C7" s="82" t="s">
        <v>20</v>
      </c>
      <c r="D7" s="82" t="s">
        <v>20</v>
      </c>
      <c r="E7" s="82" t="s">
        <v>21</v>
      </c>
      <c r="F7" s="83" t="s">
        <v>22</v>
      </c>
      <c r="G7" s="83" t="s">
        <v>23</v>
      </c>
      <c r="H7" s="87" t="s">
        <v>23</v>
      </c>
      <c r="I7" s="75" t="s">
        <v>35</v>
      </c>
      <c r="J7" s="84" t="s">
        <v>24</v>
      </c>
      <c r="K7" s="90" t="s">
        <v>25</v>
      </c>
    </row>
    <row r="8" spans="1:11" ht="15">
      <c r="A8" s="13" t="s">
        <v>36</v>
      </c>
      <c r="B8" s="14"/>
      <c r="C8" s="14"/>
      <c r="D8" s="15"/>
      <c r="E8" s="14"/>
      <c r="F8" s="14"/>
      <c r="G8" s="14"/>
      <c r="H8" s="88"/>
      <c r="I8" s="14"/>
      <c r="J8" s="18"/>
      <c r="K8" s="71"/>
    </row>
    <row r="9" spans="1:11">
      <c r="A9" s="19" t="s">
        <v>32</v>
      </c>
      <c r="B9" s="14"/>
      <c r="C9" s="14"/>
      <c r="D9" s="15"/>
      <c r="E9" s="14"/>
      <c r="F9" s="14"/>
      <c r="G9" s="14"/>
      <c r="H9" s="16"/>
      <c r="I9" s="14"/>
      <c r="J9" s="18"/>
      <c r="K9" s="71"/>
    </row>
    <row r="10" spans="1:11">
      <c r="A10" s="20" t="s">
        <v>29</v>
      </c>
      <c r="B10" s="188">
        <v>0.69</v>
      </c>
      <c r="C10" s="188">
        <v>1.02</v>
      </c>
      <c r="D10" s="204">
        <v>0</v>
      </c>
      <c r="E10" s="188">
        <f>SUM(B10:D10)</f>
        <v>1.71</v>
      </c>
      <c r="F10" s="189">
        <f>(B10*$B$6)+(C10*$C$6)+(D10*$D$6)</f>
        <v>116.166</v>
      </c>
      <c r="G10" s="216">
        <v>0</v>
      </c>
      <c r="H10" s="217">
        <v>0</v>
      </c>
      <c r="I10" s="218">
        <v>2</v>
      </c>
      <c r="J10" s="115">
        <f>I10*E10</f>
        <v>3.42</v>
      </c>
      <c r="K10" s="116">
        <f>I10*F10</f>
        <v>232.33199999999999</v>
      </c>
    </row>
    <row r="11" spans="1:11">
      <c r="A11" s="27" t="s">
        <v>30</v>
      </c>
      <c r="B11" s="188">
        <v>0</v>
      </c>
      <c r="C11" s="207">
        <v>0</v>
      </c>
      <c r="D11" s="208">
        <v>0.08</v>
      </c>
      <c r="E11" s="188">
        <f>SUM(B11:D11)</f>
        <v>0.08</v>
      </c>
      <c r="F11" s="189">
        <f>(B11*$B$6)+(C11*$C$6)+(D11*$D$6)</f>
        <v>1.6880000000000002</v>
      </c>
      <c r="G11" s="216">
        <v>0</v>
      </c>
      <c r="H11" s="217">
        <v>3</v>
      </c>
      <c r="I11" s="218">
        <v>2</v>
      </c>
      <c r="J11" s="115">
        <f>I11*E11</f>
        <v>0.16</v>
      </c>
      <c r="K11" s="116">
        <f>(I11*F11)+(H11*I11)</f>
        <v>9.3760000000000012</v>
      </c>
    </row>
    <row r="12" spans="1:11" ht="13.5" thickBot="1">
      <c r="A12" s="29" t="s">
        <v>26</v>
      </c>
      <c r="B12" s="205"/>
      <c r="C12" s="206"/>
      <c r="D12" s="206"/>
      <c r="E12" s="206"/>
      <c r="F12" s="219"/>
      <c r="G12" s="220"/>
      <c r="H12" s="221"/>
      <c r="I12" s="262"/>
      <c r="J12" s="117">
        <f>SUM(J10:J11)</f>
        <v>3.58</v>
      </c>
      <c r="K12" s="118">
        <f>SUM(K10:K11)</f>
        <v>241.708</v>
      </c>
    </row>
    <row r="13" spans="1:11" ht="15">
      <c r="A13" s="37" t="s">
        <v>37</v>
      </c>
      <c r="B13" s="222"/>
      <c r="C13" s="222"/>
      <c r="D13" s="222"/>
      <c r="E13" s="222"/>
      <c r="F13" s="223"/>
      <c r="G13" s="141"/>
      <c r="H13" s="224"/>
      <c r="I13" s="225"/>
      <c r="J13" s="119"/>
      <c r="K13" s="120"/>
    </row>
    <row r="14" spans="1:11">
      <c r="A14" s="39" t="s">
        <v>34</v>
      </c>
      <c r="B14" s="188">
        <v>0.66</v>
      </c>
      <c r="C14" s="239">
        <v>0.67</v>
      </c>
      <c r="D14" s="240">
        <v>0</v>
      </c>
      <c r="E14" s="188">
        <f>SUM(B14:D14)</f>
        <v>1.33</v>
      </c>
      <c r="F14" s="189">
        <f>(B14*$B$6)+(C14*$C$6)+(D14*$D$6)</f>
        <v>94.264700000000005</v>
      </c>
      <c r="G14" s="216">
        <v>0</v>
      </c>
      <c r="H14" s="246">
        <v>0</v>
      </c>
      <c r="I14" s="218">
        <v>17</v>
      </c>
      <c r="J14" s="115">
        <f>I14*E14</f>
        <v>22.61</v>
      </c>
      <c r="K14" s="116">
        <f>I14*F14</f>
        <v>1602.4999</v>
      </c>
    </row>
    <row r="15" spans="1:11">
      <c r="A15" s="41" t="s">
        <v>33</v>
      </c>
      <c r="B15" s="241">
        <v>0</v>
      </c>
      <c r="C15" s="242">
        <v>0</v>
      </c>
      <c r="D15" s="243">
        <v>0.03</v>
      </c>
      <c r="E15" s="188">
        <f>SUM(B15:D15)</f>
        <v>0.03</v>
      </c>
      <c r="F15" s="189">
        <f>(B15*$B$6)+(C15*$C$6)+(D15*$D$6)</f>
        <v>0.63300000000000001</v>
      </c>
      <c r="G15" s="216">
        <v>0</v>
      </c>
      <c r="H15" s="246">
        <v>3</v>
      </c>
      <c r="I15" s="263">
        <v>17</v>
      </c>
      <c r="J15" s="115">
        <f>I15*E15</f>
        <v>0.51</v>
      </c>
      <c r="K15" s="116">
        <f>(I15*F15)+(H15*I15)</f>
        <v>61.760999999999996</v>
      </c>
    </row>
    <row r="16" spans="1:11" ht="13.5" thickBot="1">
      <c r="A16" s="43" t="s">
        <v>26</v>
      </c>
      <c r="B16" s="244"/>
      <c r="C16" s="245"/>
      <c r="D16" s="245"/>
      <c r="E16" s="245"/>
      <c r="F16" s="247"/>
      <c r="G16" s="248"/>
      <c r="H16" s="248"/>
      <c r="I16" s="265"/>
      <c r="J16" s="121">
        <f>SUM(J14:J15)</f>
        <v>23.12</v>
      </c>
      <c r="K16" s="122">
        <f>SUM(K14:K15)</f>
        <v>1664.2609</v>
      </c>
    </row>
    <row r="17" spans="1:11" ht="13.5" thickBot="1">
      <c r="A17" s="10" t="s">
        <v>27</v>
      </c>
      <c r="B17" s="226"/>
      <c r="C17" s="226"/>
      <c r="D17" s="226"/>
      <c r="E17" s="226"/>
      <c r="F17" s="227"/>
      <c r="G17" s="228"/>
      <c r="H17" s="228"/>
      <c r="I17" s="229"/>
      <c r="J17" s="123"/>
      <c r="K17" s="124"/>
    </row>
    <row r="18" spans="1:11" ht="25.5">
      <c r="A18" s="107" t="s">
        <v>1</v>
      </c>
      <c r="B18" s="193">
        <v>0</v>
      </c>
      <c r="C18" s="194">
        <v>0.5</v>
      </c>
      <c r="D18" s="194">
        <v>0</v>
      </c>
      <c r="E18" s="188">
        <f>SUM(B18:D18)</f>
        <v>0.5</v>
      </c>
      <c r="F18" s="189">
        <f>(B18*$B$6)+(C18*$C$6)+(D18*$D$6)</f>
        <v>27.565000000000001</v>
      </c>
      <c r="G18" s="195">
        <v>0</v>
      </c>
      <c r="H18" s="196">
        <v>0</v>
      </c>
      <c r="I18" s="197">
        <f>0.2*I22</f>
        <v>3.8000000000000003</v>
      </c>
      <c r="J18" s="115">
        <f>I18*E18</f>
        <v>1.9000000000000001</v>
      </c>
      <c r="K18" s="116">
        <f>I18*F18</f>
        <v>104.74700000000001</v>
      </c>
    </row>
    <row r="19" spans="1:11" ht="26.25" thickBot="1">
      <c r="A19" s="53" t="s">
        <v>31</v>
      </c>
      <c r="B19" s="187">
        <v>0</v>
      </c>
      <c r="C19" s="187">
        <v>0.3</v>
      </c>
      <c r="D19" s="187">
        <v>0</v>
      </c>
      <c r="E19" s="188">
        <f>SUM(B19:D19)</f>
        <v>0.3</v>
      </c>
      <c r="F19" s="189">
        <f>(B19*$B$6)+(C19*$C$6)+(D19*$D$6)</f>
        <v>16.539000000000001</v>
      </c>
      <c r="G19" s="190">
        <v>0</v>
      </c>
      <c r="H19" s="191">
        <v>0</v>
      </c>
      <c r="I19" s="192">
        <f>(0.5*I10)+(0.4*I14)</f>
        <v>7.8000000000000007</v>
      </c>
      <c r="J19" s="115">
        <f>I19*E19</f>
        <v>2.3400000000000003</v>
      </c>
      <c r="K19" s="116">
        <f>I19*F19</f>
        <v>129.00420000000003</v>
      </c>
    </row>
    <row r="20" spans="1:11" ht="25.5">
      <c r="A20" s="54" t="s">
        <v>0</v>
      </c>
      <c r="B20" s="253">
        <v>0</v>
      </c>
      <c r="C20" s="253">
        <v>0.15</v>
      </c>
      <c r="D20" s="253">
        <v>0</v>
      </c>
      <c r="E20" s="188">
        <f>SUM(B20:D20)</f>
        <v>0.15</v>
      </c>
      <c r="F20" s="189">
        <f>(B20*$B$6)+(C20*$C$6)+(D20*$D$6)</f>
        <v>8.2695000000000007</v>
      </c>
      <c r="G20" s="254">
        <v>0</v>
      </c>
      <c r="H20" s="255">
        <v>0</v>
      </c>
      <c r="I20" s="251">
        <v>1</v>
      </c>
      <c r="J20" s="125">
        <f>I20*E20</f>
        <v>0.15</v>
      </c>
      <c r="K20" s="116">
        <f>I20*F20</f>
        <v>8.2695000000000007</v>
      </c>
    </row>
    <row r="21" spans="1:11" ht="13.5" thickBot="1">
      <c r="A21" s="43" t="s">
        <v>26</v>
      </c>
      <c r="B21" s="58"/>
      <c r="C21" s="59"/>
      <c r="D21" s="59"/>
      <c r="E21" s="59"/>
      <c r="F21" s="60"/>
      <c r="G21" s="59"/>
      <c r="H21" s="61"/>
      <c r="I21" s="62"/>
      <c r="J21" s="63">
        <f>SUM(J18:J20)</f>
        <v>4.3900000000000006</v>
      </c>
      <c r="K21" s="92">
        <f>SUM(K18:K20)</f>
        <v>242.02070000000003</v>
      </c>
    </row>
    <row r="22" spans="1:11" ht="13.5" thickBot="1">
      <c r="A22" s="10" t="s">
        <v>28</v>
      </c>
      <c r="B22" s="64"/>
      <c r="C22" s="65"/>
      <c r="D22" s="65"/>
      <c r="E22" s="65">
        <f>SUM(E10:E20)</f>
        <v>4.0999999999999996</v>
      </c>
      <c r="F22" s="112">
        <f>SUM(F10:F20)</f>
        <v>265.12520000000001</v>
      </c>
      <c r="G22" s="65"/>
      <c r="H22" s="11"/>
      <c r="I22" s="66">
        <f>SUM(I10+I14)</f>
        <v>19</v>
      </c>
      <c r="J22" s="67">
        <f>SUM(J12+J16+J21)</f>
        <v>31.090000000000003</v>
      </c>
      <c r="K22" s="73">
        <f>SUM(K12+K16+K21)</f>
        <v>2147.9895999999999</v>
      </c>
    </row>
    <row r="23" spans="1:11" ht="10.5" customHeight="1">
      <c r="A23" s="1"/>
      <c r="B23" s="2"/>
      <c r="C23" s="2"/>
      <c r="D23" s="2"/>
      <c r="E23" s="2"/>
      <c r="F23" s="4"/>
      <c r="G23" s="4"/>
      <c r="H23" s="4"/>
      <c r="I23" s="2"/>
      <c r="J23" s="8"/>
      <c r="K23" s="4"/>
    </row>
    <row r="24" spans="1:11" ht="33.75" customHeight="1">
      <c r="A24" s="285" t="s">
        <v>40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</row>
    <row r="25" spans="1:11" ht="15">
      <c r="A25" s="108" t="s">
        <v>59</v>
      </c>
      <c r="B25" s="105"/>
      <c r="C25" s="105"/>
      <c r="D25" s="105"/>
      <c r="E25" s="105"/>
      <c r="F25" s="105"/>
      <c r="G25" s="105"/>
      <c r="H25" s="105"/>
      <c r="I25" s="105"/>
      <c r="J25" s="105"/>
      <c r="K25" s="4"/>
    </row>
    <row r="26" spans="1:11" ht="15">
      <c r="A26" s="106" t="s">
        <v>77</v>
      </c>
      <c r="B26" s="105"/>
      <c r="C26" s="105"/>
      <c r="D26" s="105"/>
      <c r="E26" s="105"/>
      <c r="F26" s="105"/>
      <c r="G26" s="105"/>
      <c r="H26" s="105"/>
      <c r="I26" s="105"/>
      <c r="J26" s="105"/>
      <c r="K26" s="4"/>
    </row>
    <row r="27" spans="1:11" ht="15">
      <c r="A27" s="74" t="s">
        <v>42</v>
      </c>
      <c r="B27" s="2"/>
      <c r="C27" s="2"/>
      <c r="D27" s="2"/>
      <c r="E27" s="2"/>
      <c r="F27" s="4"/>
      <c r="G27" s="4"/>
      <c r="H27" s="4"/>
      <c r="I27" s="2"/>
      <c r="J27" s="8"/>
      <c r="K27" s="4"/>
    </row>
    <row r="28" spans="1:11" ht="15">
      <c r="A28" s="69" t="s">
        <v>43</v>
      </c>
      <c r="B28" s="2"/>
      <c r="C28" s="2"/>
      <c r="D28" s="2"/>
      <c r="E28" s="2"/>
      <c r="F28" s="4"/>
      <c r="G28" s="4"/>
      <c r="H28" s="4"/>
      <c r="I28" s="2"/>
      <c r="J28" s="8"/>
      <c r="K28" s="4"/>
    </row>
    <row r="29" spans="1:11" ht="15">
      <c r="A29" s="74" t="s">
        <v>60</v>
      </c>
      <c r="B29" s="2"/>
      <c r="C29" s="2"/>
      <c r="D29" s="2"/>
      <c r="E29" s="2"/>
      <c r="F29" s="4"/>
      <c r="G29" s="4"/>
      <c r="H29" s="4"/>
      <c r="I29" s="2"/>
      <c r="J29" s="8"/>
      <c r="K29" s="4"/>
    </row>
    <row r="30" spans="1:11" ht="15">
      <c r="A30" s="74" t="s">
        <v>76</v>
      </c>
      <c r="B30" s="2"/>
      <c r="C30" s="2"/>
      <c r="D30" s="2"/>
      <c r="E30" s="2"/>
      <c r="F30" s="4"/>
      <c r="G30" s="4"/>
      <c r="H30" s="4"/>
      <c r="I30" s="2"/>
      <c r="J30" s="8"/>
      <c r="K30" s="4"/>
    </row>
  </sheetData>
  <customSheetViews>
    <customSheetView guid="{800D9AF1-EEFD-44A5-8891-375BBDB61A66}" showRuler="0">
      <selection activeCell="G30" sqref="G30"/>
      <pageMargins left="0.75" right="0.75" top="1" bottom="1" header="0.5" footer="0.5"/>
      <headerFooter alignWithMargins="0"/>
    </customSheetView>
  </customSheetViews>
  <mergeCells count="2">
    <mergeCell ref="A24:K24"/>
    <mergeCell ref="I3:K3"/>
  </mergeCells>
  <phoneticPr fontId="7" type="noConversion"/>
  <pageMargins left="0.75" right="0.75" top="1" bottom="1" header="0.5" footer="0.5"/>
  <pageSetup scale="96" orientation="landscape" r:id="rId1"/>
  <headerFooter alignWithMargins="0">
    <oddHeader>&amp;C&amp;"Arial,Bold"&amp;12Table A-9. Green Power Partnership Federal Government Respondent Burden for Year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'A-1'!Print_Area</vt:lpstr>
      <vt:lpstr>'A-2'!Print_Area</vt:lpstr>
      <vt:lpstr>TOPBORD1</vt:lpstr>
    </vt:vector>
  </TitlesOfParts>
  <Company>Eastern Research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 - Morrisville</dc:creator>
  <cp:lastModifiedBy>Courtney Kerwin</cp:lastModifiedBy>
  <cp:lastPrinted>2008-10-08T15:58:31Z</cp:lastPrinted>
  <dcterms:created xsi:type="dcterms:W3CDTF">2004-12-17T18:57:12Z</dcterms:created>
  <dcterms:modified xsi:type="dcterms:W3CDTF">2012-05-08T14:37:27Z</dcterms:modified>
</cp:coreProperties>
</file>