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1320" yWindow="435" windowWidth="17715" windowHeight="8940"/>
  </bookViews>
  <sheets>
    <sheet name="Instructions" sheetId="2" r:id="rId1"/>
    <sheet name="Submission Template" sheetId="1" r:id="rId2"/>
    <sheet name="Calculations" sheetId="5" r:id="rId3"/>
    <sheet name="Notes" sheetId="6" r:id="rId4"/>
  </sheets>
  <definedNames>
    <definedName name="_xlnm.Print_Area" localSheetId="1">'Submission Template'!$B$2:$Y$73</definedName>
  </definedNames>
  <calcPr calcId="125725"/>
</workbook>
</file>

<file path=xl/calcChain.xml><?xml version="1.0" encoding="utf-8"?>
<calcChain xmlns="http://schemas.openxmlformats.org/spreadsheetml/2006/main">
  <c r="X75" i="5"/>
  <c r="G75" s="1"/>
  <c r="K75" s="1"/>
  <c r="X74"/>
  <c r="G74"/>
  <c r="X73"/>
  <c r="G73" s="1"/>
  <c r="K73" s="1"/>
  <c r="X72"/>
  <c r="G72" s="1"/>
  <c r="X71"/>
  <c r="G71" s="1"/>
  <c r="K71" s="1"/>
  <c r="X70"/>
  <c r="G70"/>
  <c r="X69"/>
  <c r="G69" s="1"/>
  <c r="K69" s="1"/>
  <c r="X68"/>
  <c r="G68" s="1"/>
  <c r="X67"/>
  <c r="G67" s="1"/>
  <c r="K67" s="1"/>
  <c r="X66"/>
  <c r="G66"/>
  <c r="X65"/>
  <c r="G65" s="1"/>
  <c r="K65" s="1"/>
  <c r="X64"/>
  <c r="G64" s="1"/>
  <c r="X63"/>
  <c r="G63" s="1"/>
  <c r="K63" s="1"/>
  <c r="X62"/>
  <c r="G62"/>
  <c r="X61"/>
  <c r="G61" s="1"/>
  <c r="K61" s="1"/>
  <c r="X60"/>
  <c r="G60"/>
  <c r="X59"/>
  <c r="G59" s="1"/>
  <c r="K59" s="1"/>
  <c r="X58"/>
  <c r="G58"/>
  <c r="X57"/>
  <c r="G57" s="1"/>
  <c r="K57" s="1"/>
  <c r="X56"/>
  <c r="G56"/>
  <c r="X55"/>
  <c r="G55" s="1"/>
  <c r="K55" s="1"/>
  <c r="X54"/>
  <c r="G54"/>
  <c r="X53"/>
  <c r="G53" s="1"/>
  <c r="K53" s="1"/>
  <c r="X52"/>
  <c r="G52"/>
  <c r="X51"/>
  <c r="G51" s="1"/>
  <c r="K51" s="1"/>
  <c r="X50"/>
  <c r="G50"/>
  <c r="X49"/>
  <c r="G49" s="1"/>
  <c r="K49" s="1"/>
  <c r="X48"/>
  <c r="G48"/>
  <c r="X47"/>
  <c r="G47" s="1"/>
  <c r="K47" s="1"/>
  <c r="X46"/>
  <c r="G46"/>
  <c r="X45"/>
  <c r="G45" s="1"/>
  <c r="K45" s="1"/>
  <c r="X44"/>
  <c r="G44"/>
  <c r="X43"/>
  <c r="G43" s="1"/>
  <c r="K43" s="1"/>
  <c r="X42"/>
  <c r="G42"/>
  <c r="X41"/>
  <c r="G41" s="1"/>
  <c r="K41" s="1"/>
  <c r="X40"/>
  <c r="G40"/>
  <c r="X39"/>
  <c r="G39" s="1"/>
  <c r="K39" s="1"/>
  <c r="X38"/>
  <c r="G38"/>
  <c r="X37"/>
  <c r="G37" s="1"/>
  <c r="K37" s="1"/>
  <c r="X36"/>
  <c r="G36"/>
  <c r="X35"/>
  <c r="G35" s="1"/>
  <c r="K35" s="1"/>
  <c r="X34"/>
  <c r="G34"/>
  <c r="X33"/>
  <c r="G33" s="1"/>
  <c r="K33" s="1"/>
  <c r="X32"/>
  <c r="G32"/>
  <c r="X31"/>
  <c r="G31" s="1"/>
  <c r="K31" s="1"/>
  <c r="X30"/>
  <c r="G30"/>
  <c r="X29"/>
  <c r="G29" s="1"/>
  <c r="Z28"/>
  <c r="G28" s="1"/>
  <c r="J75"/>
  <c r="J73"/>
  <c r="J71"/>
  <c r="J69"/>
  <c r="J67"/>
  <c r="J65"/>
  <c r="J63"/>
  <c r="J61"/>
  <c r="J59"/>
  <c r="J57"/>
  <c r="J55"/>
  <c r="J53"/>
  <c r="J51"/>
  <c r="J49"/>
  <c r="J47"/>
  <c r="J45"/>
  <c r="J43"/>
  <c r="J39"/>
  <c r="J35"/>
  <c r="J31"/>
  <c r="I75"/>
  <c r="I73"/>
  <c r="I71"/>
  <c r="I69"/>
  <c r="I67"/>
  <c r="I65"/>
  <c r="I63"/>
  <c r="I61"/>
  <c r="I59"/>
  <c r="I57"/>
  <c r="I55"/>
  <c r="I53"/>
  <c r="I51"/>
  <c r="I49"/>
  <c r="I47"/>
  <c r="I45"/>
  <c r="I43"/>
  <c r="I41"/>
  <c r="I39"/>
  <c r="I37"/>
  <c r="I35"/>
  <c r="I33"/>
  <c r="H75"/>
  <c r="H73"/>
  <c r="H71"/>
  <c r="H69"/>
  <c r="H67"/>
  <c r="H65"/>
  <c r="H63"/>
  <c r="H61"/>
  <c r="H59"/>
  <c r="H57"/>
  <c r="H55"/>
  <c r="H53"/>
  <c r="H51"/>
  <c r="H49"/>
  <c r="H47"/>
  <c r="H45"/>
  <c r="H43"/>
  <c r="H41"/>
  <c r="H39"/>
  <c r="H37"/>
  <c r="H35"/>
  <c r="H33"/>
  <c r="H31"/>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Z75"/>
  <c r="E75" s="1"/>
  <c r="Z74"/>
  <c r="Z73"/>
  <c r="E73" s="1"/>
  <c r="Z72"/>
  <c r="Z71"/>
  <c r="E71" s="1"/>
  <c r="Z70"/>
  <c r="Z69"/>
  <c r="E69" s="1"/>
  <c r="Z68"/>
  <c r="Z67"/>
  <c r="E67" s="1"/>
  <c r="Z66"/>
  <c r="Z65"/>
  <c r="E65" s="1"/>
  <c r="Z64"/>
  <c r="Z63"/>
  <c r="E63" s="1"/>
  <c r="Z62"/>
  <c r="Z61"/>
  <c r="E61" s="1"/>
  <c r="Z60"/>
  <c r="Z59"/>
  <c r="E59" s="1"/>
  <c r="Z58"/>
  <c r="Z57"/>
  <c r="E57" s="1"/>
  <c r="Z56"/>
  <c r="Z55"/>
  <c r="E55" s="1"/>
  <c r="Z54"/>
  <c r="Z53"/>
  <c r="E53" s="1"/>
  <c r="Z52"/>
  <c r="Z51"/>
  <c r="E51" s="1"/>
  <c r="Z50"/>
  <c r="Z49"/>
  <c r="E49" s="1"/>
  <c r="Z48"/>
  <c r="Z47"/>
  <c r="E47" s="1"/>
  <c r="Z46"/>
  <c r="Z45"/>
  <c r="E45" s="1"/>
  <c r="Z44"/>
  <c r="Z43"/>
  <c r="E43" s="1"/>
  <c r="Z42"/>
  <c r="Z41"/>
  <c r="E41" s="1"/>
  <c r="Z40"/>
  <c r="Z39"/>
  <c r="E39" s="1"/>
  <c r="Z38"/>
  <c r="Z37"/>
  <c r="E37" s="1"/>
  <c r="Z36"/>
  <c r="Z35"/>
  <c r="E35" s="1"/>
  <c r="Z34"/>
  <c r="Z33"/>
  <c r="E33" s="1"/>
  <c r="Z32"/>
  <c r="Z31"/>
  <c r="E31" s="1"/>
  <c r="Z30"/>
  <c r="D75"/>
  <c r="D74"/>
  <c r="D73"/>
  <c r="D72"/>
  <c r="D71"/>
  <c r="D70"/>
  <c r="D69"/>
  <c r="D68"/>
  <c r="D67"/>
  <c r="D66"/>
  <c r="D65"/>
  <c r="D64"/>
  <c r="D63"/>
  <c r="D62"/>
  <c r="D61"/>
  <c r="D60"/>
  <c r="D59"/>
  <c r="D58"/>
  <c r="D57"/>
  <c r="D56"/>
  <c r="D55"/>
  <c r="D54"/>
  <c r="D53"/>
  <c r="D52"/>
  <c r="D51"/>
  <c r="D50"/>
  <c r="D49"/>
  <c r="D48"/>
  <c r="D47"/>
  <c r="D46"/>
  <c r="D45"/>
  <c r="D44"/>
  <c r="D43"/>
  <c r="D42"/>
  <c r="D41"/>
  <c r="D40"/>
  <c r="D39"/>
  <c r="D38"/>
  <c r="D37"/>
  <c r="D36"/>
  <c r="D35"/>
  <c r="D34"/>
  <c r="D33"/>
  <c r="D32"/>
  <c r="D31"/>
  <c r="D30"/>
  <c r="AG75"/>
  <c r="C75" s="1"/>
  <c r="AG74"/>
  <c r="C74" s="1"/>
  <c r="AG73"/>
  <c r="C73" s="1"/>
  <c r="AG72"/>
  <c r="C72" s="1"/>
  <c r="AG71"/>
  <c r="C71" s="1"/>
  <c r="AG70"/>
  <c r="C70" s="1"/>
  <c r="AG69"/>
  <c r="C69" s="1"/>
  <c r="AG68"/>
  <c r="C68" s="1"/>
  <c r="AG67"/>
  <c r="C67" s="1"/>
  <c r="AG66"/>
  <c r="C66" s="1"/>
  <c r="AG65"/>
  <c r="C65" s="1"/>
  <c r="AG64"/>
  <c r="C64" s="1"/>
  <c r="AG63"/>
  <c r="C63" s="1"/>
  <c r="AG62"/>
  <c r="C62" s="1"/>
  <c r="AG61"/>
  <c r="C61" s="1"/>
  <c r="AG60"/>
  <c r="C60" s="1"/>
  <c r="AG59"/>
  <c r="C59" s="1"/>
  <c r="AG58"/>
  <c r="C58" s="1"/>
  <c r="AG57"/>
  <c r="C57" s="1"/>
  <c r="AG56"/>
  <c r="C56" s="1"/>
  <c r="AG55"/>
  <c r="C55" s="1"/>
  <c r="AG54"/>
  <c r="C54" s="1"/>
  <c r="AG53"/>
  <c r="C53" s="1"/>
  <c r="AG52"/>
  <c r="C52" s="1"/>
  <c r="AG51"/>
  <c r="C51" s="1"/>
  <c r="AG50"/>
  <c r="C50" s="1"/>
  <c r="AG49"/>
  <c r="C49" s="1"/>
  <c r="AG48"/>
  <c r="C48" s="1"/>
  <c r="AG47"/>
  <c r="C47" s="1"/>
  <c r="AG46"/>
  <c r="C46" s="1"/>
  <c r="AG45"/>
  <c r="C45" s="1"/>
  <c r="AG44"/>
  <c r="C44" s="1"/>
  <c r="AG43"/>
  <c r="C43" s="1"/>
  <c r="AG42"/>
  <c r="C42" s="1"/>
  <c r="AG41"/>
  <c r="C41" s="1"/>
  <c r="AG40"/>
  <c r="C40" s="1"/>
  <c r="AG39"/>
  <c r="C39" s="1"/>
  <c r="AG38"/>
  <c r="C38" s="1"/>
  <c r="AG37"/>
  <c r="C37" s="1"/>
  <c r="AG36"/>
  <c r="C36" s="1"/>
  <c r="AG35"/>
  <c r="C35" s="1"/>
  <c r="AG34"/>
  <c r="C34" s="1"/>
  <c r="AG33"/>
  <c r="C33" s="1"/>
  <c r="AG32"/>
  <c r="C32" s="1"/>
  <c r="AG31"/>
  <c r="C31" s="1"/>
  <c r="AG30"/>
  <c r="C30" s="1"/>
  <c r="B75"/>
  <c r="B73"/>
  <c r="B71"/>
  <c r="B69"/>
  <c r="B67"/>
  <c r="B65"/>
  <c r="B63"/>
  <c r="B61"/>
  <c r="B59"/>
  <c r="B57"/>
  <c r="B55"/>
  <c r="B53"/>
  <c r="B51"/>
  <c r="B49"/>
  <c r="B47"/>
  <c r="B45"/>
  <c r="B43"/>
  <c r="B41"/>
  <c r="B39"/>
  <c r="B37"/>
  <c r="B35"/>
  <c r="B33"/>
  <c r="B31"/>
  <c r="Z29"/>
  <c r="B28"/>
  <c r="AG28"/>
  <c r="Y31"/>
  <c r="AB28"/>
  <c r="AB29"/>
  <c r="Y29"/>
  <c r="D29"/>
  <c r="D18"/>
  <c r="F29"/>
  <c r="H29"/>
  <c r="M29" s="1"/>
  <c r="C28"/>
  <c r="AI25" i="1"/>
  <c r="N12" i="5"/>
  <c r="AB30"/>
  <c r="AB31"/>
  <c r="D17"/>
  <c r="D28"/>
  <c r="M76"/>
  <c r="M75"/>
  <c r="M73"/>
  <c r="M71"/>
  <c r="M69"/>
  <c r="M67"/>
  <c r="M65"/>
  <c r="M63"/>
  <c r="M61"/>
  <c r="M59"/>
  <c r="M57"/>
  <c r="M55"/>
  <c r="M53"/>
  <c r="M51"/>
  <c r="M49"/>
  <c r="M47"/>
  <c r="M45"/>
  <c r="M43"/>
  <c r="M41"/>
  <c r="M39"/>
  <c r="M37"/>
  <c r="M35"/>
  <c r="M33"/>
  <c r="M31"/>
  <c r="AC27"/>
  <c r="H27"/>
  <c r="AD29"/>
  <c r="AD30"/>
  <c r="AD31" s="1"/>
  <c r="AD32" s="1"/>
  <c r="AD33" s="1"/>
  <c r="AD34" s="1"/>
  <c r="AD35" s="1"/>
  <c r="AD36" s="1"/>
  <c r="AD37" s="1"/>
  <c r="AD38" s="1"/>
  <c r="AD39" s="1"/>
  <c r="AD40" s="1"/>
  <c r="AD41" s="1"/>
  <c r="AD42" s="1"/>
  <c r="AD43" s="1"/>
  <c r="AD44" s="1"/>
  <c r="AD45" s="1"/>
  <c r="AD46" s="1"/>
  <c r="AD47" s="1"/>
  <c r="AD48" s="1"/>
  <c r="AD49" s="1"/>
  <c r="AD50" s="1"/>
  <c r="AD51" s="1"/>
  <c r="AD52" s="1"/>
  <c r="AD53" s="1"/>
  <c r="AD54" s="1"/>
  <c r="AD55" s="1"/>
  <c r="AD56" s="1"/>
  <c r="AD57" s="1"/>
  <c r="Y28"/>
  <c r="Y35"/>
  <c r="AB32"/>
  <c r="AB33"/>
  <c r="AB34"/>
  <c r="AB35"/>
  <c r="Y34"/>
  <c r="Y33"/>
  <c r="Y32"/>
  <c r="AA75"/>
  <c r="AA74"/>
  <c r="AA73"/>
  <c r="AA72"/>
  <c r="AA71"/>
  <c r="AA70"/>
  <c r="AA69"/>
  <c r="AA68"/>
  <c r="AA67"/>
  <c r="AA66"/>
  <c r="AA65"/>
  <c r="AA64"/>
  <c r="AA63"/>
  <c r="AA62"/>
  <c r="AA61"/>
  <c r="AA60"/>
  <c r="AA59"/>
  <c r="AA58"/>
  <c r="AA57"/>
  <c r="AA56"/>
  <c r="AA55"/>
  <c r="AA54"/>
  <c r="AA53"/>
  <c r="AA52"/>
  <c r="AA51"/>
  <c r="AA50"/>
  <c r="AA49"/>
  <c r="AA48"/>
  <c r="AA47"/>
  <c r="AA46"/>
  <c r="AA45"/>
  <c r="AA44"/>
  <c r="AA43"/>
  <c r="AA42"/>
  <c r="AA41"/>
  <c r="AA40"/>
  <c r="AA39"/>
  <c r="AA38"/>
  <c r="AA37"/>
  <c r="AA36"/>
  <c r="AA35"/>
  <c r="AA34"/>
  <c r="AA33"/>
  <c r="AA32"/>
  <c r="AA31"/>
  <c r="AA30"/>
  <c r="AA29"/>
  <c r="AA28"/>
  <c r="AA26" i="1"/>
  <c r="AD26"/>
  <c r="AA25"/>
  <c r="AD25"/>
  <c r="AA23"/>
  <c r="AD23"/>
  <c r="AA24"/>
  <c r="AD24"/>
  <c r="AA27"/>
  <c r="AD27"/>
  <c r="AA28"/>
  <c r="AD28"/>
  <c r="AA29"/>
  <c r="AD29"/>
  <c r="AA30"/>
  <c r="AD30"/>
  <c r="AD31"/>
  <c r="AD32"/>
  <c r="AD33"/>
  <c r="AD34"/>
  <c r="AD35"/>
  <c r="AD36"/>
  <c r="AD37"/>
  <c r="AD38"/>
  <c r="AD39"/>
  <c r="AD40"/>
  <c r="AD41"/>
  <c r="AD42"/>
  <c r="AD43"/>
  <c r="AD44"/>
  <c r="AD45"/>
  <c r="AD46"/>
  <c r="AD47"/>
  <c r="AD48"/>
  <c r="AD49"/>
  <c r="AD50"/>
  <c r="AD51"/>
  <c r="AD52"/>
  <c r="AD53"/>
  <c r="AD54"/>
  <c r="AD55"/>
  <c r="AD56"/>
  <c r="AD57"/>
  <c r="AD58"/>
  <c r="AD59"/>
  <c r="AD60"/>
  <c r="AD61"/>
  <c r="AD62"/>
  <c r="AD63"/>
  <c r="AD64"/>
  <c r="AD65"/>
  <c r="AD66"/>
  <c r="AD67"/>
  <c r="AD68"/>
  <c r="AD69"/>
  <c r="AD70"/>
  <c r="AD71"/>
  <c r="AD72"/>
  <c r="AG10" i="5"/>
  <c r="AE26" i="1"/>
  <c r="AE25"/>
  <c r="AE23"/>
  <c r="AE24"/>
  <c r="AH10" i="5" s="1"/>
  <c r="AE27" i="1"/>
  <c r="AE28"/>
  <c r="AE29"/>
  <c r="AE30"/>
  <c r="AE31"/>
  <c r="AE32"/>
  <c r="AE33"/>
  <c r="AE34"/>
  <c r="AE35"/>
  <c r="AE36"/>
  <c r="AE37"/>
  <c r="AE38"/>
  <c r="AE39"/>
  <c r="AE40"/>
  <c r="AE41"/>
  <c r="AE42"/>
  <c r="AE43"/>
  <c r="AE44"/>
  <c r="AE45"/>
  <c r="AE46"/>
  <c r="AE47"/>
  <c r="AE48"/>
  <c r="AE49"/>
  <c r="AE50"/>
  <c r="AE51"/>
  <c r="AE52"/>
  <c r="AE53"/>
  <c r="AE54"/>
  <c r="AE55"/>
  <c r="AE56"/>
  <c r="AE57"/>
  <c r="AE58"/>
  <c r="AE59"/>
  <c r="AE60"/>
  <c r="AE61"/>
  <c r="AE62"/>
  <c r="AE63"/>
  <c r="AE64"/>
  <c r="AE65"/>
  <c r="AE66"/>
  <c r="AE67"/>
  <c r="AE68"/>
  <c r="AE69"/>
  <c r="AE70"/>
  <c r="AE71"/>
  <c r="AE72"/>
  <c r="AF26"/>
  <c r="AF25"/>
  <c r="AF23"/>
  <c r="AF24"/>
  <c r="AI10" i="5" s="1"/>
  <c r="AF27" i="1"/>
  <c r="AF28"/>
  <c r="AF29"/>
  <c r="AF30"/>
  <c r="AF31"/>
  <c r="AF32"/>
  <c r="AF33"/>
  <c r="AF34"/>
  <c r="AF35"/>
  <c r="AF36"/>
  <c r="AF37"/>
  <c r="AF38"/>
  <c r="AF39"/>
  <c r="AF40"/>
  <c r="AF41"/>
  <c r="AF42"/>
  <c r="AF43"/>
  <c r="AF44"/>
  <c r="AF45"/>
  <c r="AF46"/>
  <c r="AF47"/>
  <c r="AF48"/>
  <c r="AF49"/>
  <c r="AF50"/>
  <c r="AF51"/>
  <c r="AF52"/>
  <c r="AF53"/>
  <c r="AF54"/>
  <c r="AF55"/>
  <c r="AF56"/>
  <c r="AF57"/>
  <c r="AF58"/>
  <c r="AF59"/>
  <c r="AF60"/>
  <c r="AF61"/>
  <c r="AF62"/>
  <c r="AF63"/>
  <c r="AF64"/>
  <c r="AF65"/>
  <c r="AF66"/>
  <c r="AF67"/>
  <c r="AF68"/>
  <c r="AF69"/>
  <c r="AF70"/>
  <c r="AF71"/>
  <c r="AF72"/>
  <c r="AG26"/>
  <c r="AG25"/>
  <c r="AG23"/>
  <c r="AG24"/>
  <c r="AG27"/>
  <c r="AG28"/>
  <c r="AG29"/>
  <c r="AG30"/>
  <c r="AG31"/>
  <c r="AG32"/>
  <c r="AG33"/>
  <c r="AG34"/>
  <c r="AG35"/>
  <c r="AG36"/>
  <c r="AG37"/>
  <c r="AG38"/>
  <c r="AG39"/>
  <c r="AG40"/>
  <c r="AG41"/>
  <c r="AG42"/>
  <c r="AG43"/>
  <c r="AG44"/>
  <c r="AG45"/>
  <c r="AG46"/>
  <c r="AG47"/>
  <c r="AG48"/>
  <c r="AG49"/>
  <c r="AG50"/>
  <c r="AG51"/>
  <c r="AG52"/>
  <c r="AG53"/>
  <c r="AG54"/>
  <c r="AG55"/>
  <c r="AG56"/>
  <c r="AG57"/>
  <c r="AG58"/>
  <c r="AG59"/>
  <c r="AG60"/>
  <c r="AG61"/>
  <c r="AG62"/>
  <c r="AG63"/>
  <c r="AG64"/>
  <c r="AG65"/>
  <c r="AG66"/>
  <c r="AG67"/>
  <c r="AG68"/>
  <c r="AG69"/>
  <c r="AG70"/>
  <c r="AG71"/>
  <c r="AG72"/>
  <c r="AJ10" i="5"/>
  <c r="AC72" i="1"/>
  <c r="AB72"/>
  <c r="AA72"/>
  <c r="AC71"/>
  <c r="AB71"/>
  <c r="AA71"/>
  <c r="AC70"/>
  <c r="AB70"/>
  <c r="AA70"/>
  <c r="AC69"/>
  <c r="AB69"/>
  <c r="AA69"/>
  <c r="AC68"/>
  <c r="AB68"/>
  <c r="AA68"/>
  <c r="AC67"/>
  <c r="AB67"/>
  <c r="AA67"/>
  <c r="AC66"/>
  <c r="AB66"/>
  <c r="AA66"/>
  <c r="AC65"/>
  <c r="AB65"/>
  <c r="AA65"/>
  <c r="AC64"/>
  <c r="AB64"/>
  <c r="AA64"/>
  <c r="AC63"/>
  <c r="AB63"/>
  <c r="AA63"/>
  <c r="AC62"/>
  <c r="AB62"/>
  <c r="AA62"/>
  <c r="AC61"/>
  <c r="AB61"/>
  <c r="AA61"/>
  <c r="AC60"/>
  <c r="AB60"/>
  <c r="AA60"/>
  <c r="AC59"/>
  <c r="AB59"/>
  <c r="AA59"/>
  <c r="AC58"/>
  <c r="AB58"/>
  <c r="AA58"/>
  <c r="AC57"/>
  <c r="AB57"/>
  <c r="AA57"/>
  <c r="AC56"/>
  <c r="AB56"/>
  <c r="AA56"/>
  <c r="AC55"/>
  <c r="AB55"/>
  <c r="AA55"/>
  <c r="AC54"/>
  <c r="AB54"/>
  <c r="AA54"/>
  <c r="AC53"/>
  <c r="AB53"/>
  <c r="AA53"/>
  <c r="AC52"/>
  <c r="AB52"/>
  <c r="AA52"/>
  <c r="AC51"/>
  <c r="AB51"/>
  <c r="AA51"/>
  <c r="AC50"/>
  <c r="AB50"/>
  <c r="AA50"/>
  <c r="AC49"/>
  <c r="AB49"/>
  <c r="AA49"/>
  <c r="AC48"/>
  <c r="AB48"/>
  <c r="AA48"/>
  <c r="AC47"/>
  <c r="AB47"/>
  <c r="AA47"/>
  <c r="AC46"/>
  <c r="AB46"/>
  <c r="AA46"/>
  <c r="AC45"/>
  <c r="AB45"/>
  <c r="AA45"/>
  <c r="AC44"/>
  <c r="AB44"/>
  <c r="AA44"/>
  <c r="AC43"/>
  <c r="AB43"/>
  <c r="AA43"/>
  <c r="AC42"/>
  <c r="AB42"/>
  <c r="AA42"/>
  <c r="AC41"/>
  <c r="AB41"/>
  <c r="AA41"/>
  <c r="AC40"/>
  <c r="AB40"/>
  <c r="AA40"/>
  <c r="AC39"/>
  <c r="AB39"/>
  <c r="AA39"/>
  <c r="AC38"/>
  <c r="AB38"/>
  <c r="AA38"/>
  <c r="AC37"/>
  <c r="AB37"/>
  <c r="AA37"/>
  <c r="AC36"/>
  <c r="AB36"/>
  <c r="AA36"/>
  <c r="AC35"/>
  <c r="AB35"/>
  <c r="AA35"/>
  <c r="AC34"/>
  <c r="AB34"/>
  <c r="AA34"/>
  <c r="AC33"/>
  <c r="AB33"/>
  <c r="AA33"/>
  <c r="AC32"/>
  <c r="AB32"/>
  <c r="AA32"/>
  <c r="AC31"/>
  <c r="AB31"/>
  <c r="AA31"/>
  <c r="AC30"/>
  <c r="AB30"/>
  <c r="AC29"/>
  <c r="AB29"/>
  <c r="AC28"/>
  <c r="AB28"/>
  <c r="AC27"/>
  <c r="AB27"/>
  <c r="AC26"/>
  <c r="AB26"/>
  <c r="AC25"/>
  <c r="AB25"/>
  <c r="AC24"/>
  <c r="AB24"/>
  <c r="AC23"/>
  <c r="AB23"/>
  <c r="Y36" i="5"/>
  <c r="AB37"/>
  <c r="Y37"/>
  <c r="AB43"/>
  <c r="AB44"/>
  <c r="AB45"/>
  <c r="AB36"/>
  <c r="AB39"/>
  <c r="AB75"/>
  <c r="Y75"/>
  <c r="AB74"/>
  <c r="Y74"/>
  <c r="AB73"/>
  <c r="Y73"/>
  <c r="AB72"/>
  <c r="Y72"/>
  <c r="AB71"/>
  <c r="Y71"/>
  <c r="AB70"/>
  <c r="Y70"/>
  <c r="AB69"/>
  <c r="Y69"/>
  <c r="AB68"/>
  <c r="Y68"/>
  <c r="AB67"/>
  <c r="Y67"/>
  <c r="AB66"/>
  <c r="Y66"/>
  <c r="AB65"/>
  <c r="Y65"/>
  <c r="AB64"/>
  <c r="Y64"/>
  <c r="AB63"/>
  <c r="Y63"/>
  <c r="AB62"/>
  <c r="Y62"/>
  <c r="AB61"/>
  <c r="Y61"/>
  <c r="AB60"/>
  <c r="Y60"/>
  <c r="AB59"/>
  <c r="Y59"/>
  <c r="AB58"/>
  <c r="Y58"/>
  <c r="AB57"/>
  <c r="Y57"/>
  <c r="AB56"/>
  <c r="Y56"/>
  <c r="AB55"/>
  <c r="Y55"/>
  <c r="AB54"/>
  <c r="Y54"/>
  <c r="AB53"/>
  <c r="Y53"/>
  <c r="AB52"/>
  <c r="Y52"/>
  <c r="AB51"/>
  <c r="Y51"/>
  <c r="AB50"/>
  <c r="Y50"/>
  <c r="AB49"/>
  <c r="Y49"/>
  <c r="AB48"/>
  <c r="Y48"/>
  <c r="AB47"/>
  <c r="Y47"/>
  <c r="AB46"/>
  <c r="Y46"/>
  <c r="Y45"/>
  <c r="Y44"/>
  <c r="Y43"/>
  <c r="AB42"/>
  <c r="Y42"/>
  <c r="AB41"/>
  <c r="Y41"/>
  <c r="AB40"/>
  <c r="Y40"/>
  <c r="Y39"/>
  <c r="AB38"/>
  <c r="Y38"/>
  <c r="C24" i="1"/>
  <c r="C25" s="1"/>
  <c r="C26" s="1"/>
  <c r="C27" s="1"/>
  <c r="C28" s="1"/>
  <c r="C29" s="1"/>
  <c r="C30" s="1"/>
  <c r="C31" s="1"/>
  <c r="C32" s="1"/>
  <c r="C33" s="1"/>
  <c r="C34" s="1"/>
  <c r="C35" s="1"/>
  <c r="C36" s="1"/>
  <c r="C37" s="1"/>
  <c r="C38" s="1"/>
  <c r="C39" s="1"/>
  <c r="C40" s="1"/>
  <c r="C41" s="1"/>
  <c r="C42" s="1"/>
  <c r="C43" s="1"/>
  <c r="C44" s="1"/>
  <c r="C45" s="1"/>
  <c r="C46" s="1"/>
  <c r="C47" s="1"/>
  <c r="C48" s="1"/>
  <c r="C49" s="1"/>
  <c r="C50" s="1"/>
  <c r="C51" s="1"/>
  <c r="C52" s="1"/>
  <c r="C53" s="1"/>
  <c r="C54" s="1"/>
  <c r="C55" s="1"/>
  <c r="C56" s="1"/>
  <c r="C57" s="1"/>
  <c r="C58" s="1"/>
  <c r="C59" s="1"/>
  <c r="C60" s="1"/>
  <c r="C61" s="1"/>
  <c r="C62" s="1"/>
  <c r="C63" s="1"/>
  <c r="C64" s="1"/>
  <c r="C65" s="1"/>
  <c r="C66" s="1"/>
  <c r="C67" s="1"/>
  <c r="C68" s="1"/>
  <c r="C69" s="1"/>
  <c r="C70" s="1"/>
  <c r="AI23"/>
  <c r="H8" i="5"/>
  <c r="X28"/>
  <c r="J28" l="1"/>
  <c r="I28"/>
  <c r="B29"/>
  <c r="E29"/>
  <c r="AG29"/>
  <c r="C29" s="1"/>
  <c r="E30"/>
  <c r="B30"/>
  <c r="Y30"/>
  <c r="E32"/>
  <c r="B32"/>
  <c r="E34"/>
  <c r="B34"/>
  <c r="E36"/>
  <c r="B36"/>
  <c r="E38"/>
  <c r="B38"/>
  <c r="E40"/>
  <c r="B40"/>
  <c r="E42"/>
  <c r="B42"/>
  <c r="E44"/>
  <c r="B44"/>
  <c r="E46"/>
  <c r="B46"/>
  <c r="E48"/>
  <c r="B48"/>
  <c r="E50"/>
  <c r="B50"/>
  <c r="E52"/>
  <c r="B52"/>
  <c r="E54"/>
  <c r="B54"/>
  <c r="E56"/>
  <c r="B56"/>
  <c r="E58"/>
  <c r="B58"/>
  <c r="E60"/>
  <c r="B60"/>
  <c r="E62"/>
  <c r="B62"/>
  <c r="E64"/>
  <c r="B64"/>
  <c r="E66"/>
  <c r="B66"/>
  <c r="E68"/>
  <c r="B68"/>
  <c r="E70"/>
  <c r="B70"/>
  <c r="E72"/>
  <c r="B72"/>
  <c r="E74"/>
  <c r="B74"/>
  <c r="J29"/>
  <c r="I29"/>
  <c r="K28"/>
  <c r="H28"/>
  <c r="M28" s="1"/>
  <c r="K30"/>
  <c r="J30"/>
  <c r="I30"/>
  <c r="H30"/>
  <c r="M30" s="1"/>
  <c r="K32"/>
  <c r="J32"/>
  <c r="I32"/>
  <c r="H32"/>
  <c r="M32" s="1"/>
  <c r="K34"/>
  <c r="J34"/>
  <c r="I34"/>
  <c r="H34"/>
  <c r="M34" s="1"/>
  <c r="K36"/>
  <c r="J36"/>
  <c r="I36"/>
  <c r="H36"/>
  <c r="M36" s="1"/>
  <c r="K38"/>
  <c r="J38"/>
  <c r="I38"/>
  <c r="H38"/>
  <c r="M38" s="1"/>
  <c r="K40"/>
  <c r="J40"/>
  <c r="I40"/>
  <c r="H40"/>
  <c r="M40" s="1"/>
  <c r="K42"/>
  <c r="J42"/>
  <c r="I42"/>
  <c r="H42"/>
  <c r="M42" s="1"/>
  <c r="K44"/>
  <c r="J44"/>
  <c r="I44"/>
  <c r="H44"/>
  <c r="M44" s="1"/>
  <c r="K46"/>
  <c r="J46"/>
  <c r="I46"/>
  <c r="H46"/>
  <c r="M46" s="1"/>
  <c r="K48"/>
  <c r="J48"/>
  <c r="I48"/>
  <c r="H48"/>
  <c r="M48" s="1"/>
  <c r="K50"/>
  <c r="J50"/>
  <c r="I50"/>
  <c r="H50"/>
  <c r="M50" s="1"/>
  <c r="K52"/>
  <c r="J52"/>
  <c r="I52"/>
  <c r="H52"/>
  <c r="M52"/>
  <c r="K54"/>
  <c r="J54"/>
  <c r="I54"/>
  <c r="H54"/>
  <c r="M54" s="1"/>
  <c r="K56"/>
  <c r="J56"/>
  <c r="I56"/>
  <c r="H56"/>
  <c r="M56" s="1"/>
  <c r="K58"/>
  <c r="J58"/>
  <c r="I58"/>
  <c r="H58"/>
  <c r="M58" s="1"/>
  <c r="K60"/>
  <c r="J60"/>
  <c r="I60"/>
  <c r="H60"/>
  <c r="M60"/>
  <c r="K62"/>
  <c r="J62"/>
  <c r="I62"/>
  <c r="H62"/>
  <c r="M62" s="1"/>
  <c r="K64"/>
  <c r="J64"/>
  <c r="I64"/>
  <c r="H64"/>
  <c r="M64" s="1"/>
  <c r="K66"/>
  <c r="J66"/>
  <c r="I66"/>
  <c r="H66"/>
  <c r="M66" s="1"/>
  <c r="K68"/>
  <c r="J68"/>
  <c r="I68"/>
  <c r="H68"/>
  <c r="M68"/>
  <c r="K70"/>
  <c r="J70"/>
  <c r="I70"/>
  <c r="H70"/>
  <c r="M70" s="1"/>
  <c r="K72"/>
  <c r="J72"/>
  <c r="I72"/>
  <c r="H72"/>
  <c r="M72" s="1"/>
  <c r="K74"/>
  <c r="J74"/>
  <c r="I74"/>
  <c r="H74"/>
  <c r="M74" s="1"/>
  <c r="I31"/>
  <c r="J33"/>
  <c r="J37"/>
  <c r="J41"/>
  <c r="K29"/>
  <c r="N10" l="1"/>
  <c r="D16" s="1"/>
  <c r="H13"/>
  <c r="D15" s="1"/>
  <c r="H10"/>
  <c r="G13" s="1"/>
  <c r="I13" s="1"/>
</calcChain>
</file>

<file path=xl/sharedStrings.xml><?xml version="1.0" encoding="utf-8"?>
<sst xmlns="http://schemas.openxmlformats.org/spreadsheetml/2006/main" count="138" uniqueCount="104">
  <si>
    <t>Production Line Testing</t>
  </si>
  <si>
    <t>Manufacturer:</t>
  </si>
  <si>
    <t>Engine Family:</t>
  </si>
  <si>
    <t>PLT Test Contact:</t>
  </si>
  <si>
    <t>Email Address:</t>
  </si>
  <si>
    <t>Phone #:</t>
  </si>
  <si>
    <t>PLT Test Information</t>
  </si>
  <si>
    <t>PLT Engine Test Results</t>
  </si>
  <si>
    <t>Test</t>
  </si>
  <si>
    <t>Number</t>
  </si>
  <si>
    <t>Date</t>
  </si>
  <si>
    <t>Comments:</t>
  </si>
  <si>
    <t>Engine</t>
  </si>
  <si>
    <t>ID</t>
  </si>
  <si>
    <t>Build</t>
  </si>
  <si>
    <t>Include in</t>
  </si>
  <si>
    <t>CumSum?</t>
  </si>
  <si>
    <t>Location</t>
  </si>
  <si>
    <t>Contact</t>
  </si>
  <si>
    <t>HC+NOx</t>
  </si>
  <si>
    <t>Initial</t>
  </si>
  <si>
    <t>Result</t>
  </si>
  <si>
    <t xml:space="preserve">Final </t>
  </si>
  <si>
    <t>Factor</t>
  </si>
  <si>
    <t>Service</t>
  </si>
  <si>
    <t>Hours</t>
  </si>
  <si>
    <t>Accumulation</t>
  </si>
  <si>
    <t>Actual</t>
  </si>
  <si>
    <t>Sample</t>
  </si>
  <si>
    <t>Required</t>
  </si>
  <si>
    <t>Emission</t>
  </si>
  <si>
    <t>Limit/FEL</t>
  </si>
  <si>
    <t>Mean</t>
  </si>
  <si>
    <t>Standard</t>
  </si>
  <si>
    <t>Deviation</t>
  </si>
  <si>
    <t>CumSum</t>
  </si>
  <si>
    <t>Action</t>
  </si>
  <si>
    <t>Limit</t>
  </si>
  <si>
    <t>Prior</t>
  </si>
  <si>
    <t>Test Comments</t>
  </si>
  <si>
    <t>.</t>
  </si>
  <si>
    <t>HC+Nox</t>
  </si>
  <si>
    <t>yes</t>
  </si>
  <si>
    <t>no</t>
  </si>
  <si>
    <t>Invalid?</t>
  </si>
  <si>
    <t>Invalid</t>
  </si>
  <si>
    <t>Reason</t>
  </si>
  <si>
    <t>Failure</t>
  </si>
  <si>
    <t>Remedy</t>
  </si>
  <si>
    <t>Repairs</t>
  </si>
  <si>
    <t>Warnings</t>
  </si>
  <si>
    <t>Included</t>
  </si>
  <si>
    <t>Results</t>
  </si>
  <si>
    <t>Binary</t>
  </si>
  <si>
    <t>Test #</t>
  </si>
  <si>
    <t>Data</t>
  </si>
  <si>
    <t>Calculation</t>
  </si>
  <si>
    <t>Exists</t>
  </si>
  <si>
    <t>n</t>
  </si>
  <si>
    <t>t-value</t>
  </si>
  <si>
    <t>Size (n)</t>
  </si>
  <si>
    <t>Size (N)</t>
  </si>
  <si>
    <t>Requirement</t>
  </si>
  <si>
    <t>Met?</t>
  </si>
  <si>
    <t>Fail?</t>
  </si>
  <si>
    <t>Pass?</t>
  </si>
  <si>
    <t>HC+NOx (N-met?):</t>
  </si>
  <si>
    <t>HC+Nox?</t>
  </si>
  <si>
    <t>CO?</t>
  </si>
  <si>
    <t>HC+NOx (passing status?)</t>
  </si>
  <si>
    <t>Current PLT Test Status:</t>
  </si>
  <si>
    <t>Calculated Results Data</t>
  </si>
  <si>
    <t>Notes:</t>
  </si>
  <si>
    <t>HC+NOx - Calculations</t>
  </si>
  <si>
    <t>Manufacturer Data Submission Template  --  INSTRUCTIONS</t>
  </si>
  <si>
    <t>Quarterly Requirements Check</t>
  </si>
  <si>
    <t># Q1</t>
  </si>
  <si>
    <t># Q2</t>
  </si>
  <si>
    <t># Q3</t>
  </si>
  <si>
    <t># Q4</t>
  </si>
  <si>
    <t>year</t>
  </si>
  <si>
    <t>month</t>
  </si>
  <si>
    <t xml:space="preserve">day </t>
  </si>
  <si>
    <t>q1</t>
  </si>
  <si>
    <t>q2</t>
  </si>
  <si>
    <t>q3</t>
  </si>
  <si>
    <t>q4</t>
  </si>
  <si>
    <t>HIDDEN FIELDS</t>
  </si>
  <si>
    <t>Is this a carry-over engine family?</t>
  </si>
  <si>
    <t>Time</t>
  </si>
  <si>
    <r>
      <t xml:space="preserve">Manufacturer Data Submission Template     </t>
    </r>
    <r>
      <rPr>
        <b/>
        <i/>
        <sz val="11"/>
        <color indexed="18"/>
        <rFont val="Tw Cen MT"/>
        <family val="2"/>
      </rPr>
      <t>(Marine SI)</t>
    </r>
  </si>
  <si>
    <t>HC NOX</t>
  </si>
  <si>
    <t>CALC N</t>
  </si>
  <si>
    <t>Maximum Required Tests:</t>
  </si>
  <si>
    <t>g/kW-hr</t>
  </si>
  <si>
    <t>g/bhp-hr</t>
  </si>
  <si>
    <t>Projected Annual Production Volume:</t>
  </si>
  <si>
    <r>
      <t xml:space="preserve">Manufacturer Notes     </t>
    </r>
    <r>
      <rPr>
        <b/>
        <i/>
        <sz val="11"/>
        <color indexed="18"/>
        <rFont val="Tw Cen MT"/>
        <family val="2"/>
      </rPr>
      <t>(Marine SI)</t>
    </r>
  </si>
  <si>
    <t>Qtr</t>
  </si>
  <si>
    <t>Det.</t>
  </si>
  <si>
    <t>Unit</t>
  </si>
  <si>
    <t>Carryover?</t>
  </si>
  <si>
    <t>OMB Control No. 2060-0321</t>
  </si>
  <si>
    <t>Expiration Date XXXXXXX</t>
  </si>
</sst>
</file>

<file path=xl/styles.xml><?xml version="1.0" encoding="utf-8"?>
<styleSheet xmlns="http://schemas.openxmlformats.org/spreadsheetml/2006/main">
  <numFmts count="7">
    <numFmt numFmtId="43" formatCode="_(* #,##0.00_);_(* \(#,##0.00\);_(* &quot;-&quot;??_);_(@_)"/>
    <numFmt numFmtId="165" formatCode="m/d/yy;@"/>
    <numFmt numFmtId="166" formatCode="#,##0.0_);\(#,##0.0\)"/>
    <numFmt numFmtId="167" formatCode="#,##0.000"/>
    <numFmt numFmtId="169" formatCode="0.0%"/>
    <numFmt numFmtId="170" formatCode="h:mm;@"/>
    <numFmt numFmtId="172" formatCode="0_);[Red]\(0\)"/>
  </numFmts>
  <fonts count="20">
    <font>
      <sz val="10"/>
      <name val="Arial"/>
    </font>
    <font>
      <sz val="8"/>
      <name val="Arial"/>
    </font>
    <font>
      <b/>
      <sz val="10"/>
      <name val="Arial"/>
      <family val="2"/>
    </font>
    <font>
      <i/>
      <sz val="10"/>
      <color indexed="18"/>
      <name val="Arial"/>
      <family val="2"/>
    </font>
    <font>
      <sz val="10"/>
      <color indexed="18"/>
      <name val="Arial"/>
      <family val="2"/>
    </font>
    <font>
      <b/>
      <sz val="11"/>
      <color indexed="9"/>
      <name val="Arial"/>
      <family val="2"/>
    </font>
    <font>
      <b/>
      <sz val="10"/>
      <color indexed="10"/>
      <name val="Arial"/>
      <family val="2"/>
    </font>
    <font>
      <b/>
      <sz val="8"/>
      <color indexed="10"/>
      <name val="Arial"/>
    </font>
    <font>
      <b/>
      <sz val="8"/>
      <name val="Arial"/>
    </font>
    <font>
      <b/>
      <sz val="8"/>
      <name val="Arial"/>
      <family val="2"/>
    </font>
    <font>
      <sz val="10"/>
      <name val="Arial"/>
      <family val="2"/>
    </font>
    <font>
      <b/>
      <sz val="10"/>
      <color indexed="17"/>
      <name val="Arial"/>
      <family val="2"/>
    </font>
    <font>
      <b/>
      <sz val="10"/>
      <color indexed="13"/>
      <name val="Arial"/>
      <family val="2"/>
    </font>
    <font>
      <b/>
      <sz val="14"/>
      <color indexed="18"/>
      <name val="Tw Cen MT Condensed"/>
      <family val="2"/>
    </font>
    <font>
      <i/>
      <sz val="11"/>
      <color indexed="18"/>
      <name val="Tw Cen MT"/>
      <family val="2"/>
    </font>
    <font>
      <sz val="10"/>
      <color indexed="12"/>
      <name val="Arial"/>
    </font>
    <font>
      <u/>
      <sz val="10"/>
      <color indexed="12"/>
      <name val="Arial"/>
    </font>
    <font>
      <b/>
      <sz val="9"/>
      <name val="Arial"/>
      <family val="2"/>
    </font>
    <font>
      <b/>
      <i/>
      <sz val="10"/>
      <name val="Arial"/>
      <family val="2"/>
    </font>
    <font>
      <b/>
      <i/>
      <sz val="11"/>
      <color indexed="18"/>
      <name val="Tw Cen MT"/>
      <family val="2"/>
    </font>
  </fonts>
  <fills count="8">
    <fill>
      <patternFill patternType="none"/>
    </fill>
    <fill>
      <patternFill patternType="gray125"/>
    </fill>
    <fill>
      <patternFill patternType="solid">
        <fgColor indexed="43"/>
        <bgColor indexed="64"/>
      </patternFill>
    </fill>
    <fill>
      <patternFill patternType="solid">
        <fgColor indexed="50"/>
        <bgColor indexed="64"/>
      </patternFill>
    </fill>
    <fill>
      <patternFill patternType="solid">
        <fgColor indexed="42"/>
        <bgColor indexed="64"/>
      </patternFill>
    </fill>
    <fill>
      <patternFill patternType="solid">
        <fgColor indexed="22"/>
        <bgColor indexed="64"/>
      </patternFill>
    </fill>
    <fill>
      <patternFill patternType="solid">
        <fgColor indexed="47"/>
        <bgColor indexed="64"/>
      </patternFill>
    </fill>
    <fill>
      <patternFill patternType="solid">
        <fgColor indexed="8"/>
        <bgColor indexed="64"/>
      </patternFill>
    </fill>
  </fills>
  <borders count="16">
    <border>
      <left/>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6" fillId="0" borderId="0" applyNumberFormat="0" applyFill="0" applyBorder="0" applyAlignment="0" applyProtection="0">
      <alignment vertical="top"/>
      <protection locked="0"/>
    </xf>
  </cellStyleXfs>
  <cellXfs count="146">
    <xf numFmtId="0" fontId="0" fillId="0" borderId="0" xfId="0"/>
    <xf numFmtId="0" fontId="2" fillId="0" borderId="0" xfId="0" applyFont="1"/>
    <xf numFmtId="0" fontId="0" fillId="0" borderId="0" xfId="0" applyBorder="1"/>
    <xf numFmtId="0" fontId="0" fillId="2" borderId="0" xfId="0" applyFill="1" applyBorder="1"/>
    <xf numFmtId="0" fontId="0" fillId="0" borderId="0" xfId="0" applyFill="1" applyBorder="1"/>
    <xf numFmtId="0" fontId="0" fillId="2" borderId="1" xfId="0" applyFill="1" applyBorder="1"/>
    <xf numFmtId="0" fontId="0" fillId="0" borderId="0" xfId="0" applyAlignment="1">
      <alignment horizontal="center"/>
    </xf>
    <xf numFmtId="0" fontId="0" fillId="0" borderId="0" xfId="0" applyFill="1"/>
    <xf numFmtId="0" fontId="1" fillId="0" borderId="0" xfId="0" applyFont="1" applyFill="1" applyBorder="1"/>
    <xf numFmtId="0" fontId="1" fillId="0" borderId="0" xfId="0" applyFont="1"/>
    <xf numFmtId="0" fontId="7" fillId="0" borderId="0" xfId="0" applyFont="1"/>
    <xf numFmtId="0" fontId="8" fillId="0" borderId="0" xfId="0" applyFont="1"/>
    <xf numFmtId="0" fontId="9" fillId="0" borderId="0" xfId="0" applyFont="1" applyFill="1" applyBorder="1" applyAlignment="1">
      <alignment horizontal="center"/>
    </xf>
    <xf numFmtId="0" fontId="9" fillId="0" borderId="0" xfId="0" applyFont="1" applyFill="1" applyAlignment="1">
      <alignment horizontal="center"/>
    </xf>
    <xf numFmtId="0" fontId="1" fillId="0" borderId="0" xfId="0" applyFont="1" applyBorder="1"/>
    <xf numFmtId="0" fontId="9" fillId="2" borderId="0" xfId="0" applyFont="1" applyFill="1" applyBorder="1" applyAlignment="1">
      <alignment horizontal="center"/>
    </xf>
    <xf numFmtId="0" fontId="4" fillId="0" borderId="0" xfId="0" applyFont="1" applyFill="1"/>
    <xf numFmtId="0" fontId="5" fillId="3" borderId="0" xfId="0" applyFont="1" applyFill="1"/>
    <xf numFmtId="0" fontId="0" fillId="3" borderId="0" xfId="0" applyFill="1"/>
    <xf numFmtId="22" fontId="0" fillId="3" borderId="0" xfId="0" applyNumberFormat="1" applyFill="1"/>
    <xf numFmtId="0" fontId="0" fillId="4" borderId="0" xfId="0" applyFill="1"/>
    <xf numFmtId="0" fontId="3" fillId="2" borderId="0" xfId="0" applyFont="1" applyFill="1"/>
    <xf numFmtId="0" fontId="4" fillId="2" borderId="0" xfId="0" applyFont="1" applyFill="1"/>
    <xf numFmtId="0" fontId="2" fillId="4" borderId="0" xfId="0" applyFont="1" applyFill="1"/>
    <xf numFmtId="0" fontId="9" fillId="4" borderId="0" xfId="0" applyFont="1" applyFill="1"/>
    <xf numFmtId="165" fontId="0" fillId="4" borderId="0" xfId="0" applyNumberFormat="1" applyFill="1"/>
    <xf numFmtId="0" fontId="0" fillId="4" borderId="0" xfId="0" applyFill="1" applyBorder="1"/>
    <xf numFmtId="0" fontId="0" fillId="4" borderId="0" xfId="0" applyFill="1" applyBorder="1" applyAlignment="1"/>
    <xf numFmtId="0" fontId="2" fillId="4" borderId="0" xfId="0" applyFont="1" applyFill="1" applyAlignment="1">
      <alignment horizontal="center"/>
    </xf>
    <xf numFmtId="0" fontId="0" fillId="4" borderId="0" xfId="0" applyFill="1" applyBorder="1" applyAlignment="1">
      <alignment horizontal="center"/>
    </xf>
    <xf numFmtId="0" fontId="1" fillId="4" borderId="0" xfId="0" applyFont="1" applyFill="1"/>
    <xf numFmtId="0" fontId="9" fillId="4" borderId="0" xfId="0" applyFont="1" applyFill="1" applyAlignment="1">
      <alignment horizontal="center"/>
    </xf>
    <xf numFmtId="0" fontId="9" fillId="4" borderId="0" xfId="0" applyFont="1" applyFill="1" applyBorder="1" applyAlignment="1">
      <alignment horizontal="center"/>
    </xf>
    <xf numFmtId="0" fontId="1" fillId="4" borderId="0" xfId="0" applyFont="1" applyFill="1" applyBorder="1"/>
    <xf numFmtId="0" fontId="0" fillId="4" borderId="1" xfId="0" applyFill="1" applyBorder="1"/>
    <xf numFmtId="0" fontId="9" fillId="2" borderId="1" xfId="0" applyFont="1" applyFill="1" applyBorder="1" applyAlignment="1">
      <alignment horizontal="center"/>
    </xf>
    <xf numFmtId="0" fontId="13" fillId="3" borderId="0" xfId="0" applyFont="1" applyFill="1"/>
    <xf numFmtId="0" fontId="14" fillId="2" borderId="0" xfId="0" applyFont="1" applyFill="1"/>
    <xf numFmtId="0" fontId="0" fillId="4" borderId="0" xfId="0" applyFill="1" applyAlignment="1">
      <alignment horizontal="center"/>
    </xf>
    <xf numFmtId="0" fontId="2" fillId="2" borderId="2" xfId="0" applyFont="1" applyFill="1" applyBorder="1" applyAlignment="1">
      <alignment horizontal="center"/>
    </xf>
    <xf numFmtId="0" fontId="14" fillId="0" borderId="0" xfId="0" applyFont="1" applyFill="1"/>
    <xf numFmtId="0" fontId="3" fillId="0" borderId="0" xfId="0" applyFont="1" applyFill="1"/>
    <xf numFmtId="0" fontId="2" fillId="2" borderId="3" xfId="0" applyFont="1" applyFill="1" applyBorder="1"/>
    <xf numFmtId="0" fontId="0" fillId="2" borderId="4" xfId="0" applyFill="1" applyBorder="1"/>
    <xf numFmtId="0" fontId="0" fillId="2" borderId="5" xfId="0" applyFill="1" applyBorder="1"/>
    <xf numFmtId="0" fontId="0" fillId="2" borderId="6" xfId="0" applyFill="1" applyBorder="1"/>
    <xf numFmtId="0" fontId="9" fillId="2" borderId="6" xfId="0" applyFont="1" applyFill="1" applyBorder="1" applyAlignment="1">
      <alignment horizontal="center"/>
    </xf>
    <xf numFmtId="0" fontId="9" fillId="2" borderId="7" xfId="0" applyFont="1" applyFill="1" applyBorder="1" applyAlignment="1">
      <alignment horizontal="center"/>
    </xf>
    <xf numFmtId="0" fontId="9" fillId="2" borderId="8" xfId="0" applyFont="1" applyFill="1" applyBorder="1" applyAlignment="1">
      <alignment horizontal="center"/>
    </xf>
    <xf numFmtId="0" fontId="9" fillId="2" borderId="9" xfId="0" applyFont="1" applyFill="1" applyBorder="1" applyAlignment="1">
      <alignment horizontal="center"/>
    </xf>
    <xf numFmtId="0" fontId="9" fillId="2" borderId="3" xfId="0" applyFont="1" applyFill="1" applyBorder="1" applyAlignment="1">
      <alignment horizontal="center"/>
    </xf>
    <xf numFmtId="0" fontId="9" fillId="2" borderId="4" xfId="0" applyFont="1" applyFill="1" applyBorder="1" applyAlignment="1">
      <alignment horizontal="center"/>
    </xf>
    <xf numFmtId="0" fontId="9" fillId="2" borderId="5" xfId="0" applyFont="1" applyFill="1" applyBorder="1" applyAlignment="1">
      <alignment horizontal="center"/>
    </xf>
    <xf numFmtId="0" fontId="6" fillId="2" borderId="10" xfId="0" applyFont="1" applyFill="1" applyBorder="1" applyAlignment="1">
      <alignment horizontal="center"/>
    </xf>
    <xf numFmtId="0" fontId="1" fillId="4" borderId="1" xfId="0" applyFont="1" applyFill="1" applyBorder="1"/>
    <xf numFmtId="4" fontId="1" fillId="4" borderId="0" xfId="0" applyNumberFormat="1" applyFont="1" applyFill="1" applyBorder="1"/>
    <xf numFmtId="167" fontId="1" fillId="4" borderId="0" xfId="0" applyNumberFormat="1" applyFont="1" applyFill="1" applyBorder="1"/>
    <xf numFmtId="3" fontId="1" fillId="4" borderId="0" xfId="0" applyNumberFormat="1" applyFont="1" applyFill="1" applyBorder="1" applyAlignment="1">
      <alignment horizontal="right"/>
    </xf>
    <xf numFmtId="3" fontId="1" fillId="4" borderId="6" xfId="0" applyNumberFormat="1" applyFont="1" applyFill="1" applyBorder="1"/>
    <xf numFmtId="0" fontId="1" fillId="4" borderId="7" xfId="0" applyFont="1" applyFill="1" applyBorder="1"/>
    <xf numFmtId="0" fontId="1" fillId="4" borderId="8" xfId="0" applyFont="1" applyFill="1" applyBorder="1"/>
    <xf numFmtId="4" fontId="1" fillId="4" borderId="8" xfId="0" applyNumberFormat="1" applyFont="1" applyFill="1" applyBorder="1"/>
    <xf numFmtId="167" fontId="1" fillId="4" borderId="8" xfId="0" applyNumberFormat="1" applyFont="1" applyFill="1" applyBorder="1"/>
    <xf numFmtId="3" fontId="1" fillId="4" borderId="8" xfId="0" applyNumberFormat="1" applyFont="1" applyFill="1" applyBorder="1" applyAlignment="1">
      <alignment horizontal="right"/>
    </xf>
    <xf numFmtId="3" fontId="1" fillId="4" borderId="9" xfId="0" applyNumberFormat="1" applyFont="1" applyFill="1" applyBorder="1"/>
    <xf numFmtId="0" fontId="0" fillId="5" borderId="3" xfId="0" applyFill="1" applyBorder="1"/>
    <xf numFmtId="0" fontId="0" fillId="5" borderId="4" xfId="0" applyFill="1" applyBorder="1"/>
    <xf numFmtId="0" fontId="0" fillId="5" borderId="5" xfId="0" applyFill="1" applyBorder="1"/>
    <xf numFmtId="0" fontId="2" fillId="5" borderId="1" xfId="0" applyFont="1" applyFill="1" applyBorder="1"/>
    <xf numFmtId="0" fontId="0" fillId="5" borderId="0" xfId="0" applyFill="1" applyBorder="1"/>
    <xf numFmtId="0" fontId="0" fillId="5" borderId="6" xfId="0" applyFill="1" applyBorder="1"/>
    <xf numFmtId="0" fontId="0" fillId="5" borderId="1" xfId="0" applyFill="1" applyBorder="1"/>
    <xf numFmtId="0" fontId="9" fillId="5" borderId="8" xfId="0" applyFont="1" applyFill="1" applyBorder="1"/>
    <xf numFmtId="0" fontId="0" fillId="5" borderId="8" xfId="0" applyFill="1" applyBorder="1"/>
    <xf numFmtId="0" fontId="0" fillId="5" borderId="0" xfId="0" applyFill="1" applyBorder="1" applyAlignment="1"/>
    <xf numFmtId="0" fontId="9" fillId="5" borderId="0" xfId="0" applyFont="1" applyFill="1" applyBorder="1"/>
    <xf numFmtId="0" fontId="15" fillId="5" borderId="0" xfId="0" applyFont="1" applyFill="1" applyBorder="1" applyAlignment="1">
      <alignment horizontal="center"/>
    </xf>
    <xf numFmtId="0" fontId="0" fillId="5" borderId="0" xfId="0" applyFill="1" applyBorder="1" applyAlignment="1">
      <alignment horizontal="center"/>
    </xf>
    <xf numFmtId="0" fontId="6" fillId="5" borderId="8" xfId="0" applyFont="1" applyFill="1" applyBorder="1" applyAlignment="1">
      <alignment horizontal="center"/>
    </xf>
    <xf numFmtId="0" fontId="11" fillId="5" borderId="8" xfId="0" applyFont="1" applyFill="1" applyBorder="1" applyAlignment="1">
      <alignment horizontal="center"/>
    </xf>
    <xf numFmtId="0" fontId="12" fillId="5" borderId="8" xfId="0" applyFont="1" applyFill="1" applyBorder="1" applyAlignment="1">
      <alignment horizontal="center"/>
    </xf>
    <xf numFmtId="0" fontId="10" fillId="5" borderId="8" xfId="0" applyFont="1" applyFill="1" applyBorder="1"/>
    <xf numFmtId="0" fontId="10" fillId="5" borderId="8" xfId="0" applyFont="1" applyFill="1" applyBorder="1" applyAlignment="1">
      <alignment horizontal="center"/>
    </xf>
    <xf numFmtId="0" fontId="1" fillId="5" borderId="0" xfId="0" applyFont="1" applyFill="1" applyBorder="1"/>
    <xf numFmtId="0" fontId="0" fillId="5" borderId="0" xfId="0" applyFill="1"/>
    <xf numFmtId="0" fontId="0" fillId="5" borderId="7" xfId="0" applyFill="1" applyBorder="1"/>
    <xf numFmtId="0" fontId="1" fillId="5" borderId="8" xfId="0" applyFont="1" applyFill="1" applyBorder="1"/>
    <xf numFmtId="0" fontId="0" fillId="5" borderId="9" xfId="0" applyFill="1" applyBorder="1"/>
    <xf numFmtId="0" fontId="11" fillId="2" borderId="11" xfId="0" applyFont="1" applyFill="1" applyBorder="1" applyAlignment="1">
      <alignment horizontal="center"/>
    </xf>
    <xf numFmtId="0" fontId="1" fillId="0" borderId="8" xfId="0" applyFont="1" applyFill="1" applyBorder="1" applyProtection="1">
      <protection locked="0"/>
    </xf>
    <xf numFmtId="165" fontId="1" fillId="0" borderId="8" xfId="0" applyNumberFormat="1" applyFont="1" applyFill="1" applyBorder="1" applyAlignment="1" applyProtection="1">
      <alignment horizontal="center"/>
      <protection locked="0"/>
    </xf>
    <xf numFmtId="166" fontId="1" fillId="0" borderId="8" xfId="0" applyNumberFormat="1" applyFont="1" applyFill="1" applyBorder="1" applyProtection="1">
      <protection locked="0"/>
    </xf>
    <xf numFmtId="0" fontId="1" fillId="0" borderId="8" xfId="0" applyFont="1" applyFill="1" applyBorder="1" applyAlignment="1" applyProtection="1">
      <alignment horizontal="center"/>
      <protection locked="0"/>
    </xf>
    <xf numFmtId="4" fontId="1" fillId="0" borderId="7" xfId="0" applyNumberFormat="1" applyFont="1" applyFill="1" applyBorder="1" applyProtection="1">
      <protection locked="0"/>
    </xf>
    <xf numFmtId="4" fontId="1" fillId="0" borderId="8" xfId="0" applyNumberFormat="1" applyFont="1" applyFill="1" applyBorder="1" applyProtection="1">
      <protection locked="0"/>
    </xf>
    <xf numFmtId="0" fontId="0" fillId="0" borderId="0" xfId="0" applyProtection="1">
      <protection hidden="1"/>
    </xf>
    <xf numFmtId="0" fontId="0" fillId="0" borderId="0" xfId="0" applyAlignment="1" applyProtection="1">
      <alignment horizontal="center"/>
      <protection hidden="1"/>
    </xf>
    <xf numFmtId="0" fontId="1" fillId="0" borderId="0" xfId="0" applyFont="1" applyProtection="1">
      <protection hidden="1"/>
    </xf>
    <xf numFmtId="0" fontId="1" fillId="0" borderId="8" xfId="0" applyFont="1" applyBorder="1" applyAlignment="1" applyProtection="1">
      <alignment horizontal="center"/>
      <protection hidden="1"/>
    </xf>
    <xf numFmtId="43" fontId="10" fillId="0" borderId="0" xfId="0" applyNumberFormat="1" applyFont="1" applyFill="1" applyBorder="1" applyProtection="1">
      <protection hidden="1"/>
    </xf>
    <xf numFmtId="49" fontId="1" fillId="0" borderId="8" xfId="0" applyNumberFormat="1" applyFont="1" applyFill="1" applyBorder="1" applyAlignment="1" applyProtection="1">
      <alignment horizontal="right"/>
      <protection locked="0"/>
    </xf>
    <xf numFmtId="14" fontId="0" fillId="0" borderId="0" xfId="0" applyNumberFormat="1"/>
    <xf numFmtId="169" fontId="0" fillId="0" borderId="0" xfId="0" applyNumberFormat="1"/>
    <xf numFmtId="0" fontId="2" fillId="0" borderId="8" xfId="0" applyFont="1" applyBorder="1" applyAlignment="1">
      <alignment horizontal="center"/>
    </xf>
    <xf numFmtId="0" fontId="2" fillId="5" borderId="8" xfId="0" applyFont="1" applyFill="1" applyBorder="1"/>
    <xf numFmtId="49" fontId="0" fillId="4" borderId="0" xfId="0" applyNumberFormat="1" applyFill="1"/>
    <xf numFmtId="49" fontId="0" fillId="0" borderId="0" xfId="0" applyNumberFormat="1"/>
    <xf numFmtId="0" fontId="0" fillId="6" borderId="0" xfId="0" applyFill="1"/>
    <xf numFmtId="0" fontId="2" fillId="6" borderId="0" xfId="0" applyFont="1" applyFill="1" applyAlignment="1">
      <alignment horizontal="center"/>
    </xf>
    <xf numFmtId="49" fontId="0" fillId="6" borderId="0" xfId="0" applyNumberFormat="1" applyFill="1"/>
    <xf numFmtId="0" fontId="18" fillId="6" borderId="0" xfId="0" applyFont="1" applyFill="1"/>
    <xf numFmtId="0" fontId="2" fillId="6" borderId="8" xfId="0" applyFont="1" applyFill="1" applyBorder="1" applyAlignment="1">
      <alignment horizontal="center"/>
    </xf>
    <xf numFmtId="0" fontId="0" fillId="6" borderId="0" xfId="0" applyFill="1" applyAlignment="1">
      <alignment horizontal="center"/>
    </xf>
    <xf numFmtId="170" fontId="1" fillId="0" borderId="8" xfId="0" applyNumberFormat="1" applyFont="1" applyFill="1" applyBorder="1" applyAlignment="1" applyProtection="1">
      <alignment horizontal="center"/>
      <protection locked="0"/>
    </xf>
    <xf numFmtId="0" fontId="1" fillId="4" borderId="0" xfId="0" applyFont="1" applyFill="1" applyBorder="1" applyAlignment="1" applyProtection="1">
      <alignment horizontal="left"/>
      <protection locked="0"/>
    </xf>
    <xf numFmtId="0" fontId="2" fillId="0" borderId="0" xfId="0" applyFont="1" applyAlignment="1" applyProtection="1">
      <alignment horizontal="center"/>
      <protection hidden="1"/>
    </xf>
    <xf numFmtId="0" fontId="1" fillId="0" borderId="12" xfId="0" applyFont="1" applyFill="1" applyBorder="1"/>
    <xf numFmtId="0" fontId="1" fillId="0" borderId="13" xfId="0" applyFont="1" applyFill="1" applyBorder="1"/>
    <xf numFmtId="0" fontId="1" fillId="0" borderId="14" xfId="0" applyFont="1" applyFill="1" applyBorder="1"/>
    <xf numFmtId="0" fontId="0" fillId="7" borderId="1" xfId="0" applyFill="1" applyBorder="1"/>
    <xf numFmtId="0" fontId="0" fillId="7" borderId="0" xfId="0" applyFill="1" applyBorder="1"/>
    <xf numFmtId="0" fontId="0" fillId="7" borderId="6" xfId="0" applyFill="1" applyBorder="1"/>
    <xf numFmtId="172" fontId="1" fillId="0" borderId="8" xfId="0" applyNumberFormat="1" applyFont="1" applyFill="1" applyBorder="1" applyAlignment="1" applyProtection="1">
      <alignment horizontal="center"/>
      <protection locked="0"/>
    </xf>
    <xf numFmtId="38" fontId="1" fillId="0" borderId="15" xfId="0" applyNumberFormat="1" applyFont="1" applyFill="1" applyBorder="1" applyAlignment="1" applyProtection="1">
      <alignment horizontal="center"/>
      <protection locked="0"/>
    </xf>
    <xf numFmtId="38" fontId="1" fillId="4" borderId="0" xfId="0" applyNumberFormat="1" applyFont="1" applyFill="1" applyBorder="1" applyAlignment="1" applyProtection="1">
      <alignment horizontal="left"/>
      <protection locked="0"/>
    </xf>
    <xf numFmtId="0" fontId="1" fillId="0" borderId="15" xfId="0" applyFont="1" applyFill="1" applyBorder="1" applyAlignment="1" applyProtection="1">
      <alignment horizontal="center"/>
      <protection locked="0"/>
    </xf>
    <xf numFmtId="4" fontId="1" fillId="0" borderId="9" xfId="0" applyNumberFormat="1" applyFont="1" applyFill="1" applyBorder="1" applyAlignment="1" applyProtection="1">
      <alignment horizontal="center"/>
      <protection locked="0"/>
    </xf>
    <xf numFmtId="0" fontId="0" fillId="4" borderId="5" xfId="0" applyFill="1" applyBorder="1"/>
    <xf numFmtId="0" fontId="1" fillId="0" borderId="3" xfId="0" applyFont="1" applyFill="1" applyBorder="1" applyAlignment="1" applyProtection="1">
      <alignment vertical="top" wrapText="1"/>
      <protection locked="0"/>
    </xf>
    <xf numFmtId="0" fontId="1" fillId="0" borderId="4" xfId="0" applyFont="1" applyFill="1" applyBorder="1" applyAlignment="1" applyProtection="1">
      <alignment vertical="top" wrapText="1"/>
      <protection locked="0"/>
    </xf>
    <xf numFmtId="0" fontId="1" fillId="0" borderId="5" xfId="0" applyFont="1" applyFill="1" applyBorder="1" applyAlignment="1" applyProtection="1">
      <alignment vertical="top" wrapText="1"/>
      <protection locked="0"/>
    </xf>
    <xf numFmtId="0" fontId="1" fillId="0" borderId="1" xfId="0" applyFont="1" applyFill="1" applyBorder="1" applyAlignment="1" applyProtection="1">
      <alignment vertical="top" wrapText="1"/>
      <protection locked="0"/>
    </xf>
    <xf numFmtId="0" fontId="1" fillId="0" borderId="0" xfId="0" applyFont="1" applyFill="1" applyBorder="1" applyAlignment="1" applyProtection="1">
      <alignment vertical="top" wrapText="1"/>
      <protection locked="0"/>
    </xf>
    <xf numFmtId="0" fontId="1" fillId="0" borderId="6" xfId="0" applyFont="1" applyFill="1" applyBorder="1" applyAlignment="1" applyProtection="1">
      <alignment vertical="top" wrapText="1"/>
      <protection locked="0"/>
    </xf>
    <xf numFmtId="0" fontId="1" fillId="0" borderId="7" xfId="0" applyFont="1" applyFill="1" applyBorder="1" applyAlignment="1" applyProtection="1">
      <alignment vertical="top" wrapText="1"/>
      <protection locked="0"/>
    </xf>
    <xf numFmtId="0" fontId="1" fillId="0" borderId="8" xfId="0" applyFont="1" applyFill="1" applyBorder="1" applyAlignment="1" applyProtection="1">
      <alignment vertical="top" wrapText="1"/>
      <protection locked="0"/>
    </xf>
    <xf numFmtId="0" fontId="1" fillId="0" borderId="9" xfId="0" applyFont="1" applyFill="1" applyBorder="1" applyAlignment="1" applyProtection="1">
      <alignment vertical="top" wrapText="1"/>
      <protection locked="0"/>
    </xf>
    <xf numFmtId="0" fontId="1" fillId="0" borderId="15" xfId="0" applyFont="1" applyFill="1" applyBorder="1" applyAlignment="1" applyProtection="1">
      <alignment horizontal="left"/>
      <protection locked="0"/>
    </xf>
    <xf numFmtId="0" fontId="16" fillId="0" borderId="15" xfId="1" applyFill="1" applyBorder="1" applyAlignment="1" applyProtection="1">
      <alignment horizontal="left"/>
      <protection locked="0"/>
    </xf>
    <xf numFmtId="0" fontId="1" fillId="0" borderId="11" xfId="0" applyFont="1" applyFill="1" applyBorder="1" applyAlignment="1" applyProtection="1">
      <alignment horizontal="center"/>
      <protection locked="0"/>
    </xf>
    <xf numFmtId="0" fontId="0" fillId="0" borderId="2" xfId="0" applyBorder="1" applyAlignment="1" applyProtection="1">
      <alignment horizontal="center"/>
      <protection locked="0"/>
    </xf>
    <xf numFmtId="0" fontId="15" fillId="5" borderId="0" xfId="0" applyFont="1" applyFill="1" applyBorder="1" applyAlignment="1">
      <alignment horizontal="center"/>
    </xf>
    <xf numFmtId="0" fontId="0" fillId="2" borderId="11" xfId="0" applyFill="1" applyBorder="1" applyAlignment="1">
      <alignment horizontal="center"/>
    </xf>
    <xf numFmtId="0" fontId="0" fillId="2" borderId="2" xfId="0" applyFill="1" applyBorder="1" applyAlignment="1">
      <alignment horizontal="center"/>
    </xf>
    <xf numFmtId="0" fontId="17" fillId="2" borderId="4" xfId="0" applyFont="1" applyFill="1" applyBorder="1" applyAlignment="1">
      <alignment horizontal="center"/>
    </xf>
    <xf numFmtId="0" fontId="0" fillId="5" borderId="0" xfId="0" applyFill="1" applyBorder="1" applyAlignment="1">
      <alignment horizontal="center"/>
    </xf>
  </cellXfs>
  <cellStyles count="2">
    <cellStyle name="Hyperlink" xfId="1" builtinId="8"/>
    <cellStyle name="Normal" xfId="0" builtinId="0"/>
  </cellStyles>
  <dxfs count="1">
    <dxf>
      <fill>
        <patternFill>
          <bgColor indexed="45"/>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47625</xdr:colOff>
      <xdr:row>5</xdr:row>
      <xdr:rowOff>57150</xdr:rowOff>
    </xdr:from>
    <xdr:to>
      <xdr:col>12</xdr:col>
      <xdr:colOff>419100</xdr:colOff>
      <xdr:row>124</xdr:row>
      <xdr:rowOff>95250</xdr:rowOff>
    </xdr:to>
    <xdr:sp macro="" textlink="">
      <xdr:nvSpPr>
        <xdr:cNvPr id="3079" name="Text Box 7"/>
        <xdr:cNvSpPr txBox="1">
          <a:spLocks noChangeArrowheads="1"/>
        </xdr:cNvSpPr>
      </xdr:nvSpPr>
      <xdr:spPr bwMode="auto">
        <a:xfrm>
          <a:off x="133350" y="847725"/>
          <a:ext cx="7077075" cy="1930717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Arial"/>
              <a:cs typeface="Arial"/>
            </a:rPr>
            <a:t>I.  About</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This template allows engine manufacturers to submit production line testing data in a simple, consistent format.  Based on the information entered by the submitter, the template performs the required CumSum and sample size calculations and displays the current status of the test.</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It is intended that a copy of this template be created for each engine family for which you are required to report production line testing results.  Please include the engine family name in the submission file name.  40 CFR Part 91.509 (e) indicates that this information must be submitted on a quarterly basis.  It is intended that one copy of a template be maintained per engine family, per year.  For instance, the file submitted for the second quarter will contain all test results previously submitted for the first quarter with the results from the second quarter added on.  The template provides a field to indicate the associated quarter at the engine test level.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Please note that the instructions in this document are specific to the Marine SI template.</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II.  General</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The primary worksheet for entering production line testing data is the worksheet labeled 'Submission Template.'  You may only modify values in cells that are white.  All other cells contain either labels or calculated values.</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The 'Notes' worksheet provides space for a manufacturer to provide any additional notes or relevant information for the engine family's production line testing information.</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The resulting calculations, including an indication of whether the test results yield a status of Pass, Fail or Open, are displayed in the 'Calculations' worksheet.</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III.  Entering PLT Test Information</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At the top of the 'Submission Template' worksheet, there are spaces to enter general information about the production line test you are reporting.  Please provide as much information as possible.  These fields include:</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Manufacturer contact information;</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Engine family identifier;</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Projected annual production volume; and</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Indication if this engine family is a carry over engine family.</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If you have indicated in the template that the engine family is a carry-over engine family, for the first engine test, enter the results of the final engine test from the previous year's equivalent engine family.  Your required sample size will be calculated based on this.  If you have indicated that the engine family is a carry-over engine family, the first row in the calculations worksheet will appear in pink.</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IV.  Entering PLT Engine Test Results</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Each PLT test is comprised of multiple tests of individual engines within the engine family being tested.  Begin entering your data in the first row (beginning in cell D23 of the 'Submission Template' worksheet).  Be sure to enter specific engine tests in the order in which they occurred, as the template's CumSum calculations depend on the correct order.  In addition, please do not skip rows as you enter your results.</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The following data fields are available for each engine test.  Fields that are required by federal regulations and for valid CumSum calculations are indicated.  The official reporting requirements can be found in 40 CFR Part 91.509 (e).</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Test Number (required); this should be numeric and sequential</a:t>
          </a:r>
        </a:p>
        <a:p>
          <a:pPr algn="l" rtl="0">
            <a:defRPr sz="1000"/>
          </a:pPr>
          <a:r>
            <a:rPr lang="en-US" sz="1000" b="0" i="0" u="none" strike="noStrike" baseline="0">
              <a:solidFill>
                <a:srgbClr val="000000"/>
              </a:solidFill>
              <a:latin typeface="Arial"/>
              <a:cs typeface="Arial"/>
            </a:rPr>
            <a:t>● Test Date (required)</a:t>
          </a:r>
        </a:p>
        <a:p>
          <a:pPr algn="l" rtl="0">
            <a:defRPr sz="1000"/>
          </a:pPr>
          <a:r>
            <a:rPr lang="en-US" sz="1000" b="0" i="0" u="none" strike="noStrike" baseline="0">
              <a:solidFill>
                <a:srgbClr val="000000"/>
              </a:solidFill>
              <a:latin typeface="Arial"/>
              <a:cs typeface="Arial"/>
            </a:rPr>
            <a:t>● Test Time</a:t>
          </a:r>
        </a:p>
        <a:p>
          <a:pPr algn="l" rtl="0">
            <a:defRPr sz="1000"/>
          </a:pPr>
          <a:r>
            <a:rPr lang="en-US" sz="1000" b="0" i="0" u="none" strike="noStrike" baseline="0">
              <a:solidFill>
                <a:srgbClr val="000000"/>
              </a:solidFill>
              <a:latin typeface="Arial"/>
              <a:cs typeface="Arial"/>
            </a:rPr>
            <a:t>● Test Quarter</a:t>
          </a:r>
        </a:p>
        <a:p>
          <a:pPr algn="l" rtl="0">
            <a:defRPr sz="1000"/>
          </a:pPr>
          <a:r>
            <a:rPr lang="en-US" sz="1000" b="0" i="0" u="none" strike="noStrike" baseline="0">
              <a:solidFill>
                <a:srgbClr val="000000"/>
              </a:solidFill>
              <a:latin typeface="Arial"/>
              <a:cs typeface="Arial"/>
            </a:rPr>
            <a:t>● Engine ID (required)</a:t>
          </a:r>
        </a:p>
        <a:p>
          <a:pPr algn="l" rtl="0">
            <a:defRPr sz="1000"/>
          </a:pPr>
          <a:r>
            <a:rPr lang="en-US" sz="1000" b="0" i="0" u="none" strike="noStrike" baseline="0">
              <a:solidFill>
                <a:srgbClr val="000000"/>
              </a:solidFill>
              <a:latin typeface="Arial"/>
              <a:cs typeface="Arial"/>
            </a:rPr>
            <a:t>● Build Date (required)</a:t>
          </a:r>
        </a:p>
        <a:p>
          <a:pPr algn="l" rtl="0">
            <a:defRPr sz="1000"/>
          </a:pPr>
          <a:r>
            <a:rPr lang="en-US" sz="1000" b="0" i="0" u="none" strike="noStrike" baseline="0">
              <a:solidFill>
                <a:srgbClr val="000000"/>
              </a:solidFill>
              <a:latin typeface="Arial"/>
              <a:cs typeface="Arial"/>
            </a:rPr>
            <a:t>● Service Hours Accumulation (required)</a:t>
          </a:r>
        </a:p>
        <a:p>
          <a:pPr algn="l" rtl="0">
            <a:defRPr sz="1000"/>
          </a:pPr>
          <a:r>
            <a:rPr lang="en-US" sz="1000" b="0" i="0" u="none" strike="noStrike" baseline="0">
              <a:solidFill>
                <a:srgbClr val="000000"/>
              </a:solidFill>
              <a:latin typeface="Arial"/>
              <a:cs typeface="Arial"/>
            </a:rPr>
            <a:t>● Service Hours Location (required)</a:t>
          </a:r>
        </a:p>
        <a:p>
          <a:pPr algn="l" rtl="0">
            <a:defRPr sz="1000"/>
          </a:pPr>
          <a:r>
            <a:rPr lang="en-US" sz="1000" b="0" i="0" u="none" strike="noStrike" baseline="0">
              <a:solidFill>
                <a:srgbClr val="000000"/>
              </a:solidFill>
              <a:latin typeface="Arial"/>
              <a:cs typeface="Arial"/>
            </a:rPr>
            <a:t>● Include in CumSum? Indicator (required)</a:t>
          </a:r>
        </a:p>
        <a:p>
          <a:pPr algn="l" rtl="0">
            <a:defRPr sz="1000"/>
          </a:pPr>
          <a:r>
            <a:rPr lang="en-US" sz="1000" b="0" i="0" u="none" strike="noStrike" baseline="0">
              <a:solidFill>
                <a:srgbClr val="000000"/>
              </a:solidFill>
              <a:latin typeface="Arial"/>
              <a:cs typeface="Arial"/>
            </a:rPr>
            <a:t>● HC+NOx Initial Result (required)</a:t>
          </a:r>
        </a:p>
        <a:p>
          <a:pPr algn="l" rtl="0">
            <a:defRPr sz="1000"/>
          </a:pPr>
          <a:r>
            <a:rPr lang="en-US" sz="1000" b="0" i="0" u="none" strike="noStrike" baseline="0">
              <a:solidFill>
                <a:srgbClr val="000000"/>
              </a:solidFill>
              <a:latin typeface="Arial"/>
              <a:cs typeface="Arial"/>
            </a:rPr>
            <a:t>● HC+NOx Final Result (required)</a:t>
          </a:r>
        </a:p>
        <a:p>
          <a:pPr algn="l" rtl="0">
            <a:defRPr sz="1000"/>
          </a:pPr>
          <a:r>
            <a:rPr lang="en-US" sz="1000" b="0" i="0" u="none" strike="noStrike" baseline="0">
              <a:solidFill>
                <a:srgbClr val="000000"/>
              </a:solidFill>
              <a:latin typeface="Arial"/>
              <a:cs typeface="Arial"/>
            </a:rPr>
            <a:t>● HC+NOx Emission Limit or FEL (required)</a:t>
          </a:r>
        </a:p>
        <a:p>
          <a:pPr algn="l" rtl="0">
            <a:defRPr sz="1000"/>
          </a:pPr>
          <a:r>
            <a:rPr lang="en-US" sz="1000" b="0" i="0" u="none" strike="noStrike" baseline="0">
              <a:solidFill>
                <a:srgbClr val="000000"/>
              </a:solidFill>
              <a:latin typeface="Arial"/>
              <a:cs typeface="Arial"/>
            </a:rPr>
            <a:t>● Unit of measure (g/bhp-hr or g/kW-hr)</a:t>
          </a:r>
        </a:p>
        <a:p>
          <a:pPr algn="l" rtl="0">
            <a:defRPr sz="1000"/>
          </a:pPr>
          <a:r>
            <a:rPr lang="en-US" sz="1000" b="0" i="0" u="none" strike="noStrike" baseline="0">
              <a:solidFill>
                <a:srgbClr val="000000"/>
              </a:solidFill>
              <a:latin typeface="Arial"/>
              <a:cs typeface="Arial"/>
            </a:rPr>
            <a:t>● Deterioration Factor</a:t>
          </a:r>
        </a:p>
        <a:p>
          <a:pPr algn="l" rtl="0">
            <a:defRPr sz="1000"/>
          </a:pPr>
          <a:r>
            <a:rPr lang="en-US" sz="1000" b="0" i="0" u="none" strike="noStrike" baseline="0">
              <a:solidFill>
                <a:srgbClr val="000000"/>
              </a:solidFill>
              <a:latin typeface="Arial"/>
              <a:cs typeface="Arial"/>
            </a:rPr>
            <a:t>● Test Location</a:t>
          </a:r>
        </a:p>
        <a:p>
          <a:pPr algn="l" rtl="0">
            <a:defRPr sz="1000"/>
          </a:pPr>
          <a:r>
            <a:rPr lang="en-US" sz="1000" b="0" i="0" u="none" strike="noStrike" baseline="0">
              <a:solidFill>
                <a:srgbClr val="000000"/>
              </a:solidFill>
              <a:latin typeface="Arial"/>
              <a:cs typeface="Arial"/>
            </a:rPr>
            <a:t>● Test Contact</a:t>
          </a:r>
        </a:p>
        <a:p>
          <a:pPr algn="l" rtl="0">
            <a:defRPr sz="1000"/>
          </a:pPr>
          <a:r>
            <a:rPr lang="en-US" sz="1000" b="0" i="0" u="none" strike="noStrike" baseline="0">
              <a:solidFill>
                <a:srgbClr val="000000"/>
              </a:solidFill>
              <a:latin typeface="Arial"/>
              <a:cs typeface="Arial"/>
            </a:rPr>
            <a:t>● Invalid Test Indicator (required -- must be yes if test is declared invalid)</a:t>
          </a:r>
        </a:p>
        <a:p>
          <a:pPr algn="l" rtl="0">
            <a:defRPr sz="1000"/>
          </a:pPr>
          <a:r>
            <a:rPr lang="en-US" sz="1000" b="0" i="0" u="none" strike="noStrike" baseline="0">
              <a:solidFill>
                <a:srgbClr val="000000"/>
              </a:solidFill>
              <a:latin typeface="Arial"/>
              <a:cs typeface="Arial"/>
            </a:rPr>
            <a:t>● Invalid Reason</a:t>
          </a:r>
        </a:p>
        <a:p>
          <a:pPr algn="l" rtl="0">
            <a:defRPr sz="1000"/>
          </a:pPr>
          <a:r>
            <a:rPr lang="en-US" sz="1000" b="0" i="0" u="none" strike="noStrike" baseline="0">
              <a:solidFill>
                <a:srgbClr val="000000"/>
              </a:solidFill>
              <a:latin typeface="Arial"/>
              <a:cs typeface="Arial"/>
            </a:rPr>
            <a:t>● Failure Reason</a:t>
          </a:r>
        </a:p>
        <a:p>
          <a:pPr algn="l" rtl="0">
            <a:defRPr sz="1000"/>
          </a:pPr>
          <a:r>
            <a:rPr lang="en-US" sz="1000" b="0" i="0" u="none" strike="noStrike" baseline="0">
              <a:solidFill>
                <a:srgbClr val="000000"/>
              </a:solidFill>
              <a:latin typeface="Arial"/>
              <a:cs typeface="Arial"/>
            </a:rPr>
            <a:t>● Remedy</a:t>
          </a:r>
        </a:p>
        <a:p>
          <a:pPr algn="l" rtl="0">
            <a:defRPr sz="1000"/>
          </a:pPr>
          <a:r>
            <a:rPr lang="en-US" sz="1000" b="0" i="0" u="none" strike="noStrike" baseline="0">
              <a:solidFill>
                <a:srgbClr val="000000"/>
              </a:solidFill>
              <a:latin typeface="Arial"/>
              <a:cs typeface="Arial"/>
            </a:rPr>
            <a:t>● Repairs</a:t>
          </a:r>
        </a:p>
        <a:p>
          <a:pPr algn="l" rtl="0">
            <a:defRPr sz="1000"/>
          </a:pPr>
          <a:r>
            <a:rPr lang="en-US" sz="1000" b="0" i="0" u="none" strike="noStrike" baseline="0">
              <a:solidFill>
                <a:srgbClr val="000000"/>
              </a:solidFill>
              <a:latin typeface="Arial"/>
              <a:cs typeface="Arial"/>
            </a:rPr>
            <a:t>● Test Comments</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V.  The Calculations Worksheet</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The 'Calculations' worksheet checks the data that you enter and attempts to determine the current status of your PLT test.  Your test will appear to be in exactly one of three possible statuses -- FAIL, PASS, or OPEN.</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FAIL:  Your PLT Test will be in a failing status if, for one or more pollutants, you had consecutive engine tests in which the calculated CumSum statistic exceeds the calculated Action Limit value.  Once a test has reached a fail status, subsequent tests will not change it.</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PASS:  Your PLT Test will be a passing status if, for all required pollutants, the actual number of included engine tests (n) is greater than or equal to the required test sample size (N), and for all required pollutants, the mean result is less than or equal to the provided emission limit or FEL.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OPEN:  Your PLT Test will remain in an open status if it has not yet reached a fail or pass status.</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VI.  Troubleshooting</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If you are experiencing odd or unexpected results in the 'Calculations' worksheet, please check the following:</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Have you entered all engine tests sequentially without skipping rows?</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For each engine test, have you entered the Final Result and Emission Limit, and have you indicated if the test is included in CumSum?</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Have you inadvertently marked an included test as Invalid?</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If the required sample size does not appear to be calculating correctly, verify that you have not entered a low Projected Annual Production Volume.</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EPA Form No. 5900-91 </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The public reporting and recordkeeping burden for this collection of information is estimated to average 12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in any correspondence.  Do not send the completed form to this address.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219075</xdr:colOff>
      <xdr:row>4</xdr:row>
      <xdr:rowOff>66675</xdr:rowOff>
    </xdr:from>
    <xdr:to>
      <xdr:col>12</xdr:col>
      <xdr:colOff>590550</xdr:colOff>
      <xdr:row>125</xdr:row>
      <xdr:rowOff>104775</xdr:rowOff>
    </xdr:to>
    <xdr:sp macro="" textlink="">
      <xdr:nvSpPr>
        <xdr:cNvPr id="4097" name="Text Box 1"/>
        <xdr:cNvSpPr txBox="1">
          <a:spLocks noChangeArrowheads="1"/>
        </xdr:cNvSpPr>
      </xdr:nvSpPr>
      <xdr:spPr bwMode="auto">
        <a:xfrm>
          <a:off x="276225" y="704850"/>
          <a:ext cx="7077075" cy="196310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Please provide any additional notes here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sheetPr codeName="Sheet1"/>
  <dimension ref="B1:Z3"/>
  <sheetViews>
    <sheetView showGridLines="0" tabSelected="1" topLeftCell="A77" workbookViewId="0">
      <selection activeCell="K3" sqref="K3"/>
    </sheetView>
  </sheetViews>
  <sheetFormatPr defaultRowHeight="12.75"/>
  <cols>
    <col min="1" max="1" width="1.28515625" customWidth="1"/>
  </cols>
  <sheetData>
    <row r="1" spans="2:26" ht="4.1500000000000004" customHeight="1"/>
    <row r="2" spans="2:26" ht="18.75">
      <c r="B2" s="36" t="s">
        <v>0</v>
      </c>
      <c r="C2" s="17"/>
      <c r="D2" s="18"/>
      <c r="E2" s="18"/>
      <c r="F2" s="18"/>
      <c r="G2" s="19"/>
      <c r="H2" s="18"/>
      <c r="I2" s="18"/>
      <c r="J2" s="18"/>
      <c r="K2" s="18" t="s">
        <v>102</v>
      </c>
      <c r="L2" s="18"/>
      <c r="M2" s="18"/>
      <c r="N2" s="18"/>
      <c r="O2" s="18"/>
      <c r="P2" s="18"/>
      <c r="Q2" s="18"/>
      <c r="R2" s="18"/>
      <c r="S2" s="18"/>
      <c r="T2" s="18"/>
      <c r="U2" s="18"/>
      <c r="V2" s="18"/>
      <c r="W2" s="18"/>
      <c r="X2" s="18"/>
      <c r="Y2" s="18"/>
      <c r="Z2" s="18"/>
    </row>
    <row r="3" spans="2:26" ht="14.25">
      <c r="B3" s="37" t="s">
        <v>74</v>
      </c>
      <c r="C3" s="21"/>
      <c r="D3" s="22"/>
      <c r="E3" s="22"/>
      <c r="F3" s="22"/>
      <c r="G3" s="22"/>
      <c r="H3" s="22"/>
      <c r="I3" s="22"/>
      <c r="J3" s="22"/>
      <c r="K3" s="22" t="s">
        <v>103</v>
      </c>
      <c r="L3" s="22"/>
      <c r="M3" s="22"/>
      <c r="N3" s="22"/>
      <c r="O3" s="22"/>
      <c r="P3" s="22"/>
      <c r="Q3" s="22"/>
      <c r="R3" s="22"/>
      <c r="S3" s="22"/>
      <c r="T3" s="22"/>
      <c r="U3" s="22"/>
      <c r="V3" s="22"/>
      <c r="W3" s="22"/>
      <c r="X3" s="22"/>
      <c r="Y3" s="22"/>
      <c r="Z3" s="22"/>
    </row>
  </sheetData>
  <phoneticPr fontId="1" type="noConversion"/>
  <pageMargins left="0.75" right="0.75" top="1" bottom="1" header="0.5" footer="0.5"/>
  <pageSetup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sheetPr codeName="Sheet2">
    <pageSetUpPr fitToPage="1"/>
  </sheetPr>
  <dimension ref="B1:HY122"/>
  <sheetViews>
    <sheetView showGridLines="0" workbookViewId="0">
      <pane ySplit="21" topLeftCell="A69" activePane="bottomLeft" state="frozen"/>
      <selection pane="bottomLeft" activeCell="J60" sqref="J60"/>
    </sheetView>
  </sheetViews>
  <sheetFormatPr defaultRowHeight="12.75"/>
  <cols>
    <col min="1" max="1" width="1.28515625" customWidth="1"/>
    <col min="2" max="2" width="2.140625" customWidth="1"/>
    <col min="3" max="3" width="3.5703125" customWidth="1"/>
    <col min="4" max="6" width="9.28515625" customWidth="1"/>
    <col min="7" max="7" width="5.5703125" customWidth="1"/>
    <col min="9" max="9" width="11.5703125" customWidth="1"/>
    <col min="10" max="10" width="11" customWidth="1"/>
    <col min="12" max="12" width="9.7109375" customWidth="1"/>
    <col min="14" max="14" width="9.42578125" customWidth="1"/>
    <col min="15" max="15" width="11.85546875" customWidth="1"/>
    <col min="16" max="16" width="6.85546875" customWidth="1"/>
    <col min="17" max="17" width="11.28515625" customWidth="1"/>
    <col min="18" max="18" width="10.5703125" customWidth="1"/>
    <col min="19" max="19" width="11.28515625" customWidth="1"/>
    <col min="20" max="20" width="10.7109375" customWidth="1"/>
    <col min="22" max="23" width="14.140625" customWidth="1"/>
    <col min="24" max="24" width="17.140625" customWidth="1"/>
    <col min="25" max="25" width="18.85546875" customWidth="1"/>
    <col min="26" max="26" width="3.7109375" customWidth="1"/>
    <col min="27" max="27" width="0.140625" hidden="1" customWidth="1"/>
    <col min="28" max="28" width="15.7109375" hidden="1" customWidth="1"/>
    <col min="29" max="29" width="6.7109375" hidden="1" customWidth="1"/>
    <col min="30" max="30" width="4.85546875" hidden="1" customWidth="1"/>
    <col min="31" max="32" width="3.140625" hidden="1" customWidth="1"/>
    <col min="33" max="33" width="0.140625" hidden="1" customWidth="1"/>
    <col min="34" max="34" width="7" hidden="1" customWidth="1"/>
    <col min="35" max="35" width="9.42578125" hidden="1" customWidth="1"/>
    <col min="36" max="36" width="10.140625" hidden="1" customWidth="1"/>
    <col min="37" max="37" width="8.42578125" hidden="1" customWidth="1"/>
    <col min="38" max="38" width="9.140625" hidden="1" customWidth="1"/>
    <col min="44" max="44" width="10.140625" style="2" customWidth="1"/>
    <col min="45" max="45" width="9" customWidth="1"/>
    <col min="59" max="59" width="11.85546875" customWidth="1"/>
    <col min="60" max="60" width="10.42578125" customWidth="1"/>
  </cols>
  <sheetData>
    <row r="1" spans="2:233" ht="4.1500000000000004" customHeight="1">
      <c r="AR1"/>
    </row>
    <row r="2" spans="2:233" ht="18.75">
      <c r="B2" s="36" t="s">
        <v>0</v>
      </c>
      <c r="C2" s="17"/>
      <c r="D2" s="18"/>
      <c r="E2" s="18"/>
      <c r="F2" s="18"/>
      <c r="G2" s="18"/>
      <c r="H2" s="19"/>
      <c r="I2" s="18"/>
      <c r="J2" s="18"/>
      <c r="K2" s="18"/>
      <c r="L2" s="18"/>
      <c r="M2" s="18"/>
      <c r="N2" s="18"/>
      <c r="O2" s="18"/>
      <c r="P2" s="18"/>
      <c r="Q2" s="18"/>
      <c r="R2" s="18"/>
      <c r="S2" s="18"/>
      <c r="T2" s="18"/>
      <c r="U2" s="18"/>
      <c r="V2" s="18"/>
      <c r="W2" s="18"/>
      <c r="X2" s="18"/>
      <c r="Y2" s="18"/>
      <c r="Z2" s="18"/>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row>
    <row r="3" spans="2:233" ht="13.9" customHeight="1">
      <c r="B3" s="37" t="s">
        <v>90</v>
      </c>
      <c r="C3" s="21"/>
      <c r="D3" s="22"/>
      <c r="E3" s="22"/>
      <c r="F3" s="22"/>
      <c r="G3" s="22"/>
      <c r="H3" s="22"/>
      <c r="I3" s="22"/>
      <c r="J3" s="22"/>
      <c r="K3" s="22"/>
      <c r="L3" s="22"/>
      <c r="M3" s="22"/>
      <c r="N3" s="22"/>
      <c r="O3" s="22"/>
      <c r="P3" s="22"/>
      <c r="Q3" s="22"/>
      <c r="R3" s="22"/>
      <c r="S3" s="22"/>
      <c r="T3" s="22"/>
      <c r="U3" s="22"/>
      <c r="V3" s="22"/>
      <c r="W3" s="22"/>
      <c r="X3" s="22"/>
      <c r="Y3" s="22"/>
      <c r="Z3" s="22"/>
      <c r="AA3" s="16"/>
      <c r="AB3" s="16"/>
      <c r="AC3" s="16"/>
      <c r="AD3" s="16"/>
      <c r="AE3" s="16"/>
      <c r="AG3" s="16"/>
      <c r="AH3" s="16"/>
      <c r="AI3" s="16"/>
      <c r="AJ3" s="16"/>
      <c r="AK3" s="16"/>
      <c r="AL3" s="16"/>
      <c r="AM3" s="16"/>
      <c r="AN3" s="16"/>
      <c r="AO3" s="16"/>
      <c r="AP3" s="16"/>
      <c r="AQ3" s="16"/>
      <c r="AR3" s="16"/>
      <c r="AS3" s="16"/>
      <c r="AT3" s="16"/>
      <c r="AU3" s="16"/>
      <c r="AV3" s="16"/>
      <c r="AW3" s="16"/>
      <c r="AX3" s="16"/>
      <c r="AY3" s="16"/>
      <c r="AZ3" s="16"/>
      <c r="BA3" s="7"/>
      <c r="BB3" s="7"/>
      <c r="HY3" t="s">
        <v>42</v>
      </c>
    </row>
    <row r="4" spans="2:233" ht="3" customHeight="1">
      <c r="B4" s="20"/>
      <c r="C4" s="20"/>
      <c r="D4" s="20"/>
      <c r="E4" s="20"/>
      <c r="F4" s="20"/>
      <c r="G4" s="20"/>
      <c r="H4" s="20"/>
      <c r="I4" s="20"/>
      <c r="J4" s="20"/>
      <c r="K4" s="20"/>
      <c r="L4" s="20"/>
      <c r="M4" s="20"/>
      <c r="N4" s="20"/>
      <c r="O4" s="20"/>
      <c r="P4" s="20"/>
      <c r="Q4" s="20"/>
      <c r="R4" s="20"/>
      <c r="S4" s="20"/>
      <c r="T4" s="20"/>
      <c r="U4" s="20"/>
      <c r="V4" s="20"/>
      <c r="W4" s="20"/>
      <c r="X4" s="20"/>
      <c r="Y4" s="20"/>
      <c r="Z4" s="20"/>
      <c r="AR4"/>
      <c r="HY4" t="s">
        <v>43</v>
      </c>
    </row>
    <row r="5" spans="2:233">
      <c r="B5" s="20"/>
      <c r="C5" s="23" t="s">
        <v>6</v>
      </c>
      <c r="D5" s="20"/>
      <c r="E5" s="20"/>
      <c r="F5" s="20"/>
      <c r="G5" s="20"/>
      <c r="H5" s="20"/>
      <c r="I5" s="20"/>
      <c r="J5" s="20"/>
      <c r="K5" s="20"/>
      <c r="L5" s="20"/>
      <c r="M5" s="20"/>
      <c r="N5" s="20"/>
      <c r="O5" s="20"/>
      <c r="P5" s="20"/>
      <c r="Q5" s="20"/>
      <c r="R5" s="20"/>
      <c r="S5" s="20"/>
      <c r="T5" s="20"/>
      <c r="U5" s="105"/>
      <c r="V5" s="20"/>
      <c r="W5" s="20"/>
      <c r="X5" s="20"/>
      <c r="Y5" s="20"/>
      <c r="Z5" s="20"/>
      <c r="AR5"/>
    </row>
    <row r="6" spans="2:233" ht="4.9000000000000004" customHeight="1">
      <c r="B6" s="20"/>
      <c r="C6" s="20"/>
      <c r="D6" s="20"/>
      <c r="E6" s="20"/>
      <c r="F6" s="20"/>
      <c r="G6" s="20"/>
      <c r="H6" s="20"/>
      <c r="I6" s="20"/>
      <c r="J6" s="20"/>
      <c r="K6" s="20"/>
      <c r="L6" s="20"/>
      <c r="M6" s="20"/>
      <c r="N6" s="20"/>
      <c r="O6" s="20"/>
      <c r="P6" s="20"/>
      <c r="Q6" s="20"/>
      <c r="R6" s="20"/>
      <c r="S6" s="20"/>
      <c r="T6" s="20"/>
      <c r="U6" s="20"/>
      <c r="V6" s="20"/>
      <c r="W6" s="20"/>
      <c r="X6" s="20"/>
      <c r="Y6" s="20"/>
      <c r="Z6" s="20"/>
      <c r="AR6"/>
    </row>
    <row r="7" spans="2:233">
      <c r="B7" s="20"/>
      <c r="C7" s="20"/>
      <c r="D7" s="24" t="s">
        <v>1</v>
      </c>
      <c r="E7" s="20"/>
      <c r="F7" s="20"/>
      <c r="G7" s="137"/>
      <c r="H7" s="137"/>
      <c r="I7" s="137"/>
      <c r="J7" s="137"/>
      <c r="K7" s="20"/>
      <c r="L7" s="24" t="s">
        <v>2</v>
      </c>
      <c r="M7" s="20"/>
      <c r="N7" s="26"/>
      <c r="O7" s="114"/>
      <c r="P7" s="139"/>
      <c r="Q7" s="140"/>
      <c r="R7" s="20"/>
      <c r="S7" s="20"/>
      <c r="T7" s="20"/>
      <c r="U7" s="20"/>
      <c r="V7" s="20"/>
      <c r="W7" s="20"/>
      <c r="X7" s="20"/>
      <c r="Y7" s="20"/>
      <c r="Z7" s="20"/>
      <c r="AR7"/>
    </row>
    <row r="8" spans="2:233">
      <c r="B8" s="20"/>
      <c r="C8" s="20"/>
      <c r="D8" s="24" t="s">
        <v>3</v>
      </c>
      <c r="E8" s="20"/>
      <c r="F8" s="20"/>
      <c r="G8" s="137"/>
      <c r="H8" s="137"/>
      <c r="I8" s="137"/>
      <c r="J8" s="137"/>
      <c r="K8" s="20"/>
      <c r="L8" s="24" t="s">
        <v>96</v>
      </c>
      <c r="M8" s="20"/>
      <c r="N8" s="26"/>
      <c r="O8" s="124"/>
      <c r="P8" s="124"/>
      <c r="Q8" s="123"/>
      <c r="R8" s="20"/>
      <c r="S8" s="20"/>
      <c r="T8" s="20"/>
      <c r="U8" s="20"/>
      <c r="V8" s="20"/>
      <c r="W8" s="20"/>
      <c r="X8" s="20"/>
      <c r="Y8" s="20"/>
      <c r="Z8" s="20"/>
      <c r="AR8"/>
    </row>
    <row r="9" spans="2:233">
      <c r="B9" s="20"/>
      <c r="C9" s="20"/>
      <c r="D9" s="24" t="s">
        <v>4</v>
      </c>
      <c r="E9" s="20"/>
      <c r="F9" s="20"/>
      <c r="G9" s="138"/>
      <c r="H9" s="137"/>
      <c r="I9" s="137"/>
      <c r="J9" s="137"/>
      <c r="K9" s="20"/>
      <c r="L9" s="24" t="s">
        <v>88</v>
      </c>
      <c r="M9" s="26"/>
      <c r="N9" s="20"/>
      <c r="O9" s="20"/>
      <c r="P9" s="20"/>
      <c r="Q9" s="125" t="s">
        <v>43</v>
      </c>
      <c r="R9" s="20"/>
      <c r="S9" s="38"/>
      <c r="T9" s="38"/>
      <c r="U9" s="20"/>
      <c r="V9" s="20"/>
      <c r="W9" s="20"/>
      <c r="X9" s="20"/>
      <c r="Y9" s="20"/>
      <c r="Z9" s="20"/>
      <c r="AR9"/>
    </row>
    <row r="10" spans="2:233">
      <c r="B10" s="20"/>
      <c r="C10" s="20"/>
      <c r="D10" s="24" t="s">
        <v>5</v>
      </c>
      <c r="E10" s="20"/>
      <c r="F10" s="20"/>
      <c r="G10" s="137"/>
      <c r="H10" s="137"/>
      <c r="I10" s="137"/>
      <c r="J10" s="137"/>
      <c r="K10" s="20"/>
      <c r="L10" s="20"/>
      <c r="M10" s="20"/>
      <c r="N10" s="20"/>
      <c r="O10" s="20"/>
      <c r="P10" s="20"/>
      <c r="Q10" s="20"/>
      <c r="R10" s="20"/>
      <c r="S10" s="20"/>
      <c r="T10" s="20"/>
      <c r="U10" s="20"/>
      <c r="V10" s="20"/>
      <c r="W10" s="20"/>
      <c r="X10" s="20"/>
      <c r="Y10" s="20"/>
      <c r="Z10" s="20"/>
      <c r="AR10"/>
    </row>
    <row r="11" spans="2:233" ht="12.75" customHeight="1">
      <c r="B11" s="20"/>
      <c r="C11" s="20"/>
      <c r="D11" s="24"/>
      <c r="E11" s="20"/>
      <c r="F11" s="20"/>
      <c r="G11" s="26"/>
      <c r="H11" s="20"/>
      <c r="I11" s="20"/>
      <c r="J11" s="20"/>
      <c r="K11" s="20"/>
      <c r="L11" s="25"/>
      <c r="M11" s="20"/>
      <c r="N11" s="20"/>
      <c r="O11" s="20"/>
      <c r="P11" s="20"/>
      <c r="Q11" s="20"/>
      <c r="R11" s="20"/>
      <c r="S11" s="20"/>
      <c r="T11" s="20"/>
      <c r="U11" s="20"/>
      <c r="V11" s="20"/>
      <c r="W11" s="20"/>
      <c r="X11" s="20"/>
      <c r="Y11" s="20"/>
      <c r="Z11" s="20"/>
      <c r="AR11"/>
    </row>
    <row r="12" spans="2:233">
      <c r="B12" s="20"/>
      <c r="C12" s="20"/>
      <c r="D12" s="24" t="s">
        <v>11</v>
      </c>
      <c r="E12" s="20"/>
      <c r="F12" s="20"/>
      <c r="G12" s="128"/>
      <c r="H12" s="129"/>
      <c r="I12" s="129"/>
      <c r="J12" s="129"/>
      <c r="K12" s="129"/>
      <c r="L12" s="129"/>
      <c r="M12" s="129"/>
      <c r="N12" s="129"/>
      <c r="O12" s="129"/>
      <c r="P12" s="129"/>
      <c r="Q12" s="130"/>
      <c r="R12" s="20"/>
      <c r="S12" s="20"/>
      <c r="T12" s="20"/>
      <c r="U12" s="20"/>
      <c r="V12" s="20"/>
      <c r="W12" s="20"/>
      <c r="X12" s="20"/>
      <c r="Y12" s="20"/>
      <c r="Z12" s="20"/>
      <c r="AR12"/>
    </row>
    <row r="13" spans="2:233">
      <c r="B13" s="20"/>
      <c r="C13" s="20"/>
      <c r="D13" s="20"/>
      <c r="E13" s="20"/>
      <c r="F13" s="20"/>
      <c r="G13" s="131"/>
      <c r="H13" s="132"/>
      <c r="I13" s="132"/>
      <c r="J13" s="132"/>
      <c r="K13" s="132"/>
      <c r="L13" s="132"/>
      <c r="M13" s="132"/>
      <c r="N13" s="132"/>
      <c r="O13" s="132"/>
      <c r="P13" s="132"/>
      <c r="Q13" s="133"/>
      <c r="R13" s="20"/>
      <c r="S13" s="20"/>
      <c r="T13" s="20"/>
      <c r="U13" s="20"/>
      <c r="V13" s="20"/>
      <c r="W13" s="20"/>
      <c r="X13" s="20"/>
      <c r="Y13" s="20"/>
      <c r="Z13" s="20"/>
      <c r="AJ13" s="102"/>
      <c r="AR13"/>
    </row>
    <row r="14" spans="2:233">
      <c r="B14" s="20"/>
      <c r="C14" s="20"/>
      <c r="D14" s="20"/>
      <c r="E14" s="20"/>
      <c r="F14" s="20"/>
      <c r="G14" s="131"/>
      <c r="H14" s="132"/>
      <c r="I14" s="132"/>
      <c r="J14" s="132"/>
      <c r="K14" s="132"/>
      <c r="L14" s="132"/>
      <c r="M14" s="132"/>
      <c r="N14" s="132"/>
      <c r="O14" s="132"/>
      <c r="P14" s="132"/>
      <c r="Q14" s="133"/>
      <c r="R14" s="20"/>
      <c r="S14" s="20"/>
      <c r="T14" s="20"/>
      <c r="U14" s="20"/>
      <c r="V14" s="20"/>
      <c r="W14" s="20"/>
      <c r="X14" s="20"/>
      <c r="Y14" s="20"/>
      <c r="Z14" s="20"/>
      <c r="AF14" s="101"/>
      <c r="AH14" s="101"/>
      <c r="AR14"/>
    </row>
    <row r="15" spans="2:233">
      <c r="B15" s="20"/>
      <c r="C15" s="20"/>
      <c r="D15" s="20"/>
      <c r="E15" s="20"/>
      <c r="F15" s="20"/>
      <c r="G15" s="134"/>
      <c r="H15" s="135"/>
      <c r="I15" s="135"/>
      <c r="J15" s="135"/>
      <c r="K15" s="135"/>
      <c r="L15" s="135"/>
      <c r="M15" s="135"/>
      <c r="N15" s="135"/>
      <c r="O15" s="135"/>
      <c r="P15" s="135"/>
      <c r="Q15" s="136"/>
      <c r="R15" s="20"/>
      <c r="S15" s="20"/>
      <c r="T15" s="20"/>
      <c r="U15" s="20"/>
      <c r="V15" s="20"/>
      <c r="W15" s="20"/>
      <c r="X15" s="20"/>
      <c r="Y15" s="20"/>
      <c r="Z15" s="20"/>
      <c r="AF15" s="101"/>
      <c r="AR15"/>
    </row>
    <row r="16" spans="2:233" ht="3.6" customHeight="1">
      <c r="B16" s="20"/>
      <c r="C16" s="20"/>
      <c r="D16" s="20"/>
      <c r="E16" s="20"/>
      <c r="F16" s="20"/>
      <c r="G16" s="27"/>
      <c r="H16" s="27"/>
      <c r="I16" s="27"/>
      <c r="J16" s="27"/>
      <c r="K16" s="27"/>
      <c r="L16" s="27"/>
      <c r="M16" s="27"/>
      <c r="N16" s="27"/>
      <c r="O16" s="27"/>
      <c r="P16" s="27"/>
      <c r="Q16" s="27"/>
      <c r="R16" s="20"/>
      <c r="S16" s="20"/>
      <c r="T16" s="20"/>
      <c r="U16" s="20"/>
      <c r="V16" s="20"/>
      <c r="W16" s="20"/>
      <c r="X16" s="20"/>
      <c r="Y16" s="20"/>
      <c r="Z16" s="20"/>
      <c r="AR16"/>
      <c r="BG16" s="6"/>
    </row>
    <row r="17" spans="2:148">
      <c r="B17" s="20"/>
      <c r="C17" s="23" t="s">
        <v>7</v>
      </c>
      <c r="D17" s="20"/>
      <c r="E17" s="20"/>
      <c r="F17" s="20"/>
      <c r="G17" s="20"/>
      <c r="H17" s="20"/>
      <c r="I17" s="20"/>
      <c r="J17" s="20"/>
      <c r="K17" s="20"/>
      <c r="L17" s="20"/>
      <c r="M17" s="20"/>
      <c r="N17" s="20"/>
      <c r="O17" s="20"/>
      <c r="P17" s="20"/>
      <c r="Q17" s="20"/>
      <c r="R17" s="20"/>
      <c r="S17" s="20"/>
      <c r="T17" s="20"/>
      <c r="U17" s="20"/>
      <c r="V17" s="20"/>
      <c r="W17" s="20"/>
      <c r="X17" s="20"/>
      <c r="Y17" s="20"/>
      <c r="Z17" s="20"/>
    </row>
    <row r="18" spans="2:148" ht="3" customHeight="1">
      <c r="B18" s="20"/>
      <c r="C18" s="20"/>
      <c r="D18" s="20"/>
      <c r="E18" s="20"/>
      <c r="F18" s="20"/>
      <c r="G18" s="20"/>
      <c r="H18" s="20"/>
      <c r="I18" s="20"/>
      <c r="J18" s="20"/>
      <c r="K18" s="20"/>
      <c r="L18" s="20"/>
      <c r="M18" s="20"/>
      <c r="N18" s="20"/>
      <c r="O18" s="20"/>
      <c r="P18" s="20"/>
      <c r="Q18" s="20"/>
      <c r="R18" s="20"/>
      <c r="S18" s="20"/>
      <c r="T18" s="20"/>
      <c r="U18" s="20"/>
      <c r="V18" s="20"/>
      <c r="W18" s="20"/>
      <c r="X18" s="20"/>
      <c r="Y18" s="20"/>
      <c r="Z18" s="20"/>
    </row>
    <row r="19" spans="2:148">
      <c r="B19" s="20"/>
      <c r="C19" s="20"/>
      <c r="D19" s="50"/>
      <c r="E19" s="51"/>
      <c r="F19" s="51"/>
      <c r="G19" s="51"/>
      <c r="H19" s="51"/>
      <c r="I19" s="51"/>
      <c r="J19" s="51" t="s">
        <v>24</v>
      </c>
      <c r="K19" s="51" t="s">
        <v>24</v>
      </c>
      <c r="L19" s="51"/>
      <c r="M19" s="50" t="s">
        <v>19</v>
      </c>
      <c r="N19" s="51" t="s">
        <v>19</v>
      </c>
      <c r="O19" s="51" t="s">
        <v>19</v>
      </c>
      <c r="P19" s="51"/>
      <c r="Q19" s="52" t="s">
        <v>19</v>
      </c>
      <c r="R19" s="51"/>
      <c r="S19" s="51"/>
      <c r="T19" s="51"/>
      <c r="U19" s="51"/>
      <c r="V19" s="51"/>
      <c r="W19" s="51"/>
      <c r="X19" s="51"/>
      <c r="Y19" s="52"/>
      <c r="Z19" s="31"/>
      <c r="AA19" s="110" t="s">
        <v>87</v>
      </c>
      <c r="AB19" s="107"/>
      <c r="AC19" s="107"/>
      <c r="AD19" s="107"/>
      <c r="AE19" s="107"/>
      <c r="AF19" s="107"/>
      <c r="AG19" s="107"/>
      <c r="AH19" s="107"/>
      <c r="AI19" s="107"/>
      <c r="AJ19" s="107"/>
      <c r="AK19" s="107"/>
      <c r="AL19" s="107"/>
      <c r="AQ19" s="2"/>
      <c r="AR19"/>
    </row>
    <row r="20" spans="2:148">
      <c r="B20" s="20"/>
      <c r="C20" s="20"/>
      <c r="D20" s="35" t="s">
        <v>8</v>
      </c>
      <c r="E20" s="15" t="s">
        <v>8</v>
      </c>
      <c r="F20" s="15" t="s">
        <v>8</v>
      </c>
      <c r="G20" s="15" t="s">
        <v>8</v>
      </c>
      <c r="H20" s="15" t="s">
        <v>12</v>
      </c>
      <c r="I20" s="15" t="s">
        <v>14</v>
      </c>
      <c r="J20" s="15" t="s">
        <v>25</v>
      </c>
      <c r="K20" s="15" t="s">
        <v>25</v>
      </c>
      <c r="L20" s="15" t="s">
        <v>15</v>
      </c>
      <c r="M20" s="35" t="s">
        <v>20</v>
      </c>
      <c r="N20" s="15" t="s">
        <v>22</v>
      </c>
      <c r="O20" s="15" t="s">
        <v>30</v>
      </c>
      <c r="P20" s="15"/>
      <c r="Q20" s="46" t="s">
        <v>99</v>
      </c>
      <c r="R20" s="15" t="s">
        <v>8</v>
      </c>
      <c r="S20" s="15" t="s">
        <v>8</v>
      </c>
      <c r="T20" s="15" t="s">
        <v>8</v>
      </c>
      <c r="U20" s="15" t="s">
        <v>45</v>
      </c>
      <c r="V20" s="15" t="s">
        <v>47</v>
      </c>
      <c r="W20" s="15"/>
      <c r="X20" s="15"/>
      <c r="Y20" s="46"/>
      <c r="Z20" s="31"/>
      <c r="AA20" s="107"/>
      <c r="AB20" s="107"/>
      <c r="AC20" s="107"/>
      <c r="AD20" s="107"/>
      <c r="AE20" s="107"/>
      <c r="AF20" s="107"/>
      <c r="AG20" s="107"/>
      <c r="AH20" s="107"/>
      <c r="AI20" s="107"/>
      <c r="AJ20" s="107"/>
      <c r="AK20" s="107"/>
      <c r="AL20" s="107"/>
      <c r="AQ20" s="2"/>
      <c r="AR20"/>
    </row>
    <row r="21" spans="2:148">
      <c r="B21" s="20"/>
      <c r="C21" s="28"/>
      <c r="D21" s="47" t="s">
        <v>9</v>
      </c>
      <c r="E21" s="48" t="s">
        <v>10</v>
      </c>
      <c r="F21" s="48" t="s">
        <v>89</v>
      </c>
      <c r="G21" s="48" t="s">
        <v>98</v>
      </c>
      <c r="H21" s="48" t="s">
        <v>13</v>
      </c>
      <c r="I21" s="48" t="s">
        <v>10</v>
      </c>
      <c r="J21" s="48" t="s">
        <v>26</v>
      </c>
      <c r="K21" s="48" t="s">
        <v>17</v>
      </c>
      <c r="L21" s="48" t="s">
        <v>16</v>
      </c>
      <c r="M21" s="47" t="s">
        <v>21</v>
      </c>
      <c r="N21" s="48" t="s">
        <v>21</v>
      </c>
      <c r="O21" s="48" t="s">
        <v>31</v>
      </c>
      <c r="P21" s="48" t="s">
        <v>100</v>
      </c>
      <c r="Q21" s="49" t="s">
        <v>23</v>
      </c>
      <c r="R21" s="48" t="s">
        <v>17</v>
      </c>
      <c r="S21" s="48" t="s">
        <v>18</v>
      </c>
      <c r="T21" s="48" t="s">
        <v>44</v>
      </c>
      <c r="U21" s="48" t="s">
        <v>46</v>
      </c>
      <c r="V21" s="48" t="s">
        <v>46</v>
      </c>
      <c r="W21" s="48" t="s">
        <v>48</v>
      </c>
      <c r="X21" s="48" t="s">
        <v>49</v>
      </c>
      <c r="Y21" s="49" t="s">
        <v>39</v>
      </c>
      <c r="Z21" s="32"/>
      <c r="AA21" s="108" t="s">
        <v>80</v>
      </c>
      <c r="AB21" s="108" t="s">
        <v>81</v>
      </c>
      <c r="AC21" s="108" t="s">
        <v>82</v>
      </c>
      <c r="AD21" s="108" t="s">
        <v>83</v>
      </c>
      <c r="AE21" s="108" t="s">
        <v>84</v>
      </c>
      <c r="AF21" s="108" t="s">
        <v>85</v>
      </c>
      <c r="AG21" s="108" t="s">
        <v>86</v>
      </c>
      <c r="AH21" s="107"/>
      <c r="AI21" s="107"/>
      <c r="AJ21" s="107"/>
      <c r="AK21" s="107"/>
      <c r="AL21" s="107"/>
      <c r="AQ21" s="2"/>
      <c r="AR21"/>
    </row>
    <row r="22" spans="2:148" ht="4.1500000000000004" customHeight="1">
      <c r="B22" s="20"/>
      <c r="C22" s="20"/>
      <c r="D22" s="26"/>
      <c r="E22" s="26"/>
      <c r="F22" s="26"/>
      <c r="G22" s="26"/>
      <c r="H22" s="26"/>
      <c r="I22" s="26"/>
      <c r="J22" s="26"/>
      <c r="K22" s="26"/>
      <c r="L22" s="26"/>
      <c r="M22" s="34"/>
      <c r="N22" s="26"/>
      <c r="O22" s="26"/>
      <c r="P22" s="26"/>
      <c r="Q22" s="127"/>
      <c r="R22" s="26"/>
      <c r="S22" s="26"/>
      <c r="T22" s="26"/>
      <c r="U22" s="26"/>
      <c r="V22" s="26"/>
      <c r="W22" s="26"/>
      <c r="X22" s="26"/>
      <c r="Y22" s="26"/>
      <c r="Z22" s="26"/>
      <c r="AA22" s="107"/>
      <c r="AB22" s="107"/>
      <c r="AC22" s="107"/>
      <c r="AD22" s="107"/>
      <c r="AE22" s="107"/>
      <c r="AF22" s="107"/>
      <c r="AG22" s="107"/>
      <c r="AH22" s="107"/>
      <c r="AI22" s="107"/>
      <c r="AJ22" s="107"/>
      <c r="AK22" s="107"/>
      <c r="AL22" s="107"/>
      <c r="AQ22" s="2"/>
      <c r="AR22"/>
    </row>
    <row r="23" spans="2:148">
      <c r="B23" s="20"/>
      <c r="C23" s="29">
        <v>1</v>
      </c>
      <c r="D23" s="89"/>
      <c r="E23" s="90"/>
      <c r="F23" s="113"/>
      <c r="G23" s="122"/>
      <c r="H23" s="100"/>
      <c r="I23" s="90"/>
      <c r="J23" s="91"/>
      <c r="K23" s="91"/>
      <c r="L23" s="92"/>
      <c r="M23" s="93"/>
      <c r="N23" s="94"/>
      <c r="O23" s="94"/>
      <c r="P23" s="94"/>
      <c r="Q23" s="126"/>
      <c r="R23" s="89"/>
      <c r="S23" s="89"/>
      <c r="T23" s="92"/>
      <c r="U23" s="89"/>
      <c r="V23" s="89"/>
      <c r="W23" s="89"/>
      <c r="X23" s="89"/>
      <c r="Y23" s="89"/>
      <c r="Z23" s="33"/>
      <c r="AA23" s="107" t="str">
        <f>IF(E23&lt;&gt;"",YEAR(E23),"")</f>
        <v/>
      </c>
      <c r="AB23" s="107" t="str">
        <f>IF(E23&lt;&gt;"",MONTH(E23),"")</f>
        <v/>
      </c>
      <c r="AC23" s="107" t="str">
        <f>IF(E23&lt;&gt;"",DAY(E23),"")</f>
        <v/>
      </c>
      <c r="AD23" s="107" t="str">
        <f t="shared" ref="AD23:AD54" si="0">IF(E23&lt;&gt;"",IF(AND($E23&gt;=DATE($AA23,1,1),$E23&lt;=DATE($AA23,3,31),L23="yes",T23&lt;&gt;"yes"),1,0),"")</f>
        <v/>
      </c>
      <c r="AE23" s="107" t="str">
        <f t="shared" ref="AE23:AE54" si="1">IF(E23&lt;&gt;"",IF(AND($E23&gt;=DATE($AA23,4,1),$E23&lt;=DATE($AA23,6,30),L23="yes",T23&lt;&gt;"yes"),1,0),"")</f>
        <v/>
      </c>
      <c r="AF23" s="107" t="str">
        <f t="shared" ref="AF23:AF54" si="2">IF(E23&lt;&gt;"",IF(AND($E23&gt;=DATE($AA23,7,1),$E23&lt;=DATE($AA23,9,30),L23="yes",T23&lt;&gt;"yes"),1,0),"")</f>
        <v/>
      </c>
      <c r="AG23" s="107" t="str">
        <f t="shared" ref="AG23:AG54" si="3">IF(E23&lt;&gt;"",IF(AND($E23&gt;=DATE($AA23,10,1),$E23&lt;=DATE($AA23,12,31),L23="yes",T23&lt;&gt;"yes"),1,0),"")</f>
        <v/>
      </c>
      <c r="AH23" s="107"/>
      <c r="AI23" s="107">
        <f>P7</f>
        <v>0</v>
      </c>
      <c r="AJ23" s="107"/>
      <c r="AK23" s="107"/>
      <c r="AL23" s="107"/>
      <c r="AQ23" s="2"/>
      <c r="AR23"/>
      <c r="BQ23" s="9"/>
      <c r="BR23" s="9"/>
      <c r="BS23" s="9"/>
      <c r="BT23" s="9"/>
      <c r="BU23" s="9"/>
      <c r="BV23" s="9"/>
      <c r="BW23" s="9"/>
      <c r="BX23" s="9"/>
      <c r="BY23" s="9"/>
      <c r="BZ23" s="9"/>
      <c r="CA23" s="9"/>
      <c r="CB23" s="9"/>
      <c r="CC23" s="9"/>
      <c r="CD23" s="9"/>
      <c r="CE23" s="9"/>
      <c r="CF23" s="9"/>
      <c r="CG23" s="9"/>
      <c r="CH23" s="9"/>
      <c r="CI23" s="9"/>
      <c r="CJ23" s="9"/>
      <c r="CK23" s="9"/>
      <c r="CL23" s="9"/>
      <c r="CM23" s="9"/>
      <c r="CN23" s="9"/>
      <c r="CO23" s="9"/>
      <c r="CP23" s="9"/>
      <c r="CQ23" s="9"/>
      <c r="CR23" s="9"/>
      <c r="CS23" s="9"/>
      <c r="CT23" s="9"/>
      <c r="CU23" s="9"/>
      <c r="CV23" s="9"/>
      <c r="CW23" s="9"/>
      <c r="CX23" s="9"/>
      <c r="CY23" s="9"/>
      <c r="CZ23" s="9"/>
      <c r="DA23" s="9"/>
      <c r="DB23" s="9"/>
      <c r="DC23" s="9"/>
      <c r="DD23" s="9"/>
      <c r="DE23" s="9"/>
      <c r="DF23" s="9"/>
      <c r="DG23" s="9"/>
      <c r="DH23" s="9"/>
      <c r="DI23" s="9"/>
      <c r="DJ23" s="9"/>
      <c r="DK23" s="9"/>
      <c r="DL23" s="9"/>
      <c r="DM23" s="9"/>
      <c r="DN23" s="9"/>
      <c r="DO23" s="9"/>
      <c r="DP23" s="9"/>
      <c r="DQ23" s="9"/>
      <c r="DR23" s="9"/>
      <c r="DS23" s="9"/>
      <c r="DT23" s="9"/>
      <c r="DU23" s="9"/>
      <c r="DV23" s="9"/>
      <c r="DW23" s="9"/>
      <c r="DX23" s="9"/>
      <c r="DY23" s="9"/>
      <c r="DZ23" s="9"/>
      <c r="EA23" s="9"/>
      <c r="EB23" s="9"/>
      <c r="EC23" s="9"/>
      <c r="ED23" s="9"/>
      <c r="EE23" s="9"/>
      <c r="EF23" s="9"/>
      <c r="EG23" s="9"/>
      <c r="EH23" s="9"/>
      <c r="EI23" s="9"/>
      <c r="EJ23" s="9"/>
      <c r="EK23" s="9"/>
      <c r="EL23" s="9"/>
      <c r="EM23" s="9"/>
      <c r="EN23" s="9"/>
      <c r="EO23" s="9"/>
      <c r="EP23" s="9"/>
      <c r="EQ23" s="9"/>
      <c r="ER23" s="9"/>
    </row>
    <row r="24" spans="2:148">
      <c r="B24" s="20"/>
      <c r="C24" s="29">
        <f>C23+1</f>
        <v>2</v>
      </c>
      <c r="D24" s="89"/>
      <c r="E24" s="90"/>
      <c r="F24" s="113"/>
      <c r="G24" s="122"/>
      <c r="H24" s="100"/>
      <c r="I24" s="90"/>
      <c r="J24" s="91"/>
      <c r="K24" s="91"/>
      <c r="L24" s="92"/>
      <c r="M24" s="93"/>
      <c r="N24" s="94"/>
      <c r="O24" s="94"/>
      <c r="P24" s="94"/>
      <c r="Q24" s="126"/>
      <c r="R24" s="89"/>
      <c r="S24" s="89"/>
      <c r="T24" s="92"/>
      <c r="U24" s="89"/>
      <c r="V24" s="89"/>
      <c r="W24" s="89"/>
      <c r="X24" s="89"/>
      <c r="Y24" s="89"/>
      <c r="Z24" s="33"/>
      <c r="AA24" s="107" t="str">
        <f t="shared" ref="AA24:AA72" si="4">IF(E24&lt;&gt;"",YEAR(E24),"")</f>
        <v/>
      </c>
      <c r="AB24" s="107" t="str">
        <f t="shared" ref="AB24:AB72" si="5">IF(E24&lt;&gt;"",MONTH(E24),"")</f>
        <v/>
      </c>
      <c r="AC24" s="107" t="str">
        <f t="shared" ref="AC24:AC72" si="6">IF(E24&lt;&gt;"",DAY(E24),"")</f>
        <v/>
      </c>
      <c r="AD24" s="107" t="str">
        <f t="shared" si="0"/>
        <v/>
      </c>
      <c r="AE24" s="107" t="str">
        <f t="shared" si="1"/>
        <v/>
      </c>
      <c r="AF24" s="107" t="str">
        <f t="shared" si="2"/>
        <v/>
      </c>
      <c r="AG24" s="107" t="str">
        <f t="shared" si="3"/>
        <v/>
      </c>
      <c r="AH24" s="107"/>
      <c r="AI24" s="107"/>
      <c r="AJ24" s="107"/>
      <c r="AK24" s="111" t="s">
        <v>67</v>
      </c>
      <c r="AL24" s="111" t="s">
        <v>68</v>
      </c>
      <c r="AQ24" s="2"/>
      <c r="AR24"/>
      <c r="BQ24" s="9"/>
      <c r="BR24" s="9"/>
      <c r="BS24" s="9"/>
      <c r="BT24" s="9"/>
      <c r="BU24" s="9"/>
      <c r="BV24" s="9"/>
      <c r="BW24" s="9"/>
      <c r="BX24" s="9"/>
      <c r="BY24" s="9"/>
      <c r="BZ24" s="9"/>
      <c r="CA24" s="9"/>
      <c r="CB24" s="9"/>
      <c r="CC24" s="9"/>
      <c r="CD24" s="9"/>
      <c r="CE24" s="9"/>
      <c r="CF24" s="9"/>
      <c r="CG24" s="9"/>
      <c r="CH24" s="9"/>
      <c r="CI24" s="9"/>
      <c r="CJ24" s="9"/>
      <c r="CK24" s="9"/>
      <c r="CL24" s="9"/>
      <c r="CM24" s="9"/>
      <c r="CN24" s="9"/>
      <c r="CO24" s="9"/>
      <c r="CP24" s="9"/>
      <c r="CQ24" s="9"/>
      <c r="CR24" s="9"/>
      <c r="CS24" s="9"/>
      <c r="CT24" s="9"/>
      <c r="CU24" s="9"/>
      <c r="CV24" s="9"/>
      <c r="CW24" s="9"/>
      <c r="CX24" s="9"/>
      <c r="CY24" s="9"/>
      <c r="CZ24" s="9"/>
      <c r="DA24" s="9"/>
      <c r="DB24" s="9"/>
      <c r="DC24" s="9"/>
      <c r="DD24" s="9"/>
      <c r="DE24" s="9"/>
      <c r="DF24" s="9"/>
      <c r="DG24" s="9"/>
      <c r="DH24" s="9"/>
      <c r="DI24" s="9"/>
      <c r="DJ24" s="9"/>
      <c r="DK24" s="9"/>
      <c r="DL24" s="9"/>
      <c r="DM24" s="9"/>
      <c r="DN24" s="9"/>
      <c r="DO24" s="9"/>
      <c r="DP24" s="9"/>
      <c r="DQ24" s="9"/>
      <c r="DR24" s="9"/>
      <c r="DS24" s="9"/>
      <c r="DT24" s="9"/>
      <c r="DU24" s="9"/>
      <c r="DV24" s="9"/>
      <c r="DW24" s="9"/>
      <c r="DX24" s="9"/>
      <c r="DY24" s="9"/>
      <c r="DZ24" s="9"/>
      <c r="EA24" s="9"/>
      <c r="EB24" s="9"/>
      <c r="EC24" s="9"/>
      <c r="ED24" s="9"/>
      <c r="EE24" s="9"/>
      <c r="EF24" s="9"/>
      <c r="EG24" s="9"/>
      <c r="EH24" s="9"/>
      <c r="EI24" s="9"/>
      <c r="EJ24" s="9"/>
      <c r="EK24" s="9"/>
      <c r="EL24" s="9"/>
      <c r="EM24" s="9"/>
      <c r="EN24" s="9"/>
      <c r="EO24" s="9"/>
      <c r="EP24" s="9"/>
      <c r="EQ24" s="9"/>
      <c r="ER24" s="9"/>
    </row>
    <row r="25" spans="2:148">
      <c r="B25" s="20"/>
      <c r="C25" s="29">
        <f t="shared" ref="C25:C70" si="7">C24+1</f>
        <v>3</v>
      </c>
      <c r="D25" s="89"/>
      <c r="E25" s="90"/>
      <c r="F25" s="113"/>
      <c r="G25" s="122"/>
      <c r="H25" s="100"/>
      <c r="I25" s="90"/>
      <c r="J25" s="91"/>
      <c r="K25" s="91"/>
      <c r="L25" s="92"/>
      <c r="M25" s="93"/>
      <c r="N25" s="94"/>
      <c r="O25" s="94"/>
      <c r="P25" s="94"/>
      <c r="Q25" s="126"/>
      <c r="R25" s="89"/>
      <c r="S25" s="89"/>
      <c r="T25" s="92"/>
      <c r="U25" s="89"/>
      <c r="V25" s="89"/>
      <c r="W25" s="89"/>
      <c r="X25" s="89"/>
      <c r="Y25" s="89"/>
      <c r="Z25" s="33"/>
      <c r="AA25" s="107" t="str">
        <f t="shared" si="4"/>
        <v/>
      </c>
      <c r="AB25" s="107" t="str">
        <f t="shared" si="5"/>
        <v/>
      </c>
      <c r="AC25" s="107" t="str">
        <f t="shared" si="6"/>
        <v/>
      </c>
      <c r="AD25" s="107" t="str">
        <f t="shared" si="0"/>
        <v/>
      </c>
      <c r="AE25" s="107" t="str">
        <f t="shared" si="1"/>
        <v/>
      </c>
      <c r="AF25" s="107" t="str">
        <f t="shared" si="2"/>
        <v/>
      </c>
      <c r="AG25" s="107" t="str">
        <f t="shared" si="3"/>
        <v/>
      </c>
      <c r="AH25" s="107"/>
      <c r="AI25" s="107" t="str">
        <f>IF(Q8&lt;&gt;"",Q8,"")</f>
        <v/>
      </c>
      <c r="AJ25" s="107"/>
      <c r="AK25" s="112">
        <v>1</v>
      </c>
      <c r="AL25" s="112">
        <v>0</v>
      </c>
      <c r="AQ25" s="2"/>
      <c r="AR25"/>
      <c r="BQ25" s="9"/>
      <c r="BR25" s="9"/>
      <c r="BS25" s="9"/>
      <c r="BT25" s="9"/>
      <c r="BU25" s="9"/>
      <c r="BV25" s="9"/>
      <c r="BW25" s="9"/>
      <c r="BX25" s="9"/>
      <c r="BY25" s="9"/>
      <c r="BZ25" s="9"/>
      <c r="CA25" s="9"/>
      <c r="CB25" s="9"/>
      <c r="CC25" s="9"/>
      <c r="CD25" s="9"/>
      <c r="CE25" s="9"/>
      <c r="CF25" s="9"/>
      <c r="CG25" s="9"/>
      <c r="CH25" s="9"/>
      <c r="CI25" s="9"/>
      <c r="CJ25" s="9"/>
      <c r="CK25" s="9"/>
      <c r="CL25" s="9"/>
      <c r="CM25" s="9"/>
      <c r="CN25" s="9"/>
      <c r="CO25" s="9"/>
      <c r="CP25" s="9"/>
      <c r="CQ25" s="9"/>
      <c r="CR25" s="9"/>
      <c r="CS25" s="9"/>
      <c r="CT25" s="9"/>
      <c r="CU25" s="9"/>
      <c r="CV25" s="9"/>
      <c r="CW25" s="9"/>
      <c r="CX25" s="9"/>
      <c r="CY25" s="9"/>
      <c r="CZ25" s="9"/>
      <c r="DA25" s="9"/>
      <c r="DB25" s="9"/>
      <c r="DC25" s="9"/>
      <c r="DD25" s="9"/>
      <c r="DE25" s="9"/>
      <c r="DF25" s="9"/>
      <c r="DG25" s="9"/>
      <c r="DH25" s="9"/>
      <c r="DI25" s="9"/>
      <c r="DJ25" s="9"/>
      <c r="DK25" s="9"/>
      <c r="DL25" s="9"/>
      <c r="DM25" s="9"/>
      <c r="DN25" s="9"/>
      <c r="DO25" s="9"/>
      <c r="DP25" s="9"/>
      <c r="DQ25" s="9"/>
      <c r="DR25" s="9"/>
      <c r="DS25" s="9"/>
      <c r="DT25" s="9"/>
      <c r="DU25" s="9"/>
      <c r="DV25" s="9"/>
      <c r="DW25" s="9"/>
      <c r="DX25" s="9"/>
      <c r="DY25" s="9"/>
      <c r="DZ25" s="9"/>
      <c r="EA25" s="9"/>
      <c r="EB25" s="9"/>
      <c r="EC25" s="9"/>
      <c r="ED25" s="9"/>
      <c r="EE25" s="9"/>
      <c r="EF25" s="9"/>
      <c r="EG25" s="9"/>
      <c r="EH25" s="9"/>
      <c r="EI25" s="9"/>
      <c r="EJ25" s="9"/>
      <c r="EK25" s="9"/>
      <c r="EL25" s="9"/>
      <c r="EM25" s="9"/>
      <c r="EN25" s="9"/>
      <c r="EO25" s="9"/>
      <c r="EP25" s="9"/>
      <c r="EQ25" s="9"/>
      <c r="ER25" s="9"/>
    </row>
    <row r="26" spans="2:148">
      <c r="B26" s="20"/>
      <c r="C26" s="29">
        <f t="shared" si="7"/>
        <v>4</v>
      </c>
      <c r="D26" s="89"/>
      <c r="E26" s="90"/>
      <c r="F26" s="113"/>
      <c r="G26" s="122"/>
      <c r="H26" s="100"/>
      <c r="I26" s="90"/>
      <c r="J26" s="91"/>
      <c r="K26" s="91"/>
      <c r="L26" s="92"/>
      <c r="M26" s="93"/>
      <c r="N26" s="94"/>
      <c r="O26" s="94"/>
      <c r="P26" s="94"/>
      <c r="Q26" s="126"/>
      <c r="R26" s="89"/>
      <c r="S26" s="89"/>
      <c r="T26" s="92"/>
      <c r="U26" s="89"/>
      <c r="V26" s="89"/>
      <c r="W26" s="89"/>
      <c r="X26" s="89"/>
      <c r="Y26" s="89"/>
      <c r="Z26" s="33"/>
      <c r="AA26" s="107" t="str">
        <f t="shared" si="4"/>
        <v/>
      </c>
      <c r="AB26" s="107" t="str">
        <f t="shared" si="5"/>
        <v/>
      </c>
      <c r="AC26" s="107" t="str">
        <f t="shared" si="6"/>
        <v/>
      </c>
      <c r="AD26" s="107" t="str">
        <f t="shared" si="0"/>
        <v/>
      </c>
      <c r="AE26" s="107" t="str">
        <f t="shared" si="1"/>
        <v/>
      </c>
      <c r="AF26" s="107" t="str">
        <f t="shared" si="2"/>
        <v/>
      </c>
      <c r="AG26" s="107" t="str">
        <f t="shared" si="3"/>
        <v/>
      </c>
      <c r="AH26" s="107"/>
      <c r="AI26" s="107"/>
      <c r="AJ26" s="107"/>
      <c r="AK26" s="107"/>
      <c r="AL26" s="107"/>
      <c r="AQ26" s="2"/>
      <c r="AR26"/>
      <c r="BQ26" s="9"/>
      <c r="BR26" s="9"/>
      <c r="BS26" s="9"/>
      <c r="BT26" s="9"/>
      <c r="BU26" s="9"/>
      <c r="BV26" s="9"/>
      <c r="BW26" s="9"/>
      <c r="BX26" s="9"/>
      <c r="BY26" s="9"/>
      <c r="BZ26" s="9"/>
      <c r="CA26" s="9"/>
      <c r="CB26" s="9"/>
      <c r="CC26" s="9"/>
      <c r="CD26" s="9"/>
      <c r="CE26" s="9"/>
      <c r="CF26" s="9"/>
      <c r="CG26" s="9"/>
      <c r="CH26" s="9"/>
      <c r="CI26" s="9"/>
      <c r="CJ26" s="9"/>
      <c r="CK26" s="9"/>
      <c r="CL26" s="9"/>
      <c r="CM26" s="9"/>
      <c r="CN26" s="9"/>
      <c r="CO26" s="9"/>
      <c r="CP26" s="9"/>
      <c r="CQ26" s="9"/>
      <c r="CR26" s="9"/>
      <c r="CS26" s="9"/>
      <c r="CT26" s="9"/>
      <c r="CU26" s="9"/>
      <c r="CV26" s="9"/>
      <c r="CW26" s="9"/>
      <c r="CX26" s="9"/>
      <c r="CY26" s="9"/>
      <c r="CZ26" s="9"/>
      <c r="DA26" s="9"/>
      <c r="DB26" s="9"/>
      <c r="DC26" s="9"/>
      <c r="DD26" s="9"/>
      <c r="DE26" s="9"/>
      <c r="DF26" s="9"/>
      <c r="DG26" s="9"/>
      <c r="DH26" s="9"/>
      <c r="DI26" s="9"/>
      <c r="DJ26" s="9"/>
      <c r="DK26" s="9"/>
      <c r="DL26" s="9"/>
      <c r="DM26" s="9"/>
      <c r="DN26" s="9"/>
      <c r="DO26" s="9"/>
      <c r="DP26" s="9"/>
      <c r="DQ26" s="9"/>
      <c r="DR26" s="9"/>
      <c r="DS26" s="9"/>
      <c r="DT26" s="9"/>
      <c r="DU26" s="9"/>
      <c r="DV26" s="9"/>
      <c r="DW26" s="9"/>
      <c r="DX26" s="9"/>
      <c r="DY26" s="9"/>
      <c r="DZ26" s="9"/>
      <c r="EA26" s="9"/>
      <c r="EB26" s="9"/>
      <c r="EC26" s="9"/>
      <c r="ED26" s="9"/>
      <c r="EE26" s="9"/>
      <c r="EF26" s="9"/>
      <c r="EG26" s="9"/>
      <c r="EH26" s="9"/>
      <c r="EI26" s="9"/>
      <c r="EJ26" s="9"/>
      <c r="EK26" s="9"/>
      <c r="EL26" s="9"/>
      <c r="EM26" s="9"/>
      <c r="EN26" s="9"/>
      <c r="EO26" s="9"/>
      <c r="EP26" s="9"/>
      <c r="EQ26" s="9"/>
      <c r="ER26" s="9"/>
    </row>
    <row r="27" spans="2:148">
      <c r="B27" s="20"/>
      <c r="C27" s="29">
        <f t="shared" si="7"/>
        <v>5</v>
      </c>
      <c r="D27" s="89"/>
      <c r="E27" s="90"/>
      <c r="F27" s="113"/>
      <c r="G27" s="122"/>
      <c r="H27" s="100"/>
      <c r="I27" s="90"/>
      <c r="J27" s="91"/>
      <c r="K27" s="91"/>
      <c r="L27" s="92"/>
      <c r="M27" s="93"/>
      <c r="N27" s="94"/>
      <c r="O27" s="94"/>
      <c r="P27" s="94"/>
      <c r="Q27" s="126"/>
      <c r="R27" s="89"/>
      <c r="S27" s="89"/>
      <c r="T27" s="92"/>
      <c r="U27" s="89"/>
      <c r="V27" s="89"/>
      <c r="W27" s="89"/>
      <c r="X27" s="89"/>
      <c r="Y27" s="89"/>
      <c r="Z27" s="33"/>
      <c r="AA27" s="107" t="str">
        <f t="shared" si="4"/>
        <v/>
      </c>
      <c r="AB27" s="107" t="str">
        <f t="shared" si="5"/>
        <v/>
      </c>
      <c r="AC27" s="107" t="str">
        <f t="shared" si="6"/>
        <v/>
      </c>
      <c r="AD27" s="107" t="str">
        <f t="shared" si="0"/>
        <v/>
      </c>
      <c r="AE27" s="107" t="str">
        <f t="shared" si="1"/>
        <v/>
      </c>
      <c r="AF27" s="107" t="str">
        <f t="shared" si="2"/>
        <v/>
      </c>
      <c r="AG27" s="107" t="str">
        <f t="shared" si="3"/>
        <v/>
      </c>
      <c r="AH27" s="107"/>
      <c r="AI27" s="107"/>
      <c r="AJ27" s="107"/>
      <c r="AK27" s="107"/>
      <c r="AL27" s="107"/>
      <c r="AQ27" s="2"/>
      <c r="AR27"/>
      <c r="BQ27" s="9"/>
      <c r="BR27" s="9"/>
      <c r="BS27" s="9"/>
      <c r="BT27" s="9"/>
      <c r="BU27" s="9"/>
      <c r="BV27" s="9"/>
      <c r="BW27" s="9"/>
      <c r="BX27" s="9"/>
      <c r="BY27" s="9"/>
      <c r="BZ27" s="9"/>
      <c r="CA27" s="9"/>
      <c r="CB27" s="9"/>
      <c r="CC27" s="9"/>
      <c r="CD27" s="9"/>
      <c r="CE27" s="9"/>
      <c r="CF27" s="9"/>
      <c r="CG27" s="9"/>
      <c r="CH27" s="9"/>
      <c r="CI27" s="9"/>
      <c r="CJ27" s="9"/>
      <c r="CK27" s="9"/>
      <c r="CL27" s="9"/>
      <c r="CM27" s="9"/>
      <c r="CN27" s="9"/>
      <c r="CO27" s="9"/>
      <c r="CP27" s="9"/>
      <c r="CQ27" s="9"/>
      <c r="CR27" s="9"/>
      <c r="CS27" s="9"/>
      <c r="CT27" s="9"/>
      <c r="CU27" s="9"/>
      <c r="CV27" s="9"/>
      <c r="CW27" s="9"/>
      <c r="CX27" s="9"/>
      <c r="CY27" s="9"/>
      <c r="CZ27" s="9"/>
      <c r="DA27" s="9"/>
      <c r="DB27" s="9"/>
      <c r="DC27" s="9"/>
      <c r="DD27" s="9"/>
      <c r="DE27" s="9"/>
      <c r="DF27" s="9"/>
      <c r="DG27" s="9"/>
      <c r="DH27" s="9"/>
      <c r="DI27" s="9"/>
      <c r="DJ27" s="9"/>
      <c r="DK27" s="9"/>
      <c r="DL27" s="9"/>
      <c r="DM27" s="9"/>
      <c r="DN27" s="9"/>
      <c r="DO27" s="9"/>
      <c r="DP27" s="9"/>
      <c r="DQ27" s="9"/>
      <c r="DR27" s="9"/>
      <c r="DS27" s="9"/>
      <c r="DT27" s="9"/>
      <c r="DU27" s="9"/>
      <c r="DV27" s="9"/>
      <c r="DW27" s="9"/>
      <c r="DX27" s="9"/>
      <c r="DY27" s="9"/>
      <c r="DZ27" s="9"/>
      <c r="EA27" s="9"/>
      <c r="EB27" s="9"/>
      <c r="EC27" s="9"/>
      <c r="ED27" s="9"/>
      <c r="EE27" s="9"/>
      <c r="EF27" s="9"/>
      <c r="EG27" s="9"/>
      <c r="EH27" s="9"/>
      <c r="EI27" s="9"/>
      <c r="EJ27" s="9"/>
      <c r="EK27" s="9"/>
      <c r="EL27" s="9"/>
      <c r="EM27" s="9"/>
      <c r="EN27" s="9"/>
      <c r="EO27" s="9"/>
      <c r="EP27" s="9"/>
      <c r="EQ27" s="9"/>
      <c r="ER27" s="9"/>
    </row>
    <row r="28" spans="2:148">
      <c r="B28" s="20"/>
      <c r="C28" s="29">
        <f t="shared" si="7"/>
        <v>6</v>
      </c>
      <c r="D28" s="89"/>
      <c r="E28" s="90"/>
      <c r="F28" s="113"/>
      <c r="G28" s="122"/>
      <c r="H28" s="100"/>
      <c r="I28" s="90"/>
      <c r="J28" s="91"/>
      <c r="K28" s="91"/>
      <c r="L28" s="92"/>
      <c r="M28" s="93"/>
      <c r="N28" s="94"/>
      <c r="O28" s="94"/>
      <c r="P28" s="94"/>
      <c r="Q28" s="126"/>
      <c r="R28" s="89"/>
      <c r="S28" s="89"/>
      <c r="T28" s="92"/>
      <c r="U28" s="89"/>
      <c r="V28" s="89"/>
      <c r="W28" s="89"/>
      <c r="X28" s="89"/>
      <c r="Y28" s="89"/>
      <c r="Z28" s="33"/>
      <c r="AA28" s="107" t="str">
        <f t="shared" si="4"/>
        <v/>
      </c>
      <c r="AB28" s="107" t="str">
        <f t="shared" si="5"/>
        <v/>
      </c>
      <c r="AC28" s="107" t="str">
        <f t="shared" si="6"/>
        <v/>
      </c>
      <c r="AD28" s="107" t="str">
        <f t="shared" si="0"/>
        <v/>
      </c>
      <c r="AE28" s="107" t="str">
        <f t="shared" si="1"/>
        <v/>
      </c>
      <c r="AF28" s="107" t="str">
        <f t="shared" si="2"/>
        <v/>
      </c>
      <c r="AG28" s="107" t="str">
        <f t="shared" si="3"/>
        <v/>
      </c>
      <c r="AH28" s="107"/>
      <c r="AI28" s="107"/>
      <c r="AJ28" s="107"/>
      <c r="AK28" s="107"/>
      <c r="AL28" s="107"/>
      <c r="AQ28" s="2"/>
      <c r="AR28"/>
      <c r="BQ28" s="9"/>
      <c r="BR28" s="9"/>
      <c r="BS28" s="9"/>
      <c r="BT28" s="9"/>
      <c r="BU28" s="9"/>
      <c r="BV28" s="9"/>
      <c r="BW28" s="9"/>
      <c r="BX28" s="9"/>
      <c r="BY28" s="9"/>
      <c r="BZ28" s="9"/>
      <c r="CA28" s="9"/>
      <c r="CB28" s="9"/>
      <c r="CC28" s="9"/>
      <c r="CD28" s="9"/>
      <c r="CE28" s="9"/>
      <c r="CF28" s="9"/>
      <c r="CG28" s="9"/>
      <c r="CH28" s="9"/>
      <c r="CI28" s="9"/>
      <c r="CJ28" s="9"/>
      <c r="CK28" s="9"/>
      <c r="CL28" s="9"/>
      <c r="CM28" s="9"/>
      <c r="CN28" s="9"/>
      <c r="CO28" s="9"/>
      <c r="CP28" s="9"/>
      <c r="CQ28" s="9"/>
      <c r="CR28" s="9"/>
      <c r="CS28" s="9"/>
      <c r="CT28" s="9"/>
      <c r="CU28" s="9"/>
      <c r="CV28" s="9"/>
      <c r="CW28" s="9"/>
      <c r="CX28" s="9"/>
      <c r="CY28" s="9"/>
      <c r="CZ28" s="9"/>
      <c r="DA28" s="9"/>
      <c r="DB28" s="9"/>
      <c r="DC28" s="9"/>
      <c r="DD28" s="9"/>
      <c r="DE28" s="9"/>
      <c r="DF28" s="9"/>
      <c r="DG28" s="9"/>
      <c r="DH28" s="9"/>
      <c r="DI28" s="9"/>
      <c r="DJ28" s="9"/>
      <c r="DK28" s="9"/>
      <c r="DL28" s="9"/>
      <c r="DM28" s="9"/>
      <c r="DN28" s="9"/>
      <c r="DO28" s="9"/>
      <c r="DP28" s="9"/>
      <c r="DQ28" s="9"/>
      <c r="DR28" s="9"/>
      <c r="DS28" s="9"/>
      <c r="DT28" s="9"/>
      <c r="DU28" s="9"/>
      <c r="DV28" s="9"/>
      <c r="DW28" s="9"/>
      <c r="DX28" s="9"/>
      <c r="DY28" s="9"/>
      <c r="DZ28" s="9"/>
      <c r="EA28" s="9"/>
      <c r="EB28" s="9"/>
      <c r="EC28" s="9"/>
      <c r="ED28" s="9"/>
      <c r="EE28" s="9"/>
      <c r="EF28" s="9"/>
      <c r="EG28" s="9"/>
      <c r="EH28" s="9"/>
      <c r="EI28" s="9"/>
      <c r="EJ28" s="9"/>
      <c r="EK28" s="9"/>
      <c r="EL28" s="9"/>
      <c r="EM28" s="9"/>
      <c r="EN28" s="9"/>
      <c r="EO28" s="9"/>
      <c r="EP28" s="9"/>
      <c r="EQ28" s="9"/>
      <c r="ER28" s="9"/>
    </row>
    <row r="29" spans="2:148">
      <c r="B29" s="20"/>
      <c r="C29" s="29">
        <f t="shared" si="7"/>
        <v>7</v>
      </c>
      <c r="D29" s="89"/>
      <c r="E29" s="90"/>
      <c r="F29" s="113"/>
      <c r="G29" s="122"/>
      <c r="H29" s="100"/>
      <c r="I29" s="90"/>
      <c r="J29" s="91"/>
      <c r="K29" s="91"/>
      <c r="L29" s="92"/>
      <c r="M29" s="93"/>
      <c r="N29" s="94"/>
      <c r="O29" s="94"/>
      <c r="P29" s="94"/>
      <c r="Q29" s="126"/>
      <c r="R29" s="89"/>
      <c r="S29" s="89"/>
      <c r="T29" s="92"/>
      <c r="U29" s="89"/>
      <c r="V29" s="89"/>
      <c r="W29" s="89"/>
      <c r="X29" s="89"/>
      <c r="Y29" s="89"/>
      <c r="Z29" s="33"/>
      <c r="AA29" s="107" t="str">
        <f t="shared" si="4"/>
        <v/>
      </c>
      <c r="AB29" s="107" t="str">
        <f t="shared" si="5"/>
        <v/>
      </c>
      <c r="AC29" s="107" t="str">
        <f t="shared" si="6"/>
        <v/>
      </c>
      <c r="AD29" s="107" t="str">
        <f t="shared" si="0"/>
        <v/>
      </c>
      <c r="AE29" s="107" t="str">
        <f t="shared" si="1"/>
        <v/>
      </c>
      <c r="AF29" s="107" t="str">
        <f t="shared" si="2"/>
        <v/>
      </c>
      <c r="AG29" s="107" t="str">
        <f t="shared" si="3"/>
        <v/>
      </c>
      <c r="AH29" s="107"/>
      <c r="AI29" s="107"/>
      <c r="AJ29" s="107"/>
      <c r="AK29" s="107"/>
      <c r="AL29" s="107"/>
      <c r="AQ29" s="2"/>
      <c r="AR29"/>
      <c r="BQ29" s="9"/>
      <c r="BR29" s="9"/>
      <c r="BS29" s="9"/>
      <c r="BT29" s="9"/>
      <c r="BU29" s="9"/>
      <c r="BV29" s="9"/>
      <c r="BW29" s="9"/>
      <c r="BX29" s="9"/>
      <c r="BY29" s="9"/>
      <c r="BZ29" s="9"/>
      <c r="CA29" s="9"/>
      <c r="CB29" s="9"/>
      <c r="CC29" s="9"/>
      <c r="CD29" s="9"/>
      <c r="CE29" s="9"/>
      <c r="CF29" s="9"/>
      <c r="CG29" s="9"/>
      <c r="CH29" s="9"/>
      <c r="CI29" s="9"/>
      <c r="CJ29" s="9"/>
      <c r="CK29" s="9"/>
      <c r="CL29" s="9"/>
      <c r="CM29" s="9"/>
      <c r="CN29" s="9"/>
      <c r="CO29" s="9"/>
      <c r="CP29" s="9"/>
      <c r="CQ29" s="9"/>
      <c r="CR29" s="9"/>
      <c r="CS29" s="9"/>
      <c r="CT29" s="9"/>
      <c r="CU29" s="9"/>
      <c r="CV29" s="9"/>
      <c r="CW29" s="9"/>
      <c r="CX29" s="9"/>
      <c r="CY29" s="9"/>
      <c r="CZ29" s="9"/>
      <c r="DA29" s="9"/>
      <c r="DB29" s="9"/>
      <c r="DC29" s="9"/>
      <c r="DD29" s="9"/>
      <c r="DE29" s="9"/>
      <c r="DF29" s="9"/>
      <c r="DG29" s="9"/>
      <c r="DH29" s="9"/>
      <c r="DI29" s="9"/>
      <c r="DJ29" s="9"/>
      <c r="DK29" s="9"/>
      <c r="DL29" s="9"/>
      <c r="DM29" s="9"/>
      <c r="DN29" s="9"/>
      <c r="DO29" s="9"/>
      <c r="DP29" s="9"/>
      <c r="DQ29" s="9"/>
      <c r="DR29" s="9"/>
      <c r="DS29" s="9"/>
      <c r="DT29" s="9"/>
      <c r="DU29" s="9"/>
      <c r="DV29" s="9"/>
      <c r="DW29" s="9"/>
      <c r="DX29" s="9"/>
      <c r="DY29" s="9"/>
      <c r="DZ29" s="9"/>
      <c r="EA29" s="9"/>
      <c r="EB29" s="9"/>
      <c r="EC29" s="9"/>
      <c r="ED29" s="9"/>
      <c r="EE29" s="9"/>
      <c r="EF29" s="9"/>
      <c r="EG29" s="9"/>
      <c r="EH29" s="9"/>
      <c r="EI29" s="9"/>
      <c r="EJ29" s="9"/>
      <c r="EK29" s="9"/>
      <c r="EL29" s="9"/>
      <c r="EM29" s="9"/>
      <c r="EN29" s="9"/>
      <c r="EO29" s="9"/>
      <c r="EP29" s="9"/>
      <c r="EQ29" s="9"/>
      <c r="ER29" s="9"/>
    </row>
    <row r="30" spans="2:148">
      <c r="B30" s="20"/>
      <c r="C30" s="29">
        <f t="shared" si="7"/>
        <v>8</v>
      </c>
      <c r="D30" s="89"/>
      <c r="E30" s="90"/>
      <c r="F30" s="113"/>
      <c r="G30" s="122"/>
      <c r="H30" s="100"/>
      <c r="I30" s="90"/>
      <c r="J30" s="91"/>
      <c r="K30" s="91"/>
      <c r="L30" s="92"/>
      <c r="M30" s="93"/>
      <c r="N30" s="94"/>
      <c r="O30" s="94"/>
      <c r="P30" s="94"/>
      <c r="Q30" s="126"/>
      <c r="R30" s="89"/>
      <c r="S30" s="89"/>
      <c r="T30" s="92"/>
      <c r="U30" s="89"/>
      <c r="V30" s="89"/>
      <c r="W30" s="89"/>
      <c r="X30" s="89"/>
      <c r="Y30" s="89"/>
      <c r="Z30" s="33"/>
      <c r="AA30" s="107" t="str">
        <f t="shared" si="4"/>
        <v/>
      </c>
      <c r="AB30" s="107" t="str">
        <f t="shared" si="5"/>
        <v/>
      </c>
      <c r="AC30" s="107" t="str">
        <f t="shared" si="6"/>
        <v/>
      </c>
      <c r="AD30" s="107" t="str">
        <f t="shared" si="0"/>
        <v/>
      </c>
      <c r="AE30" s="107" t="str">
        <f t="shared" si="1"/>
        <v/>
      </c>
      <c r="AF30" s="107" t="str">
        <f t="shared" si="2"/>
        <v/>
      </c>
      <c r="AG30" s="107" t="str">
        <f t="shared" si="3"/>
        <v/>
      </c>
      <c r="AH30" s="107"/>
      <c r="AI30" s="107"/>
      <c r="AJ30" s="107">
        <v>1</v>
      </c>
      <c r="AQ30" s="2"/>
      <c r="AR30"/>
      <c r="BQ30" s="9"/>
      <c r="BR30" s="9"/>
      <c r="BS30" s="9"/>
      <c r="BT30" s="9"/>
      <c r="BU30" s="9"/>
      <c r="BV30" s="9"/>
      <c r="BW30" s="9"/>
      <c r="BX30" s="9"/>
      <c r="BY30" s="9"/>
      <c r="BZ30" s="9"/>
      <c r="CA30" s="9"/>
      <c r="CB30" s="9"/>
      <c r="CC30" s="9"/>
      <c r="CD30" s="9"/>
      <c r="CE30" s="9"/>
      <c r="CF30" s="9"/>
      <c r="CG30" s="9"/>
      <c r="CH30" s="9"/>
      <c r="CI30" s="9"/>
      <c r="CJ30" s="9"/>
      <c r="CK30" s="9"/>
      <c r="CL30" s="9"/>
      <c r="CM30" s="9"/>
      <c r="CN30" s="9"/>
      <c r="CO30" s="9"/>
      <c r="CP30" s="9"/>
      <c r="CQ30" s="9"/>
      <c r="CR30" s="9"/>
      <c r="CS30" s="9"/>
      <c r="CT30" s="9"/>
      <c r="CU30" s="9"/>
      <c r="CV30" s="9"/>
      <c r="CW30" s="9"/>
      <c r="CX30" s="9"/>
      <c r="CY30" s="9"/>
      <c r="CZ30" s="9"/>
      <c r="DA30" s="9"/>
      <c r="DB30" s="9"/>
      <c r="DC30" s="9"/>
      <c r="DD30" s="9"/>
      <c r="DE30" s="9"/>
      <c r="DF30" s="9"/>
      <c r="DG30" s="9"/>
      <c r="DH30" s="9"/>
      <c r="DI30" s="9"/>
      <c r="DJ30" s="9"/>
      <c r="DK30" s="9"/>
      <c r="DL30" s="9"/>
      <c r="DM30" s="9"/>
      <c r="DN30" s="9"/>
      <c r="DO30" s="9"/>
      <c r="DP30" s="9"/>
      <c r="DQ30" s="9"/>
      <c r="DR30" s="9"/>
      <c r="DS30" s="9"/>
      <c r="DT30" s="9"/>
      <c r="DU30" s="9"/>
      <c r="DV30" s="9"/>
      <c r="DW30" s="9"/>
      <c r="DX30" s="9"/>
      <c r="DY30" s="9"/>
      <c r="DZ30" s="9"/>
      <c r="EA30" s="9"/>
      <c r="EB30" s="9"/>
      <c r="EC30" s="9"/>
      <c r="ED30" s="9"/>
      <c r="EE30" s="9"/>
      <c r="EF30" s="9"/>
      <c r="EG30" s="9"/>
      <c r="EH30" s="9"/>
      <c r="EI30" s="9"/>
      <c r="EJ30" s="9"/>
      <c r="EK30" s="9"/>
      <c r="EL30" s="9"/>
      <c r="EM30" s="9"/>
      <c r="EN30" s="9"/>
      <c r="EO30" s="9"/>
      <c r="EP30" s="9"/>
      <c r="EQ30" s="9"/>
      <c r="ER30" s="9"/>
    </row>
    <row r="31" spans="2:148">
      <c r="B31" s="20"/>
      <c r="C31" s="29">
        <f t="shared" si="7"/>
        <v>9</v>
      </c>
      <c r="D31" s="89"/>
      <c r="E31" s="90"/>
      <c r="F31" s="113"/>
      <c r="G31" s="122"/>
      <c r="H31" s="100"/>
      <c r="I31" s="90"/>
      <c r="J31" s="91"/>
      <c r="K31" s="91"/>
      <c r="L31" s="92"/>
      <c r="M31" s="93"/>
      <c r="N31" s="94"/>
      <c r="O31" s="94"/>
      <c r="P31" s="94"/>
      <c r="Q31" s="126"/>
      <c r="R31" s="89"/>
      <c r="S31" s="89"/>
      <c r="T31" s="92"/>
      <c r="U31" s="89"/>
      <c r="V31" s="89"/>
      <c r="W31" s="89"/>
      <c r="X31" s="89"/>
      <c r="Y31" s="89"/>
      <c r="Z31" s="33"/>
      <c r="AA31" s="107" t="str">
        <f t="shared" si="4"/>
        <v/>
      </c>
      <c r="AB31" s="107" t="str">
        <f t="shared" si="5"/>
        <v/>
      </c>
      <c r="AC31" s="107" t="str">
        <f t="shared" si="6"/>
        <v/>
      </c>
      <c r="AD31" s="107" t="str">
        <f t="shared" si="0"/>
        <v/>
      </c>
      <c r="AE31" s="107" t="str">
        <f t="shared" si="1"/>
        <v/>
      </c>
      <c r="AF31" s="107" t="str">
        <f t="shared" si="2"/>
        <v/>
      </c>
      <c r="AG31" s="107" t="str">
        <f t="shared" si="3"/>
        <v/>
      </c>
      <c r="AH31" s="107"/>
      <c r="AI31" s="107"/>
      <c r="AJ31" s="107">
        <v>2</v>
      </c>
      <c r="AQ31" s="2"/>
      <c r="AR31"/>
      <c r="BQ31" s="9"/>
      <c r="BR31" s="9"/>
      <c r="BS31" s="9"/>
      <c r="BT31" s="9"/>
      <c r="BU31" s="9"/>
      <c r="BV31" s="9"/>
      <c r="BW31" s="9"/>
      <c r="BX31" s="9"/>
      <c r="BY31" s="9"/>
      <c r="BZ31" s="9"/>
      <c r="CA31" s="9"/>
      <c r="CB31" s="9"/>
      <c r="CC31" s="9"/>
      <c r="CD31" s="9"/>
      <c r="CE31" s="9"/>
      <c r="CF31" s="9"/>
      <c r="CG31" s="9"/>
      <c r="CH31" s="9"/>
      <c r="CI31" s="9"/>
      <c r="CJ31" s="9"/>
      <c r="CK31" s="9"/>
      <c r="CL31" s="9"/>
      <c r="CM31" s="9"/>
      <c r="CN31" s="9"/>
      <c r="CO31" s="9"/>
      <c r="CP31" s="9"/>
      <c r="CQ31" s="9"/>
      <c r="CR31" s="9"/>
      <c r="CS31" s="9"/>
      <c r="CT31" s="9"/>
      <c r="CU31" s="9"/>
      <c r="CV31" s="9"/>
      <c r="CW31" s="9"/>
      <c r="CX31" s="9"/>
      <c r="CY31" s="9"/>
      <c r="CZ31" s="9"/>
      <c r="DA31" s="9"/>
      <c r="DB31" s="9"/>
      <c r="DC31" s="9"/>
      <c r="DD31" s="9"/>
      <c r="DE31" s="9"/>
      <c r="DF31" s="9"/>
      <c r="DG31" s="9"/>
      <c r="DH31" s="9"/>
      <c r="DI31" s="9"/>
      <c r="DJ31" s="9"/>
      <c r="DK31" s="9"/>
      <c r="DL31" s="9"/>
      <c r="DM31" s="9"/>
      <c r="DN31" s="9"/>
      <c r="DO31" s="9"/>
      <c r="DP31" s="9"/>
      <c r="DQ31" s="9"/>
      <c r="DR31" s="9"/>
      <c r="DS31" s="9"/>
      <c r="DT31" s="9"/>
      <c r="DU31" s="9"/>
      <c r="DV31" s="9"/>
      <c r="DW31" s="9"/>
      <c r="DX31" s="9"/>
      <c r="DY31" s="9"/>
      <c r="DZ31" s="9"/>
      <c r="EA31" s="9"/>
      <c r="EB31" s="9"/>
      <c r="EC31" s="9"/>
      <c r="ED31" s="9"/>
      <c r="EE31" s="9"/>
      <c r="EF31" s="9"/>
      <c r="EG31" s="9"/>
      <c r="EH31" s="9"/>
      <c r="EI31" s="9"/>
      <c r="EJ31" s="9"/>
      <c r="EK31" s="9"/>
      <c r="EL31" s="9"/>
      <c r="EM31" s="9"/>
      <c r="EN31" s="9"/>
      <c r="EO31" s="9"/>
      <c r="EP31" s="9"/>
      <c r="EQ31" s="9"/>
      <c r="ER31" s="9"/>
    </row>
    <row r="32" spans="2:148">
      <c r="B32" s="20"/>
      <c r="C32" s="29">
        <f t="shared" si="7"/>
        <v>10</v>
      </c>
      <c r="D32" s="89"/>
      <c r="E32" s="90"/>
      <c r="F32" s="113"/>
      <c r="G32" s="122"/>
      <c r="H32" s="100"/>
      <c r="I32" s="90"/>
      <c r="J32" s="91"/>
      <c r="K32" s="91"/>
      <c r="L32" s="92"/>
      <c r="M32" s="93"/>
      <c r="N32" s="94"/>
      <c r="O32" s="94"/>
      <c r="P32" s="94"/>
      <c r="Q32" s="126"/>
      <c r="R32" s="89"/>
      <c r="S32" s="89"/>
      <c r="T32" s="92"/>
      <c r="U32" s="89"/>
      <c r="V32" s="89"/>
      <c r="W32" s="89"/>
      <c r="X32" s="89"/>
      <c r="Y32" s="89"/>
      <c r="Z32" s="33"/>
      <c r="AA32" s="107" t="str">
        <f t="shared" si="4"/>
        <v/>
      </c>
      <c r="AB32" s="107" t="str">
        <f t="shared" si="5"/>
        <v/>
      </c>
      <c r="AC32" s="107" t="str">
        <f t="shared" si="6"/>
        <v/>
      </c>
      <c r="AD32" s="107" t="str">
        <f t="shared" si="0"/>
        <v/>
      </c>
      <c r="AE32" s="107" t="str">
        <f t="shared" si="1"/>
        <v/>
      </c>
      <c r="AF32" s="107" t="str">
        <f t="shared" si="2"/>
        <v/>
      </c>
      <c r="AG32" s="107" t="str">
        <f t="shared" si="3"/>
        <v/>
      </c>
      <c r="AH32" s="107"/>
      <c r="AI32" s="107"/>
      <c r="AJ32" s="107">
        <v>3</v>
      </c>
      <c r="AQ32" s="2"/>
      <c r="AR32"/>
      <c r="BQ32" s="9"/>
      <c r="BR32" s="9"/>
      <c r="BS32" s="9"/>
      <c r="BT32" s="9"/>
      <c r="BU32" s="9"/>
      <c r="BV32" s="9"/>
      <c r="BW32" s="9"/>
      <c r="BX32" s="9"/>
      <c r="BY32" s="9"/>
      <c r="BZ32" s="9"/>
      <c r="CA32" s="9"/>
      <c r="CB32" s="9"/>
      <c r="CC32" s="9"/>
      <c r="CD32" s="9"/>
      <c r="CE32" s="9"/>
      <c r="CF32" s="9"/>
      <c r="CG32" s="9"/>
      <c r="CH32" s="9"/>
      <c r="CI32" s="9"/>
      <c r="CJ32" s="9"/>
      <c r="CK32" s="9"/>
      <c r="CL32" s="9"/>
      <c r="CM32" s="9"/>
      <c r="CN32" s="9"/>
      <c r="CO32" s="9"/>
      <c r="CP32" s="9"/>
      <c r="CQ32" s="9"/>
      <c r="CR32" s="9"/>
      <c r="CS32" s="9"/>
      <c r="CT32" s="9"/>
      <c r="CU32" s="9"/>
      <c r="CV32" s="9"/>
      <c r="CW32" s="9"/>
      <c r="CX32" s="9"/>
      <c r="CY32" s="9"/>
      <c r="CZ32" s="9"/>
      <c r="DA32" s="9"/>
      <c r="DB32" s="9"/>
      <c r="DC32" s="9"/>
      <c r="DD32" s="9"/>
      <c r="DE32" s="9"/>
      <c r="DF32" s="9"/>
      <c r="DG32" s="9"/>
      <c r="DH32" s="9"/>
      <c r="DI32" s="9"/>
      <c r="DJ32" s="9"/>
      <c r="DK32" s="9"/>
      <c r="DL32" s="9"/>
      <c r="DM32" s="9"/>
      <c r="DN32" s="9"/>
      <c r="DO32" s="9"/>
      <c r="DP32" s="9"/>
      <c r="DQ32" s="9"/>
      <c r="DR32" s="9"/>
      <c r="DS32" s="9"/>
      <c r="DT32" s="9"/>
      <c r="DU32" s="9"/>
      <c r="DV32" s="9"/>
      <c r="DW32" s="9"/>
      <c r="DX32" s="9"/>
      <c r="DY32" s="9"/>
      <c r="DZ32" s="9"/>
      <c r="EA32" s="9"/>
      <c r="EB32" s="9"/>
      <c r="EC32" s="9"/>
      <c r="ED32" s="9"/>
      <c r="EE32" s="9"/>
      <c r="EF32" s="9"/>
      <c r="EG32" s="9"/>
      <c r="EH32" s="9"/>
      <c r="EI32" s="9"/>
      <c r="EJ32" s="9"/>
      <c r="EK32" s="9"/>
      <c r="EL32" s="9"/>
      <c r="EM32" s="9"/>
      <c r="EN32" s="9"/>
      <c r="EO32" s="9"/>
      <c r="EP32" s="9"/>
      <c r="EQ32" s="9"/>
      <c r="ER32" s="9"/>
    </row>
    <row r="33" spans="2:148">
      <c r="B33" s="20"/>
      <c r="C33" s="29">
        <f t="shared" si="7"/>
        <v>11</v>
      </c>
      <c r="D33" s="89"/>
      <c r="E33" s="90"/>
      <c r="F33" s="113"/>
      <c r="G33" s="122"/>
      <c r="H33" s="100"/>
      <c r="I33" s="90"/>
      <c r="J33" s="91"/>
      <c r="K33" s="91"/>
      <c r="L33" s="92"/>
      <c r="M33" s="93"/>
      <c r="N33" s="94"/>
      <c r="O33" s="94"/>
      <c r="P33" s="94"/>
      <c r="Q33" s="126"/>
      <c r="R33" s="89"/>
      <c r="S33" s="89"/>
      <c r="T33" s="92"/>
      <c r="U33" s="89"/>
      <c r="V33" s="89"/>
      <c r="W33" s="89"/>
      <c r="X33" s="89"/>
      <c r="Y33" s="89"/>
      <c r="Z33" s="33"/>
      <c r="AA33" s="107" t="str">
        <f t="shared" si="4"/>
        <v/>
      </c>
      <c r="AB33" s="107" t="str">
        <f t="shared" si="5"/>
        <v/>
      </c>
      <c r="AC33" s="107" t="str">
        <f t="shared" si="6"/>
        <v/>
      </c>
      <c r="AD33" s="107" t="str">
        <f t="shared" si="0"/>
        <v/>
      </c>
      <c r="AE33" s="107" t="str">
        <f t="shared" si="1"/>
        <v/>
      </c>
      <c r="AF33" s="107" t="str">
        <f t="shared" si="2"/>
        <v/>
      </c>
      <c r="AG33" s="107" t="str">
        <f t="shared" si="3"/>
        <v/>
      </c>
      <c r="AH33" s="107"/>
      <c r="AI33" s="109"/>
      <c r="AJ33" s="107">
        <v>4</v>
      </c>
      <c r="AQ33" s="2"/>
      <c r="AR33"/>
      <c r="BQ33" s="9"/>
      <c r="BR33" s="9"/>
      <c r="BS33" s="9"/>
      <c r="BT33" s="9"/>
      <c r="BU33" s="9"/>
      <c r="BV33" s="9"/>
      <c r="BW33" s="9"/>
      <c r="BX33" s="9"/>
      <c r="BY33" s="9"/>
      <c r="BZ33" s="9"/>
      <c r="CA33" s="9"/>
      <c r="CB33" s="9"/>
      <c r="CC33" s="9"/>
      <c r="CD33" s="9"/>
      <c r="CE33" s="9"/>
      <c r="CF33" s="9"/>
      <c r="CG33" s="9"/>
      <c r="CH33" s="9"/>
      <c r="CI33" s="9"/>
      <c r="CJ33" s="9"/>
      <c r="CK33" s="9"/>
      <c r="CL33" s="9"/>
      <c r="CM33" s="9"/>
      <c r="CN33" s="9"/>
      <c r="CO33" s="9"/>
      <c r="CP33" s="9"/>
      <c r="CQ33" s="9"/>
      <c r="CR33" s="9"/>
      <c r="CS33" s="9"/>
      <c r="CT33" s="9"/>
      <c r="CU33" s="9"/>
      <c r="CV33" s="9"/>
      <c r="CW33" s="9"/>
      <c r="CX33" s="9"/>
      <c r="CY33" s="9"/>
      <c r="CZ33" s="9"/>
      <c r="DA33" s="9"/>
      <c r="DB33" s="9"/>
      <c r="DC33" s="9"/>
      <c r="DD33" s="9"/>
      <c r="DE33" s="9"/>
      <c r="DF33" s="9"/>
      <c r="DG33" s="9"/>
      <c r="DH33" s="9"/>
      <c r="DI33" s="9"/>
      <c r="DJ33" s="9"/>
      <c r="DK33" s="9"/>
      <c r="DL33" s="9"/>
      <c r="DM33" s="9"/>
      <c r="DN33" s="9"/>
      <c r="DO33" s="9"/>
      <c r="DP33" s="9"/>
      <c r="DQ33" s="9"/>
      <c r="DR33" s="9"/>
      <c r="DS33" s="9"/>
      <c r="DT33" s="9"/>
      <c r="DU33" s="9"/>
      <c r="DV33" s="9"/>
      <c r="DW33" s="9"/>
      <c r="DX33" s="9"/>
      <c r="DY33" s="9"/>
      <c r="DZ33" s="9"/>
      <c r="EA33" s="9"/>
      <c r="EB33" s="9"/>
      <c r="EC33" s="9"/>
      <c r="ED33" s="9"/>
      <c r="EE33" s="9"/>
      <c r="EF33" s="9"/>
      <c r="EG33" s="9"/>
      <c r="EH33" s="9"/>
      <c r="EI33" s="9"/>
      <c r="EJ33" s="9"/>
      <c r="EK33" s="9"/>
      <c r="EL33" s="9"/>
      <c r="EM33" s="9"/>
      <c r="EN33" s="9"/>
      <c r="EO33" s="9"/>
      <c r="EP33" s="9"/>
      <c r="EQ33" s="9"/>
      <c r="ER33" s="9"/>
    </row>
    <row r="34" spans="2:148">
      <c r="B34" s="20"/>
      <c r="C34" s="29">
        <f t="shared" si="7"/>
        <v>12</v>
      </c>
      <c r="D34" s="89"/>
      <c r="E34" s="90"/>
      <c r="F34" s="113"/>
      <c r="G34" s="122"/>
      <c r="H34" s="100"/>
      <c r="I34" s="90"/>
      <c r="J34" s="91"/>
      <c r="K34" s="91"/>
      <c r="L34" s="92"/>
      <c r="M34" s="93"/>
      <c r="N34" s="94"/>
      <c r="O34" s="94"/>
      <c r="P34" s="94"/>
      <c r="Q34" s="126"/>
      <c r="R34" s="89"/>
      <c r="S34" s="89"/>
      <c r="T34" s="92"/>
      <c r="U34" s="89"/>
      <c r="V34" s="89"/>
      <c r="W34" s="89"/>
      <c r="X34" s="89"/>
      <c r="Y34" s="89"/>
      <c r="Z34" s="33"/>
      <c r="AA34" s="107" t="str">
        <f t="shared" si="4"/>
        <v/>
      </c>
      <c r="AB34" s="107" t="str">
        <f t="shared" si="5"/>
        <v/>
      </c>
      <c r="AC34" s="107" t="str">
        <f t="shared" si="6"/>
        <v/>
      </c>
      <c r="AD34" s="107" t="str">
        <f t="shared" si="0"/>
        <v/>
      </c>
      <c r="AE34" s="107" t="str">
        <f t="shared" si="1"/>
        <v/>
      </c>
      <c r="AF34" s="107" t="str">
        <f t="shared" si="2"/>
        <v/>
      </c>
      <c r="AG34" s="107" t="str">
        <f t="shared" si="3"/>
        <v/>
      </c>
      <c r="AH34" s="107"/>
      <c r="AI34" s="107"/>
      <c r="AJ34" s="107"/>
      <c r="AQ34" s="2"/>
      <c r="AR34"/>
      <c r="BQ34" s="9"/>
      <c r="BR34" s="9"/>
      <c r="BS34" s="9"/>
      <c r="BT34" s="9"/>
      <c r="BU34" s="9"/>
      <c r="BV34" s="9"/>
      <c r="BW34" s="9"/>
      <c r="BX34" s="9"/>
      <c r="BY34" s="9"/>
      <c r="BZ34" s="9"/>
      <c r="CA34" s="9"/>
      <c r="CB34" s="9"/>
      <c r="CC34" s="9"/>
      <c r="CD34" s="9"/>
      <c r="CE34" s="9"/>
      <c r="CF34" s="9"/>
      <c r="CG34" s="9"/>
      <c r="CH34" s="9"/>
      <c r="CI34" s="9"/>
      <c r="CJ34" s="9"/>
      <c r="CK34" s="9"/>
      <c r="CL34" s="9"/>
      <c r="CM34" s="9"/>
      <c r="CN34" s="9"/>
      <c r="CO34" s="9"/>
      <c r="CP34" s="9"/>
      <c r="CQ34" s="9"/>
      <c r="CR34" s="9"/>
      <c r="CS34" s="9"/>
      <c r="CT34" s="9"/>
      <c r="CU34" s="9"/>
      <c r="CV34" s="9"/>
      <c r="CW34" s="9"/>
      <c r="CX34" s="9"/>
      <c r="CY34" s="9"/>
      <c r="CZ34" s="9"/>
      <c r="DA34" s="9"/>
      <c r="DB34" s="9"/>
      <c r="DC34" s="9"/>
      <c r="DD34" s="9"/>
      <c r="DE34" s="9"/>
      <c r="DF34" s="9"/>
      <c r="DG34" s="9"/>
      <c r="DH34" s="9"/>
      <c r="DI34" s="9"/>
      <c r="DJ34" s="9"/>
      <c r="DK34" s="9"/>
      <c r="DL34" s="9"/>
      <c r="DM34" s="9"/>
      <c r="DN34" s="9"/>
      <c r="DO34" s="9"/>
      <c r="DP34" s="9"/>
      <c r="DQ34" s="9"/>
      <c r="DR34" s="9"/>
      <c r="DS34" s="9"/>
      <c r="DT34" s="9"/>
      <c r="DU34" s="9"/>
      <c r="DV34" s="9"/>
      <c r="DW34" s="9"/>
      <c r="DX34" s="9"/>
      <c r="DY34" s="9"/>
      <c r="DZ34" s="9"/>
      <c r="EA34" s="9"/>
      <c r="EB34" s="9"/>
      <c r="EC34" s="9"/>
      <c r="ED34" s="9"/>
      <c r="EE34" s="9"/>
      <c r="EF34" s="9"/>
      <c r="EG34" s="9"/>
      <c r="EH34" s="9"/>
      <c r="EI34" s="9"/>
      <c r="EJ34" s="9"/>
      <c r="EK34" s="9"/>
      <c r="EL34" s="9"/>
      <c r="EM34" s="9"/>
      <c r="EN34" s="9"/>
      <c r="EO34" s="9"/>
      <c r="EP34" s="9"/>
      <c r="EQ34" s="9"/>
      <c r="ER34" s="9"/>
    </row>
    <row r="35" spans="2:148">
      <c r="B35" s="20"/>
      <c r="C35" s="29">
        <f t="shared" si="7"/>
        <v>13</v>
      </c>
      <c r="D35" s="89"/>
      <c r="E35" s="90"/>
      <c r="F35" s="113"/>
      <c r="G35" s="122"/>
      <c r="H35" s="100"/>
      <c r="I35" s="90"/>
      <c r="J35" s="91"/>
      <c r="K35" s="91"/>
      <c r="L35" s="92"/>
      <c r="M35" s="93"/>
      <c r="N35" s="94"/>
      <c r="O35" s="94"/>
      <c r="P35" s="94"/>
      <c r="Q35" s="126"/>
      <c r="R35" s="89"/>
      <c r="S35" s="89"/>
      <c r="T35" s="92"/>
      <c r="U35" s="89"/>
      <c r="V35" s="89"/>
      <c r="W35" s="89"/>
      <c r="X35" s="89"/>
      <c r="Y35" s="89"/>
      <c r="Z35" s="33"/>
      <c r="AA35" s="107" t="str">
        <f t="shared" si="4"/>
        <v/>
      </c>
      <c r="AB35" s="107" t="str">
        <f t="shared" si="5"/>
        <v/>
      </c>
      <c r="AC35" s="107" t="str">
        <f t="shared" si="6"/>
        <v/>
      </c>
      <c r="AD35" s="107" t="str">
        <f t="shared" si="0"/>
        <v/>
      </c>
      <c r="AE35" s="107" t="str">
        <f t="shared" si="1"/>
        <v/>
      </c>
      <c r="AF35" s="107" t="str">
        <f t="shared" si="2"/>
        <v/>
      </c>
      <c r="AG35" s="107" t="str">
        <f t="shared" si="3"/>
        <v/>
      </c>
      <c r="AH35" s="107"/>
      <c r="AI35" s="107"/>
      <c r="AJ35" s="107" t="s">
        <v>94</v>
      </c>
      <c r="AQ35" s="2"/>
      <c r="AR35"/>
      <c r="BQ35" s="9"/>
      <c r="BR35" s="9"/>
      <c r="BS35" s="9"/>
      <c r="BT35" s="9"/>
      <c r="BU35" s="9"/>
      <c r="BV35" s="9"/>
      <c r="BW35" s="9"/>
      <c r="BX35" s="9"/>
      <c r="BY35" s="9"/>
      <c r="BZ35" s="9"/>
      <c r="CA35" s="9"/>
      <c r="CB35" s="9"/>
      <c r="CC35" s="9"/>
      <c r="CD35" s="9"/>
      <c r="CE35" s="9"/>
      <c r="CF35" s="9"/>
      <c r="CG35" s="9"/>
      <c r="CH35" s="9"/>
      <c r="CI35" s="9"/>
      <c r="CJ35" s="9"/>
      <c r="CK35" s="9"/>
      <c r="CL35" s="9"/>
      <c r="CM35" s="9"/>
      <c r="CN35" s="9"/>
      <c r="CO35" s="9"/>
      <c r="CP35" s="9"/>
      <c r="CQ35" s="9"/>
      <c r="CR35" s="9"/>
      <c r="CS35" s="9"/>
      <c r="CT35" s="9"/>
      <c r="CU35" s="9"/>
      <c r="CV35" s="9"/>
      <c r="CW35" s="9"/>
      <c r="CX35" s="9"/>
      <c r="CY35" s="9"/>
      <c r="CZ35" s="9"/>
      <c r="DA35" s="9"/>
      <c r="DB35" s="9"/>
      <c r="DC35" s="9"/>
      <c r="DD35" s="9"/>
      <c r="DE35" s="9"/>
      <c r="DF35" s="9"/>
      <c r="DG35" s="9"/>
      <c r="DH35" s="9"/>
      <c r="DI35" s="9"/>
      <c r="DJ35" s="9"/>
      <c r="DK35" s="9"/>
      <c r="DL35" s="9"/>
      <c r="DM35" s="9"/>
      <c r="DN35" s="9"/>
      <c r="DO35" s="9"/>
      <c r="DP35" s="9"/>
      <c r="DQ35" s="9"/>
      <c r="DR35" s="9"/>
      <c r="DS35" s="9"/>
      <c r="DT35" s="9"/>
      <c r="DU35" s="9"/>
      <c r="DV35" s="9"/>
      <c r="DW35" s="9"/>
      <c r="DX35" s="9"/>
      <c r="DY35" s="9"/>
      <c r="DZ35" s="9"/>
      <c r="EA35" s="9"/>
      <c r="EB35" s="9"/>
      <c r="EC35" s="9"/>
      <c r="ED35" s="9"/>
      <c r="EE35" s="9"/>
      <c r="EF35" s="9"/>
      <c r="EG35" s="9"/>
      <c r="EH35" s="9"/>
      <c r="EI35" s="9"/>
      <c r="EJ35" s="9"/>
      <c r="EK35" s="9"/>
      <c r="EL35" s="9"/>
      <c r="EM35" s="9"/>
      <c r="EN35" s="9"/>
      <c r="EO35" s="9"/>
      <c r="EP35" s="9"/>
      <c r="EQ35" s="9"/>
      <c r="ER35" s="9"/>
    </row>
    <row r="36" spans="2:148">
      <c r="B36" s="20"/>
      <c r="C36" s="29">
        <f t="shared" si="7"/>
        <v>14</v>
      </c>
      <c r="D36" s="89"/>
      <c r="E36" s="90"/>
      <c r="F36" s="113"/>
      <c r="G36" s="122"/>
      <c r="H36" s="100"/>
      <c r="I36" s="90"/>
      <c r="J36" s="91"/>
      <c r="K36" s="91"/>
      <c r="L36" s="92"/>
      <c r="M36" s="93"/>
      <c r="N36" s="94"/>
      <c r="O36" s="94"/>
      <c r="P36" s="94"/>
      <c r="Q36" s="126"/>
      <c r="R36" s="89"/>
      <c r="S36" s="89"/>
      <c r="T36" s="92"/>
      <c r="U36" s="89"/>
      <c r="V36" s="89"/>
      <c r="W36" s="89"/>
      <c r="X36" s="89"/>
      <c r="Y36" s="89"/>
      <c r="Z36" s="33"/>
      <c r="AA36" s="107" t="str">
        <f t="shared" si="4"/>
        <v/>
      </c>
      <c r="AB36" s="107" t="str">
        <f t="shared" si="5"/>
        <v/>
      </c>
      <c r="AC36" s="107" t="str">
        <f t="shared" si="6"/>
        <v/>
      </c>
      <c r="AD36" s="107" t="str">
        <f t="shared" si="0"/>
        <v/>
      </c>
      <c r="AE36" s="107" t="str">
        <f t="shared" si="1"/>
        <v/>
      </c>
      <c r="AF36" s="107" t="str">
        <f t="shared" si="2"/>
        <v/>
      </c>
      <c r="AG36" s="107" t="str">
        <f t="shared" si="3"/>
        <v/>
      </c>
      <c r="AH36" s="107"/>
      <c r="AI36" s="107" t="s">
        <v>42</v>
      </c>
      <c r="AJ36" s="107" t="s">
        <v>95</v>
      </c>
      <c r="AQ36" s="2"/>
      <c r="AR36"/>
      <c r="BQ36" s="9"/>
      <c r="BR36" s="9"/>
      <c r="BS36" s="9"/>
      <c r="BT36" s="9"/>
      <c r="BU36" s="9"/>
      <c r="BV36" s="9"/>
      <c r="BW36" s="9"/>
      <c r="BX36" s="9"/>
      <c r="BY36" s="9"/>
      <c r="BZ36" s="9"/>
      <c r="CA36" s="9"/>
      <c r="CB36" s="9"/>
      <c r="CC36" s="9"/>
      <c r="CD36" s="9"/>
      <c r="CE36" s="9"/>
      <c r="CF36" s="9"/>
      <c r="CG36" s="9"/>
      <c r="CH36" s="9"/>
      <c r="CI36" s="9"/>
      <c r="CJ36" s="9"/>
      <c r="CK36" s="9"/>
      <c r="CL36" s="9"/>
      <c r="CM36" s="9"/>
      <c r="CN36" s="9"/>
      <c r="CO36" s="9"/>
      <c r="CP36" s="9"/>
      <c r="CQ36" s="9"/>
      <c r="CR36" s="9"/>
      <c r="CS36" s="9"/>
      <c r="CT36" s="9"/>
      <c r="CU36" s="9"/>
      <c r="CV36" s="9"/>
      <c r="CW36" s="9"/>
      <c r="CX36" s="9"/>
      <c r="CY36" s="9"/>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row>
    <row r="37" spans="2:148">
      <c r="B37" s="20"/>
      <c r="C37" s="29">
        <f t="shared" si="7"/>
        <v>15</v>
      </c>
      <c r="D37" s="89"/>
      <c r="E37" s="90"/>
      <c r="F37" s="113"/>
      <c r="G37" s="122"/>
      <c r="H37" s="100"/>
      <c r="I37" s="90"/>
      <c r="J37" s="91"/>
      <c r="K37" s="91"/>
      <c r="L37" s="92"/>
      <c r="M37" s="93"/>
      <c r="N37" s="94"/>
      <c r="O37" s="94"/>
      <c r="P37" s="94"/>
      <c r="Q37" s="126"/>
      <c r="R37" s="89"/>
      <c r="S37" s="89"/>
      <c r="T37" s="92"/>
      <c r="U37" s="89"/>
      <c r="V37" s="89"/>
      <c r="W37" s="89"/>
      <c r="X37" s="89"/>
      <c r="Y37" s="89"/>
      <c r="Z37" s="33"/>
      <c r="AA37" s="107" t="str">
        <f t="shared" si="4"/>
        <v/>
      </c>
      <c r="AB37" s="107" t="str">
        <f t="shared" si="5"/>
        <v/>
      </c>
      <c r="AC37" s="107" t="str">
        <f t="shared" si="6"/>
        <v/>
      </c>
      <c r="AD37" s="107" t="str">
        <f t="shared" si="0"/>
        <v/>
      </c>
      <c r="AE37" s="107" t="str">
        <f t="shared" si="1"/>
        <v/>
      </c>
      <c r="AF37" s="107" t="str">
        <f t="shared" si="2"/>
        <v/>
      </c>
      <c r="AG37" s="107" t="str">
        <f t="shared" si="3"/>
        <v/>
      </c>
      <c r="AH37" s="107"/>
      <c r="AI37" s="107" t="s">
        <v>43</v>
      </c>
      <c r="AJ37" s="107"/>
      <c r="AQ37" s="2"/>
      <c r="AR37"/>
      <c r="BQ37" s="9"/>
      <c r="BR37" s="9"/>
      <c r="BS37" s="9"/>
      <c r="BT37" s="9"/>
      <c r="BU37" s="9"/>
      <c r="BV37" s="9"/>
      <c r="BW37" s="9"/>
      <c r="BX37" s="9"/>
      <c r="BY37" s="9"/>
      <c r="BZ37" s="9"/>
      <c r="CA37" s="9"/>
      <c r="CB37" s="9"/>
      <c r="CC37" s="9"/>
      <c r="CD37" s="9"/>
      <c r="CE37" s="9"/>
      <c r="CF37" s="9"/>
      <c r="CG37" s="9"/>
      <c r="CH37" s="9"/>
      <c r="CI37" s="9"/>
      <c r="CJ37" s="9"/>
      <c r="CK37" s="9"/>
      <c r="CL37" s="9"/>
      <c r="CM37" s="9"/>
      <c r="CN37" s="9"/>
      <c r="CO37" s="9"/>
      <c r="CP37" s="9"/>
      <c r="CQ37" s="9"/>
      <c r="CR37" s="9"/>
      <c r="CS37" s="9"/>
      <c r="CT37" s="9"/>
      <c r="CU37" s="9"/>
      <c r="CV37" s="9"/>
      <c r="CW37" s="9"/>
      <c r="CX37" s="9"/>
      <c r="CY37" s="9"/>
      <c r="CZ37" s="9"/>
      <c r="DA37" s="9"/>
      <c r="DB37" s="9"/>
      <c r="DC37" s="9"/>
      <c r="DD37" s="9"/>
      <c r="DE37" s="9"/>
      <c r="DF37" s="9"/>
      <c r="DG37" s="9"/>
      <c r="DH37" s="9"/>
      <c r="DI37" s="9"/>
      <c r="DJ37" s="9"/>
      <c r="DK37" s="9"/>
      <c r="DL37" s="9"/>
      <c r="DM37" s="9"/>
      <c r="DN37" s="9"/>
      <c r="DO37" s="9"/>
      <c r="DP37" s="9"/>
      <c r="DQ37" s="9"/>
      <c r="DR37" s="9"/>
      <c r="DS37" s="9"/>
      <c r="DT37" s="9"/>
      <c r="DU37" s="9"/>
      <c r="DV37" s="9"/>
      <c r="DW37" s="9"/>
      <c r="DX37" s="9"/>
      <c r="DY37" s="9"/>
      <c r="DZ37" s="9"/>
      <c r="EA37" s="9"/>
      <c r="EB37" s="9"/>
      <c r="EC37" s="9"/>
      <c r="ED37" s="9"/>
      <c r="EE37" s="9"/>
      <c r="EF37" s="9"/>
      <c r="EG37" s="9"/>
      <c r="EH37" s="9"/>
      <c r="EI37" s="9"/>
      <c r="EJ37" s="9"/>
      <c r="EK37" s="9"/>
      <c r="EL37" s="9"/>
      <c r="EM37" s="9"/>
      <c r="EN37" s="9"/>
      <c r="EO37" s="9"/>
      <c r="EP37" s="9"/>
      <c r="EQ37" s="9"/>
      <c r="ER37" s="9"/>
    </row>
    <row r="38" spans="2:148">
      <c r="B38" s="20"/>
      <c r="C38" s="29">
        <f t="shared" si="7"/>
        <v>16</v>
      </c>
      <c r="D38" s="89"/>
      <c r="E38" s="90"/>
      <c r="F38" s="113"/>
      <c r="G38" s="122"/>
      <c r="H38" s="100"/>
      <c r="I38" s="90"/>
      <c r="J38" s="91"/>
      <c r="K38" s="91"/>
      <c r="L38" s="92"/>
      <c r="M38" s="93"/>
      <c r="N38" s="94"/>
      <c r="O38" s="94"/>
      <c r="P38" s="94"/>
      <c r="Q38" s="126"/>
      <c r="R38" s="89"/>
      <c r="S38" s="89"/>
      <c r="T38" s="92"/>
      <c r="U38" s="89"/>
      <c r="V38" s="89"/>
      <c r="W38" s="89"/>
      <c r="X38" s="89"/>
      <c r="Y38" s="89"/>
      <c r="Z38" s="33"/>
      <c r="AA38" s="107" t="str">
        <f t="shared" si="4"/>
        <v/>
      </c>
      <c r="AB38" s="107" t="str">
        <f t="shared" si="5"/>
        <v/>
      </c>
      <c r="AC38" s="107" t="str">
        <f t="shared" si="6"/>
        <v/>
      </c>
      <c r="AD38" s="107" t="str">
        <f t="shared" si="0"/>
        <v/>
      </c>
      <c r="AE38" s="107" t="str">
        <f t="shared" si="1"/>
        <v/>
      </c>
      <c r="AF38" s="107" t="str">
        <f t="shared" si="2"/>
        <v/>
      </c>
      <c r="AG38" s="107" t="str">
        <f t="shared" si="3"/>
        <v/>
      </c>
      <c r="AH38" s="107"/>
      <c r="AI38" s="107"/>
      <c r="AJ38" s="107"/>
      <c r="AQ38" s="2"/>
      <c r="AR38"/>
      <c r="BQ38" s="9"/>
      <c r="BR38" s="9"/>
      <c r="BS38" s="9"/>
      <c r="BT38" s="9"/>
      <c r="BU38" s="9"/>
      <c r="BV38" s="9"/>
      <c r="BW38" s="9"/>
      <c r="BX38" s="9"/>
      <c r="BY38" s="9"/>
      <c r="BZ38" s="9"/>
      <c r="CA38" s="9"/>
      <c r="CB38" s="9"/>
      <c r="CC38" s="9"/>
      <c r="CD38" s="9"/>
      <c r="CE38" s="9"/>
      <c r="CF38" s="9"/>
      <c r="CG38" s="9"/>
      <c r="CH38" s="9"/>
      <c r="CI38" s="9"/>
      <c r="CJ38" s="9"/>
      <c r="CK38" s="9"/>
      <c r="CL38" s="9"/>
      <c r="CM38" s="9"/>
      <c r="CN38" s="9"/>
      <c r="CO38" s="9"/>
      <c r="CP38" s="9"/>
      <c r="CQ38" s="9"/>
      <c r="CR38" s="9"/>
      <c r="CS38" s="9"/>
      <c r="CT38" s="9"/>
      <c r="CU38" s="9"/>
      <c r="CV38" s="9"/>
      <c r="CW38" s="9"/>
      <c r="CX38" s="9"/>
      <c r="CY38" s="9"/>
      <c r="CZ38" s="9"/>
      <c r="DA38" s="9"/>
      <c r="DB38" s="9"/>
      <c r="DC38" s="9"/>
      <c r="DD38" s="9"/>
      <c r="DE38" s="9"/>
      <c r="DF38" s="9"/>
      <c r="DG38" s="9"/>
      <c r="DH38" s="9"/>
      <c r="DI38" s="9"/>
      <c r="DJ38" s="9"/>
      <c r="DK38" s="9"/>
      <c r="DL38" s="9"/>
      <c r="DM38" s="9"/>
      <c r="DN38" s="9"/>
      <c r="DO38" s="9"/>
      <c r="DP38" s="9"/>
      <c r="DQ38" s="9"/>
      <c r="DR38" s="9"/>
      <c r="DS38" s="9"/>
      <c r="DT38" s="9"/>
      <c r="DU38" s="9"/>
      <c r="DV38" s="9"/>
      <c r="DW38" s="9"/>
      <c r="DX38" s="9"/>
      <c r="DY38" s="9"/>
      <c r="DZ38" s="9"/>
      <c r="EA38" s="9"/>
      <c r="EB38" s="9"/>
      <c r="EC38" s="9"/>
      <c r="ED38" s="9"/>
      <c r="EE38" s="9"/>
      <c r="EF38" s="9"/>
      <c r="EG38" s="9"/>
      <c r="EH38" s="9"/>
      <c r="EI38" s="9"/>
      <c r="EJ38" s="9"/>
      <c r="EK38" s="9"/>
      <c r="EL38" s="9"/>
      <c r="EM38" s="9"/>
      <c r="EN38" s="9"/>
      <c r="EO38" s="9"/>
      <c r="EP38" s="9"/>
      <c r="EQ38" s="9"/>
      <c r="ER38" s="9"/>
    </row>
    <row r="39" spans="2:148">
      <c r="B39" s="20"/>
      <c r="C39" s="29">
        <f t="shared" si="7"/>
        <v>17</v>
      </c>
      <c r="D39" s="89"/>
      <c r="E39" s="90"/>
      <c r="F39" s="113"/>
      <c r="G39" s="122"/>
      <c r="H39" s="100"/>
      <c r="I39" s="90"/>
      <c r="J39" s="91"/>
      <c r="K39" s="91"/>
      <c r="L39" s="92"/>
      <c r="M39" s="93"/>
      <c r="N39" s="94"/>
      <c r="O39" s="94"/>
      <c r="P39" s="94"/>
      <c r="Q39" s="126"/>
      <c r="R39" s="89"/>
      <c r="S39" s="89"/>
      <c r="T39" s="92"/>
      <c r="U39" s="89"/>
      <c r="V39" s="89"/>
      <c r="W39" s="89"/>
      <c r="X39" s="89"/>
      <c r="Y39" s="89"/>
      <c r="Z39" s="33"/>
      <c r="AA39" s="107" t="str">
        <f t="shared" si="4"/>
        <v/>
      </c>
      <c r="AB39" s="107" t="str">
        <f t="shared" si="5"/>
        <v/>
      </c>
      <c r="AC39" s="107" t="str">
        <f t="shared" si="6"/>
        <v/>
      </c>
      <c r="AD39" s="107" t="str">
        <f t="shared" si="0"/>
        <v/>
      </c>
      <c r="AE39" s="107" t="str">
        <f t="shared" si="1"/>
        <v/>
      </c>
      <c r="AF39" s="107" t="str">
        <f t="shared" si="2"/>
        <v/>
      </c>
      <c r="AG39" s="107" t="str">
        <f t="shared" si="3"/>
        <v/>
      </c>
      <c r="AH39" s="107"/>
      <c r="AI39" s="107"/>
      <c r="AJ39" s="107"/>
      <c r="AQ39" s="2"/>
      <c r="AR39"/>
      <c r="BQ39" s="9"/>
      <c r="BR39" s="9"/>
      <c r="BS39" s="9"/>
      <c r="BT39" s="9"/>
      <c r="BU39" s="9"/>
      <c r="BV39" s="9"/>
      <c r="BW39" s="9"/>
      <c r="BX39" s="9"/>
      <c r="BY39" s="9"/>
      <c r="BZ39" s="9"/>
      <c r="CA39" s="9"/>
      <c r="CB39" s="9"/>
      <c r="CC39" s="9"/>
      <c r="CD39" s="9"/>
      <c r="CE39" s="9"/>
      <c r="CF39" s="9"/>
      <c r="CG39" s="9"/>
      <c r="CH39" s="9"/>
      <c r="CI39" s="9"/>
      <c r="CJ39" s="9"/>
      <c r="CK39" s="9"/>
      <c r="CL39" s="9"/>
      <c r="CM39" s="9"/>
      <c r="CN39" s="9"/>
      <c r="CO39" s="9"/>
      <c r="CP39" s="9"/>
      <c r="CQ39" s="9"/>
      <c r="CR39" s="9"/>
      <c r="CS39" s="9"/>
      <c r="CT39" s="9"/>
      <c r="CU39" s="9"/>
      <c r="CV39" s="9"/>
      <c r="CW39" s="9"/>
      <c r="CX39" s="9"/>
      <c r="CY39" s="9"/>
      <c r="CZ39" s="9"/>
      <c r="DA39" s="9"/>
      <c r="DB39" s="9"/>
      <c r="DC39" s="9"/>
      <c r="DD39" s="9"/>
      <c r="DE39" s="9"/>
      <c r="DF39" s="9"/>
      <c r="DG39" s="9"/>
      <c r="DH39" s="9"/>
      <c r="DI39" s="9"/>
      <c r="DJ39" s="9"/>
      <c r="DK39" s="9"/>
      <c r="DL39" s="9"/>
      <c r="DM39" s="9"/>
      <c r="DN39" s="9"/>
      <c r="DO39" s="9"/>
      <c r="DP39" s="9"/>
      <c r="DQ39" s="9"/>
      <c r="DR39" s="9"/>
      <c r="DS39" s="9"/>
      <c r="DT39" s="9"/>
      <c r="DU39" s="9"/>
      <c r="DV39" s="9"/>
      <c r="DW39" s="9"/>
      <c r="DX39" s="9"/>
      <c r="DY39" s="9"/>
      <c r="DZ39" s="9"/>
      <c r="EA39" s="9"/>
      <c r="EB39" s="9"/>
      <c r="EC39" s="9"/>
      <c r="ED39" s="9"/>
      <c r="EE39" s="9"/>
      <c r="EF39" s="9"/>
      <c r="EG39" s="9"/>
      <c r="EH39" s="9"/>
      <c r="EI39" s="9"/>
      <c r="EJ39" s="9"/>
      <c r="EK39" s="9"/>
      <c r="EL39" s="9"/>
      <c r="EM39" s="9"/>
      <c r="EN39" s="9"/>
      <c r="EO39" s="9"/>
      <c r="EP39" s="9"/>
      <c r="EQ39" s="9"/>
      <c r="ER39" s="9"/>
    </row>
    <row r="40" spans="2:148">
      <c r="B40" s="20"/>
      <c r="C40" s="29">
        <f t="shared" si="7"/>
        <v>18</v>
      </c>
      <c r="D40" s="89"/>
      <c r="E40" s="90"/>
      <c r="F40" s="113"/>
      <c r="G40" s="122"/>
      <c r="H40" s="100"/>
      <c r="I40" s="90"/>
      <c r="J40" s="91"/>
      <c r="K40" s="91"/>
      <c r="L40" s="92"/>
      <c r="M40" s="93"/>
      <c r="N40" s="94"/>
      <c r="O40" s="94"/>
      <c r="P40" s="94"/>
      <c r="Q40" s="126"/>
      <c r="R40" s="89"/>
      <c r="S40" s="89"/>
      <c r="T40" s="92"/>
      <c r="U40" s="89"/>
      <c r="V40" s="89"/>
      <c r="W40" s="89"/>
      <c r="X40" s="89"/>
      <c r="Y40" s="89"/>
      <c r="Z40" s="33"/>
      <c r="AA40" s="107" t="str">
        <f t="shared" si="4"/>
        <v/>
      </c>
      <c r="AB40" s="107" t="str">
        <f t="shared" si="5"/>
        <v/>
      </c>
      <c r="AC40" s="107" t="str">
        <f t="shared" si="6"/>
        <v/>
      </c>
      <c r="AD40" s="107" t="str">
        <f t="shared" si="0"/>
        <v/>
      </c>
      <c r="AE40" s="107" t="str">
        <f t="shared" si="1"/>
        <v/>
      </c>
      <c r="AF40" s="107" t="str">
        <f t="shared" si="2"/>
        <v/>
      </c>
      <c r="AG40" s="107" t="str">
        <f t="shared" si="3"/>
        <v/>
      </c>
      <c r="AH40" s="107"/>
      <c r="AI40" s="107"/>
      <c r="AJ40" s="107"/>
      <c r="AQ40" s="2"/>
      <c r="AR40"/>
      <c r="BQ40" s="9"/>
      <c r="BR40" s="9"/>
      <c r="BS40" s="9"/>
      <c r="BT40" s="9"/>
      <c r="BU40" s="9"/>
      <c r="BV40" s="9"/>
      <c r="BW40" s="9"/>
      <c r="BX40" s="9"/>
      <c r="BY40" s="9"/>
      <c r="BZ40" s="9"/>
      <c r="CA40" s="9"/>
      <c r="CB40" s="9"/>
      <c r="CC40" s="9"/>
      <c r="CD40" s="9"/>
      <c r="CE40" s="9"/>
      <c r="CF40" s="9"/>
      <c r="CG40" s="9"/>
      <c r="CH40" s="9"/>
      <c r="CI40" s="9"/>
      <c r="CJ40" s="9"/>
      <c r="CK40" s="9"/>
      <c r="CL40" s="9"/>
      <c r="CM40" s="9"/>
      <c r="CN40" s="9"/>
      <c r="CO40" s="9"/>
      <c r="CP40" s="9"/>
      <c r="CQ40" s="9"/>
      <c r="CR40" s="9"/>
      <c r="CS40" s="9"/>
      <c r="CT40" s="9"/>
      <c r="CU40" s="9"/>
      <c r="CV40" s="9"/>
      <c r="CW40" s="9"/>
      <c r="CX40" s="9"/>
      <c r="CY40" s="9"/>
      <c r="CZ40" s="9"/>
      <c r="DA40" s="9"/>
      <c r="DB40" s="9"/>
      <c r="DC40" s="9"/>
      <c r="DD40" s="9"/>
      <c r="DE40" s="9"/>
      <c r="DF40" s="9"/>
      <c r="DG40" s="9"/>
      <c r="DH40" s="9"/>
      <c r="DI40" s="9"/>
      <c r="DJ40" s="9"/>
      <c r="DK40" s="9"/>
      <c r="DL40" s="9"/>
      <c r="DM40" s="9"/>
      <c r="DN40" s="9"/>
      <c r="DO40" s="9"/>
      <c r="DP40" s="9"/>
      <c r="DQ40" s="9"/>
      <c r="DR40" s="9"/>
      <c r="DS40" s="9"/>
      <c r="DT40" s="9"/>
      <c r="DU40" s="9"/>
      <c r="DV40" s="9"/>
      <c r="DW40" s="9"/>
      <c r="DX40" s="9"/>
      <c r="DY40" s="9"/>
      <c r="DZ40" s="9"/>
      <c r="EA40" s="9"/>
      <c r="EB40" s="9"/>
      <c r="EC40" s="9"/>
      <c r="ED40" s="9"/>
      <c r="EE40" s="9"/>
      <c r="EF40" s="9"/>
      <c r="EG40" s="9"/>
      <c r="EH40" s="9"/>
      <c r="EI40" s="9"/>
      <c r="EJ40" s="9"/>
      <c r="EK40" s="9"/>
      <c r="EL40" s="9"/>
      <c r="EM40" s="9"/>
      <c r="EN40" s="9"/>
      <c r="EO40" s="9"/>
      <c r="EP40" s="9"/>
      <c r="EQ40" s="9"/>
      <c r="ER40" s="9"/>
    </row>
    <row r="41" spans="2:148">
      <c r="B41" s="20"/>
      <c r="C41" s="29">
        <f t="shared" si="7"/>
        <v>19</v>
      </c>
      <c r="D41" s="89"/>
      <c r="E41" s="90"/>
      <c r="F41" s="113"/>
      <c r="G41" s="122"/>
      <c r="H41" s="100"/>
      <c r="I41" s="90"/>
      <c r="J41" s="91"/>
      <c r="K41" s="91"/>
      <c r="L41" s="92"/>
      <c r="M41" s="93"/>
      <c r="N41" s="94"/>
      <c r="O41" s="94"/>
      <c r="P41" s="94"/>
      <c r="Q41" s="126"/>
      <c r="R41" s="89"/>
      <c r="S41" s="89"/>
      <c r="T41" s="92"/>
      <c r="U41" s="89"/>
      <c r="V41" s="89"/>
      <c r="W41" s="89"/>
      <c r="X41" s="89"/>
      <c r="Y41" s="89"/>
      <c r="Z41" s="33"/>
      <c r="AA41" s="107" t="str">
        <f t="shared" si="4"/>
        <v/>
      </c>
      <c r="AB41" s="107" t="str">
        <f t="shared" si="5"/>
        <v/>
      </c>
      <c r="AC41" s="107" t="str">
        <f t="shared" si="6"/>
        <v/>
      </c>
      <c r="AD41" s="107" t="str">
        <f t="shared" si="0"/>
        <v/>
      </c>
      <c r="AE41" s="107" t="str">
        <f t="shared" si="1"/>
        <v/>
      </c>
      <c r="AF41" s="107" t="str">
        <f t="shared" si="2"/>
        <v/>
      </c>
      <c r="AG41" s="107" t="str">
        <f t="shared" si="3"/>
        <v/>
      </c>
      <c r="AH41" s="107"/>
      <c r="AI41" s="107"/>
      <c r="AJ41" s="107"/>
      <c r="AQ41" s="2"/>
      <c r="AR41"/>
      <c r="BQ41" s="9"/>
      <c r="BR41" s="9"/>
      <c r="BS41" s="9"/>
      <c r="BT41" s="9"/>
      <c r="BU41" s="9"/>
      <c r="BV41" s="9"/>
      <c r="BW41" s="9"/>
      <c r="BX41" s="9"/>
      <c r="BY41" s="9"/>
      <c r="BZ41" s="9"/>
      <c r="CA41" s="9"/>
      <c r="CB41" s="9"/>
      <c r="CC41" s="9"/>
      <c r="CD41" s="9"/>
      <c r="CE41" s="9"/>
      <c r="CF41" s="9"/>
      <c r="CG41" s="9"/>
      <c r="CH41" s="9"/>
      <c r="CI41" s="9"/>
      <c r="CJ41" s="9"/>
      <c r="CK41" s="9"/>
      <c r="CL41" s="9"/>
      <c r="CM41" s="9"/>
      <c r="CN41" s="9"/>
      <c r="CO41" s="9"/>
      <c r="CP41" s="9"/>
      <c r="CQ41" s="9"/>
      <c r="CR41" s="9"/>
      <c r="CS41" s="9"/>
      <c r="CT41" s="9"/>
      <c r="CU41" s="9"/>
      <c r="CV41" s="9"/>
      <c r="CW41" s="9"/>
      <c r="CX41" s="9"/>
      <c r="CY41" s="9"/>
      <c r="CZ41" s="9"/>
      <c r="DA41" s="9"/>
      <c r="DB41" s="9"/>
      <c r="DC41" s="9"/>
      <c r="DD41" s="9"/>
      <c r="DE41" s="9"/>
      <c r="DF41" s="9"/>
      <c r="DG41" s="9"/>
      <c r="DH41" s="9"/>
      <c r="DI41" s="9"/>
      <c r="DJ41" s="9"/>
      <c r="DK41" s="9"/>
      <c r="DL41" s="9"/>
      <c r="DM41" s="9"/>
      <c r="DN41" s="9"/>
      <c r="DO41" s="9"/>
      <c r="DP41" s="9"/>
      <c r="DQ41" s="9"/>
      <c r="DR41" s="9"/>
      <c r="DS41" s="9"/>
      <c r="DT41" s="9"/>
      <c r="DU41" s="9"/>
      <c r="DV41" s="9"/>
      <c r="DW41" s="9"/>
      <c r="DX41" s="9"/>
      <c r="DY41" s="9"/>
      <c r="DZ41" s="9"/>
      <c r="EA41" s="9"/>
      <c r="EB41" s="9"/>
      <c r="EC41" s="9"/>
      <c r="ED41" s="9"/>
      <c r="EE41" s="9"/>
      <c r="EF41" s="9"/>
      <c r="EG41" s="9"/>
      <c r="EH41" s="9"/>
      <c r="EI41" s="9"/>
      <c r="EJ41" s="9"/>
      <c r="EK41" s="9"/>
      <c r="EL41" s="9"/>
      <c r="EM41" s="9"/>
      <c r="EN41" s="9"/>
      <c r="EO41" s="9"/>
      <c r="EP41" s="9"/>
      <c r="EQ41" s="9"/>
      <c r="ER41" s="9"/>
    </row>
    <row r="42" spans="2:148">
      <c r="B42" s="20"/>
      <c r="C42" s="29">
        <f t="shared" si="7"/>
        <v>20</v>
      </c>
      <c r="D42" s="89"/>
      <c r="E42" s="90"/>
      <c r="F42" s="113"/>
      <c r="G42" s="122"/>
      <c r="H42" s="100"/>
      <c r="I42" s="90"/>
      <c r="J42" s="91"/>
      <c r="K42" s="91"/>
      <c r="L42" s="92"/>
      <c r="M42" s="93"/>
      <c r="N42" s="94"/>
      <c r="O42" s="94"/>
      <c r="P42" s="94"/>
      <c r="Q42" s="126"/>
      <c r="R42" s="89"/>
      <c r="S42" s="89"/>
      <c r="T42" s="92"/>
      <c r="U42" s="89"/>
      <c r="V42" s="89"/>
      <c r="W42" s="89"/>
      <c r="X42" s="89"/>
      <c r="Y42" s="89"/>
      <c r="Z42" s="33"/>
      <c r="AA42" s="107" t="str">
        <f t="shared" si="4"/>
        <v/>
      </c>
      <c r="AB42" s="107" t="str">
        <f t="shared" si="5"/>
        <v/>
      </c>
      <c r="AC42" s="107" t="str">
        <f t="shared" si="6"/>
        <v/>
      </c>
      <c r="AD42" s="107" t="str">
        <f t="shared" si="0"/>
        <v/>
      </c>
      <c r="AE42" s="107" t="str">
        <f t="shared" si="1"/>
        <v/>
      </c>
      <c r="AF42" s="107" t="str">
        <f t="shared" si="2"/>
        <v/>
      </c>
      <c r="AG42" s="107" t="str">
        <f t="shared" si="3"/>
        <v/>
      </c>
      <c r="AH42" s="107"/>
      <c r="AI42" s="107"/>
      <c r="AJ42" s="107"/>
      <c r="AQ42" s="2"/>
      <c r="AR42"/>
      <c r="BQ42" s="9"/>
      <c r="BR42" s="9"/>
      <c r="BS42" s="9"/>
      <c r="BT42" s="9"/>
      <c r="BU42" s="9"/>
      <c r="BV42" s="9"/>
      <c r="BW42" s="9"/>
      <c r="BX42" s="9"/>
      <c r="BY42" s="9"/>
      <c r="BZ42" s="9"/>
      <c r="CA42" s="9"/>
      <c r="CB42" s="9"/>
      <c r="CC42" s="9"/>
      <c r="CD42" s="9"/>
      <c r="CE42" s="9"/>
      <c r="CF42" s="9"/>
      <c r="CG42" s="9"/>
      <c r="CH42" s="9"/>
      <c r="CI42" s="9"/>
      <c r="CJ42" s="9"/>
      <c r="CK42" s="9"/>
      <c r="CL42" s="9"/>
      <c r="CM42" s="9"/>
      <c r="CN42" s="9"/>
      <c r="CO42" s="9"/>
      <c r="CP42" s="9"/>
      <c r="CQ42" s="9"/>
      <c r="CR42" s="9"/>
      <c r="CS42" s="9"/>
      <c r="CT42" s="9"/>
      <c r="CU42" s="9"/>
      <c r="CV42" s="9"/>
      <c r="CW42" s="9"/>
      <c r="CX42" s="9"/>
      <c r="CY42" s="9"/>
      <c r="CZ42" s="9"/>
      <c r="DA42" s="9"/>
      <c r="DB42" s="9"/>
      <c r="DC42" s="9"/>
      <c r="DD42" s="9"/>
      <c r="DE42" s="9"/>
      <c r="DF42" s="9"/>
      <c r="DG42" s="9"/>
      <c r="DH42" s="9"/>
      <c r="DI42" s="9"/>
      <c r="DJ42" s="9"/>
      <c r="DK42" s="9"/>
      <c r="DL42" s="9"/>
      <c r="DM42" s="9"/>
      <c r="DN42" s="9"/>
      <c r="DO42" s="9"/>
      <c r="DP42" s="9"/>
      <c r="DQ42" s="9"/>
      <c r="DR42" s="9"/>
      <c r="DS42" s="9"/>
      <c r="DT42" s="9"/>
      <c r="DU42" s="9"/>
      <c r="DV42" s="9"/>
      <c r="DW42" s="9"/>
      <c r="DX42" s="9"/>
      <c r="DY42" s="9"/>
      <c r="DZ42" s="9"/>
      <c r="EA42" s="9"/>
      <c r="EB42" s="9"/>
      <c r="EC42" s="9"/>
      <c r="ED42" s="9"/>
      <c r="EE42" s="9"/>
      <c r="EF42" s="9"/>
      <c r="EG42" s="9"/>
      <c r="EH42" s="9"/>
      <c r="EI42" s="9"/>
      <c r="EJ42" s="9"/>
      <c r="EK42" s="9"/>
      <c r="EL42" s="9"/>
      <c r="EM42" s="9"/>
      <c r="EN42" s="9"/>
      <c r="EO42" s="9"/>
      <c r="EP42" s="9"/>
      <c r="EQ42" s="9"/>
      <c r="ER42" s="9"/>
    </row>
    <row r="43" spans="2:148">
      <c r="B43" s="20"/>
      <c r="C43" s="29">
        <f t="shared" si="7"/>
        <v>21</v>
      </c>
      <c r="D43" s="89"/>
      <c r="E43" s="90"/>
      <c r="F43" s="113"/>
      <c r="G43" s="122"/>
      <c r="H43" s="100"/>
      <c r="I43" s="90"/>
      <c r="J43" s="91"/>
      <c r="K43" s="91"/>
      <c r="L43" s="92"/>
      <c r="M43" s="93"/>
      <c r="N43" s="94"/>
      <c r="O43" s="94"/>
      <c r="P43" s="94"/>
      <c r="Q43" s="126"/>
      <c r="R43" s="89"/>
      <c r="S43" s="89"/>
      <c r="T43" s="92"/>
      <c r="U43" s="89"/>
      <c r="V43" s="89"/>
      <c r="W43" s="89"/>
      <c r="X43" s="89"/>
      <c r="Y43" s="89"/>
      <c r="Z43" s="33"/>
      <c r="AA43" s="107" t="str">
        <f t="shared" si="4"/>
        <v/>
      </c>
      <c r="AB43" s="107" t="str">
        <f t="shared" si="5"/>
        <v/>
      </c>
      <c r="AC43" s="107" t="str">
        <f t="shared" si="6"/>
        <v/>
      </c>
      <c r="AD43" s="107" t="str">
        <f t="shared" si="0"/>
        <v/>
      </c>
      <c r="AE43" s="107" t="str">
        <f t="shared" si="1"/>
        <v/>
      </c>
      <c r="AF43" s="107" t="str">
        <f t="shared" si="2"/>
        <v/>
      </c>
      <c r="AG43" s="107" t="str">
        <f t="shared" si="3"/>
        <v/>
      </c>
      <c r="AH43" s="107"/>
      <c r="AI43" s="107"/>
      <c r="AJ43" s="107"/>
      <c r="AQ43" s="2"/>
      <c r="AR43"/>
      <c r="BQ43" s="9"/>
      <c r="BR43" s="9"/>
      <c r="BS43" s="9"/>
      <c r="BT43" s="9"/>
      <c r="BU43" s="9"/>
      <c r="BV43" s="9"/>
      <c r="BW43" s="9"/>
      <c r="BX43" s="9"/>
      <c r="BY43" s="9"/>
      <c r="BZ43" s="9"/>
      <c r="CA43" s="9"/>
      <c r="CB43" s="9"/>
      <c r="CC43" s="9"/>
      <c r="CD43" s="9"/>
      <c r="CE43" s="9"/>
      <c r="CF43" s="9"/>
      <c r="CG43" s="9"/>
      <c r="CH43" s="9"/>
      <c r="CI43" s="9"/>
      <c r="CJ43" s="9"/>
      <c r="CK43" s="9"/>
      <c r="CL43" s="9"/>
      <c r="CM43" s="9"/>
      <c r="CN43" s="9"/>
      <c r="CO43" s="9"/>
      <c r="CP43" s="9"/>
      <c r="CQ43" s="9"/>
      <c r="CR43" s="9"/>
      <c r="CS43" s="9"/>
      <c r="CT43" s="9"/>
      <c r="CU43" s="9"/>
      <c r="CV43" s="9"/>
      <c r="CW43" s="9"/>
      <c r="CX43" s="9"/>
      <c r="CY43" s="9"/>
      <c r="CZ43" s="9"/>
      <c r="DA43" s="9"/>
      <c r="DB43" s="9"/>
      <c r="DC43" s="9"/>
      <c r="DD43" s="9"/>
      <c r="DE43" s="9"/>
      <c r="DF43" s="9"/>
      <c r="DG43" s="9"/>
      <c r="DH43" s="9"/>
      <c r="DI43" s="9"/>
      <c r="DJ43" s="9"/>
      <c r="DK43" s="9"/>
      <c r="DL43" s="9"/>
      <c r="DM43" s="9"/>
      <c r="DN43" s="9"/>
      <c r="DO43" s="9"/>
      <c r="DP43" s="9"/>
      <c r="DQ43" s="9"/>
      <c r="DR43" s="9"/>
      <c r="DS43" s="9"/>
      <c r="DT43" s="9"/>
      <c r="DU43" s="9"/>
      <c r="DV43" s="9"/>
      <c r="DW43" s="9"/>
      <c r="DX43" s="9"/>
      <c r="DY43" s="9"/>
      <c r="DZ43" s="9"/>
      <c r="EA43" s="9"/>
      <c r="EB43" s="9"/>
      <c r="EC43" s="9"/>
      <c r="ED43" s="9"/>
      <c r="EE43" s="9"/>
      <c r="EF43" s="9"/>
      <c r="EG43" s="9"/>
      <c r="EH43" s="9"/>
      <c r="EI43" s="9"/>
      <c r="EJ43" s="9"/>
      <c r="EK43" s="9"/>
      <c r="EL43" s="9"/>
      <c r="EM43" s="9"/>
      <c r="EN43" s="9"/>
      <c r="EO43" s="9"/>
      <c r="EP43" s="9"/>
      <c r="EQ43" s="9"/>
      <c r="ER43" s="9"/>
    </row>
    <row r="44" spans="2:148">
      <c r="B44" s="20"/>
      <c r="C44" s="29">
        <f t="shared" si="7"/>
        <v>22</v>
      </c>
      <c r="D44" s="89"/>
      <c r="E44" s="90"/>
      <c r="F44" s="113"/>
      <c r="G44" s="122"/>
      <c r="H44" s="100"/>
      <c r="I44" s="90"/>
      <c r="J44" s="91"/>
      <c r="K44" s="91"/>
      <c r="L44" s="92"/>
      <c r="M44" s="93"/>
      <c r="N44" s="94"/>
      <c r="O44" s="94"/>
      <c r="P44" s="94"/>
      <c r="Q44" s="126"/>
      <c r="R44" s="89"/>
      <c r="S44" s="89"/>
      <c r="T44" s="92"/>
      <c r="U44" s="89"/>
      <c r="V44" s="89"/>
      <c r="W44" s="89"/>
      <c r="X44" s="89"/>
      <c r="Y44" s="89"/>
      <c r="Z44" s="33"/>
      <c r="AA44" s="107" t="str">
        <f t="shared" si="4"/>
        <v/>
      </c>
      <c r="AB44" s="107" t="str">
        <f t="shared" si="5"/>
        <v/>
      </c>
      <c r="AC44" s="107" t="str">
        <f t="shared" si="6"/>
        <v/>
      </c>
      <c r="AD44" s="107" t="str">
        <f t="shared" si="0"/>
        <v/>
      </c>
      <c r="AE44" s="107" t="str">
        <f t="shared" si="1"/>
        <v/>
      </c>
      <c r="AF44" s="107" t="str">
        <f t="shared" si="2"/>
        <v/>
      </c>
      <c r="AG44" s="107" t="str">
        <f t="shared" si="3"/>
        <v/>
      </c>
      <c r="AH44" s="107"/>
      <c r="AI44" s="107"/>
      <c r="AJ44" s="107"/>
      <c r="AQ44" s="2"/>
      <c r="AR44"/>
      <c r="BQ44" s="9"/>
      <c r="BR44" s="9"/>
      <c r="BS44" s="9"/>
      <c r="BT44" s="9"/>
      <c r="BU44" s="9"/>
      <c r="BV44" s="9"/>
      <c r="BW44" s="9"/>
      <c r="BX44" s="9"/>
      <c r="BY44" s="9"/>
      <c r="BZ44" s="9"/>
      <c r="CA44" s="9"/>
      <c r="CB44" s="9"/>
      <c r="CC44" s="9"/>
      <c r="CD44" s="9"/>
      <c r="CE44" s="9"/>
      <c r="CF44" s="9"/>
      <c r="CG44" s="9"/>
      <c r="CH44" s="9"/>
      <c r="CI44" s="9"/>
      <c r="CJ44" s="9"/>
      <c r="CK44" s="9"/>
      <c r="CL44" s="9"/>
      <c r="CM44" s="9"/>
      <c r="CN44" s="9"/>
      <c r="CO44" s="9"/>
      <c r="CP44" s="9"/>
      <c r="CQ44" s="9"/>
      <c r="CR44" s="9"/>
      <c r="CS44" s="9"/>
      <c r="CT44" s="9"/>
      <c r="CU44" s="9"/>
      <c r="CV44" s="9"/>
      <c r="CW44" s="9"/>
      <c r="CX44" s="9"/>
      <c r="CY44" s="9"/>
      <c r="CZ44" s="9"/>
      <c r="DA44" s="9"/>
      <c r="DB44" s="9"/>
      <c r="DC44" s="9"/>
      <c r="DD44" s="9"/>
      <c r="DE44" s="9"/>
      <c r="DF44" s="9"/>
      <c r="DG44" s="9"/>
      <c r="DH44" s="9"/>
      <c r="DI44" s="9"/>
      <c r="DJ44" s="9"/>
      <c r="DK44" s="9"/>
      <c r="DL44" s="9"/>
      <c r="DM44" s="9"/>
      <c r="DN44" s="9"/>
      <c r="DO44" s="9"/>
      <c r="DP44" s="9"/>
      <c r="DQ44" s="9"/>
      <c r="DR44" s="9"/>
      <c r="DS44" s="9"/>
      <c r="DT44" s="9"/>
      <c r="DU44" s="9"/>
      <c r="DV44" s="9"/>
      <c r="DW44" s="9"/>
      <c r="DX44" s="9"/>
      <c r="DY44" s="9"/>
      <c r="DZ44" s="9"/>
      <c r="EA44" s="9"/>
      <c r="EB44" s="9"/>
      <c r="EC44" s="9"/>
      <c r="ED44" s="9"/>
      <c r="EE44" s="9"/>
      <c r="EF44" s="9"/>
      <c r="EG44" s="9"/>
      <c r="EH44" s="9"/>
      <c r="EI44" s="9"/>
      <c r="EJ44" s="9"/>
      <c r="EK44" s="9"/>
      <c r="EL44" s="9"/>
      <c r="EM44" s="9"/>
      <c r="EN44" s="9"/>
      <c r="EO44" s="9"/>
      <c r="EP44" s="9"/>
      <c r="EQ44" s="9"/>
      <c r="ER44" s="9"/>
    </row>
    <row r="45" spans="2:148">
      <c r="B45" s="20"/>
      <c r="C45" s="29">
        <f t="shared" si="7"/>
        <v>23</v>
      </c>
      <c r="D45" s="89"/>
      <c r="E45" s="90"/>
      <c r="F45" s="113"/>
      <c r="G45" s="122"/>
      <c r="H45" s="100"/>
      <c r="I45" s="90"/>
      <c r="J45" s="91"/>
      <c r="K45" s="91"/>
      <c r="L45" s="92"/>
      <c r="M45" s="93"/>
      <c r="N45" s="94"/>
      <c r="O45" s="94"/>
      <c r="P45" s="94"/>
      <c r="Q45" s="126"/>
      <c r="R45" s="89"/>
      <c r="S45" s="89"/>
      <c r="T45" s="92"/>
      <c r="U45" s="89"/>
      <c r="V45" s="89"/>
      <c r="W45" s="89"/>
      <c r="X45" s="89"/>
      <c r="Y45" s="89"/>
      <c r="Z45" s="33"/>
      <c r="AA45" s="107" t="str">
        <f t="shared" si="4"/>
        <v/>
      </c>
      <c r="AB45" s="107" t="str">
        <f t="shared" si="5"/>
        <v/>
      </c>
      <c r="AC45" s="107" t="str">
        <f t="shared" si="6"/>
        <v/>
      </c>
      <c r="AD45" s="107" t="str">
        <f t="shared" si="0"/>
        <v/>
      </c>
      <c r="AE45" s="107" t="str">
        <f t="shared" si="1"/>
        <v/>
      </c>
      <c r="AF45" s="107" t="str">
        <f t="shared" si="2"/>
        <v/>
      </c>
      <c r="AG45" s="107" t="str">
        <f t="shared" si="3"/>
        <v/>
      </c>
      <c r="AH45" s="107"/>
      <c r="AI45" s="107"/>
      <c r="AJ45" s="107"/>
      <c r="AQ45" s="2"/>
      <c r="AR45"/>
      <c r="BQ45" s="9"/>
      <c r="BR45" s="9"/>
      <c r="BS45" s="9"/>
      <c r="BT45" s="9"/>
      <c r="BU45" s="9"/>
      <c r="BV45" s="9"/>
      <c r="BW45" s="9"/>
      <c r="BX45" s="9"/>
      <c r="BY45" s="9"/>
      <c r="BZ45" s="9"/>
      <c r="CA45" s="9"/>
      <c r="CB45" s="9"/>
      <c r="CC45" s="9"/>
      <c r="CD45" s="9"/>
      <c r="CE45" s="9"/>
      <c r="CF45" s="9"/>
      <c r="CG45" s="9"/>
      <c r="CH45" s="9"/>
      <c r="CI45" s="9"/>
      <c r="CJ45" s="9"/>
      <c r="CK45" s="9"/>
      <c r="CL45" s="9"/>
      <c r="CM45" s="9"/>
      <c r="CN45" s="9"/>
      <c r="CO45" s="9"/>
      <c r="CP45" s="9"/>
      <c r="CQ45" s="9"/>
      <c r="CR45" s="9"/>
      <c r="CS45" s="9"/>
      <c r="CT45" s="9"/>
      <c r="CU45" s="9"/>
      <c r="CV45" s="9"/>
      <c r="CW45" s="9"/>
      <c r="CX45" s="9"/>
      <c r="CY45" s="9"/>
      <c r="CZ45" s="9"/>
      <c r="DA45" s="9"/>
      <c r="DB45" s="9"/>
      <c r="DC45" s="9"/>
      <c r="DD45" s="9"/>
      <c r="DE45" s="9"/>
      <c r="DF45" s="9"/>
      <c r="DG45" s="9"/>
      <c r="DH45" s="9"/>
      <c r="DI45" s="9"/>
      <c r="DJ45" s="9"/>
      <c r="DK45" s="9"/>
      <c r="DL45" s="9"/>
      <c r="DM45" s="9"/>
      <c r="DN45" s="9"/>
      <c r="DO45" s="9"/>
      <c r="DP45" s="9"/>
      <c r="DQ45" s="9"/>
      <c r="DR45" s="9"/>
      <c r="DS45" s="9"/>
      <c r="DT45" s="9"/>
      <c r="DU45" s="9"/>
      <c r="DV45" s="9"/>
      <c r="DW45" s="9"/>
      <c r="DX45" s="9"/>
      <c r="DY45" s="9"/>
      <c r="DZ45" s="9"/>
      <c r="EA45" s="9"/>
      <c r="EB45" s="9"/>
      <c r="EC45" s="9"/>
      <c r="ED45" s="9"/>
      <c r="EE45" s="9"/>
      <c r="EF45" s="9"/>
      <c r="EG45" s="9"/>
      <c r="EH45" s="9"/>
      <c r="EI45" s="9"/>
      <c r="EJ45" s="9"/>
      <c r="EK45" s="9"/>
      <c r="EL45" s="9"/>
      <c r="EM45" s="9"/>
      <c r="EN45" s="9"/>
      <c r="EO45" s="9"/>
      <c r="EP45" s="9"/>
      <c r="EQ45" s="9"/>
      <c r="ER45" s="9"/>
    </row>
    <row r="46" spans="2:148">
      <c r="B46" s="20"/>
      <c r="C46" s="29">
        <f t="shared" si="7"/>
        <v>24</v>
      </c>
      <c r="D46" s="89"/>
      <c r="E46" s="90"/>
      <c r="F46" s="113"/>
      <c r="G46" s="122"/>
      <c r="H46" s="100"/>
      <c r="I46" s="90"/>
      <c r="J46" s="91"/>
      <c r="K46" s="91"/>
      <c r="L46" s="92"/>
      <c r="M46" s="93"/>
      <c r="N46" s="94"/>
      <c r="O46" s="94"/>
      <c r="P46" s="94"/>
      <c r="Q46" s="126"/>
      <c r="R46" s="89"/>
      <c r="S46" s="89"/>
      <c r="T46" s="92"/>
      <c r="U46" s="89"/>
      <c r="V46" s="89"/>
      <c r="W46" s="89"/>
      <c r="X46" s="89"/>
      <c r="Y46" s="89"/>
      <c r="Z46" s="33"/>
      <c r="AA46" s="107" t="str">
        <f t="shared" si="4"/>
        <v/>
      </c>
      <c r="AB46" s="107" t="str">
        <f t="shared" si="5"/>
        <v/>
      </c>
      <c r="AC46" s="107" t="str">
        <f t="shared" si="6"/>
        <v/>
      </c>
      <c r="AD46" s="107" t="str">
        <f t="shared" si="0"/>
        <v/>
      </c>
      <c r="AE46" s="107" t="str">
        <f t="shared" si="1"/>
        <v/>
      </c>
      <c r="AF46" s="107" t="str">
        <f t="shared" si="2"/>
        <v/>
      </c>
      <c r="AG46" s="107" t="str">
        <f t="shared" si="3"/>
        <v/>
      </c>
      <c r="AH46" s="107"/>
      <c r="AI46" s="107"/>
      <c r="AJ46" s="107"/>
      <c r="AQ46" s="2"/>
      <c r="AR46"/>
      <c r="BQ46" s="9"/>
      <c r="BR46" s="9"/>
      <c r="BS46" s="9"/>
      <c r="BT46" s="9"/>
      <c r="BU46" s="9"/>
      <c r="BV46" s="9"/>
      <c r="BW46" s="9"/>
      <c r="BX46" s="9"/>
      <c r="BY46" s="9"/>
      <c r="BZ46" s="9"/>
      <c r="CA46" s="9"/>
      <c r="CB46" s="9"/>
      <c r="CC46" s="9"/>
      <c r="CD46" s="9"/>
      <c r="CE46" s="9"/>
      <c r="CF46" s="9"/>
      <c r="CG46" s="9"/>
      <c r="CH46" s="9"/>
      <c r="CI46" s="9"/>
      <c r="CJ46" s="9"/>
      <c r="CK46" s="9"/>
      <c r="CL46" s="9"/>
      <c r="CM46" s="9"/>
      <c r="CN46" s="9"/>
      <c r="CO46" s="9"/>
      <c r="CP46" s="9"/>
      <c r="CQ46" s="9"/>
      <c r="CR46" s="9"/>
      <c r="CS46" s="9"/>
      <c r="CT46" s="9"/>
      <c r="CU46" s="9"/>
      <c r="CV46" s="9"/>
      <c r="CW46" s="9"/>
      <c r="CX46" s="9"/>
      <c r="CY46" s="9"/>
      <c r="CZ46" s="9"/>
      <c r="DA46" s="9"/>
      <c r="DB46" s="9"/>
      <c r="DC46" s="9"/>
      <c r="DD46" s="9"/>
      <c r="DE46" s="9"/>
      <c r="DF46" s="9"/>
      <c r="DG46" s="9"/>
      <c r="DH46" s="9"/>
      <c r="DI46" s="9"/>
      <c r="DJ46" s="9"/>
      <c r="DK46" s="9"/>
      <c r="DL46" s="9"/>
      <c r="DM46" s="9"/>
      <c r="DN46" s="9"/>
      <c r="DO46" s="9"/>
      <c r="DP46" s="9"/>
      <c r="DQ46" s="9"/>
      <c r="DR46" s="9"/>
      <c r="DS46" s="9"/>
      <c r="DT46" s="9"/>
      <c r="DU46" s="9"/>
      <c r="DV46" s="9"/>
      <c r="DW46" s="9"/>
      <c r="DX46" s="9"/>
      <c r="DY46" s="9"/>
      <c r="DZ46" s="9"/>
      <c r="EA46" s="9"/>
      <c r="EB46" s="9"/>
      <c r="EC46" s="9"/>
      <c r="ED46" s="9"/>
      <c r="EE46" s="9"/>
      <c r="EF46" s="9"/>
      <c r="EG46" s="9"/>
      <c r="EH46" s="9"/>
      <c r="EI46" s="9"/>
      <c r="EJ46" s="9"/>
      <c r="EK46" s="9"/>
      <c r="EL46" s="9"/>
      <c r="EM46" s="9"/>
      <c r="EN46" s="9"/>
      <c r="EO46" s="9"/>
      <c r="EP46" s="9"/>
      <c r="EQ46" s="9"/>
      <c r="ER46" s="9"/>
    </row>
    <row r="47" spans="2:148">
      <c r="B47" s="20"/>
      <c r="C47" s="29">
        <f t="shared" si="7"/>
        <v>25</v>
      </c>
      <c r="D47" s="89"/>
      <c r="E47" s="90"/>
      <c r="F47" s="113"/>
      <c r="G47" s="122"/>
      <c r="H47" s="100"/>
      <c r="I47" s="90"/>
      <c r="J47" s="91"/>
      <c r="K47" s="91"/>
      <c r="L47" s="92"/>
      <c r="M47" s="93"/>
      <c r="N47" s="94"/>
      <c r="O47" s="94"/>
      <c r="P47" s="94"/>
      <c r="Q47" s="126"/>
      <c r="R47" s="89"/>
      <c r="S47" s="89"/>
      <c r="T47" s="92"/>
      <c r="U47" s="89"/>
      <c r="V47" s="89"/>
      <c r="W47" s="89"/>
      <c r="X47" s="89"/>
      <c r="Y47" s="89"/>
      <c r="Z47" s="33"/>
      <c r="AA47" s="107" t="str">
        <f t="shared" si="4"/>
        <v/>
      </c>
      <c r="AB47" s="107" t="str">
        <f t="shared" si="5"/>
        <v/>
      </c>
      <c r="AC47" s="107" t="str">
        <f t="shared" si="6"/>
        <v/>
      </c>
      <c r="AD47" s="107" t="str">
        <f t="shared" si="0"/>
        <v/>
      </c>
      <c r="AE47" s="107" t="str">
        <f t="shared" si="1"/>
        <v/>
      </c>
      <c r="AF47" s="107" t="str">
        <f t="shared" si="2"/>
        <v/>
      </c>
      <c r="AG47" s="107" t="str">
        <f t="shared" si="3"/>
        <v/>
      </c>
      <c r="AH47" s="107"/>
      <c r="AI47" s="107"/>
      <c r="AJ47" s="107"/>
      <c r="AQ47" s="2"/>
      <c r="AR47"/>
      <c r="BQ47" s="9"/>
      <c r="BR47" s="9"/>
      <c r="BS47" s="9"/>
      <c r="BT47" s="9"/>
      <c r="BU47" s="9"/>
      <c r="BV47" s="9"/>
      <c r="BW47" s="9"/>
      <c r="BX47" s="9"/>
      <c r="BY47" s="9"/>
      <c r="BZ47" s="9"/>
      <c r="CA47" s="9"/>
      <c r="CB47" s="9"/>
      <c r="CC47" s="9"/>
      <c r="CD47" s="9"/>
      <c r="CE47" s="9"/>
      <c r="CF47" s="9"/>
      <c r="CG47" s="9"/>
      <c r="CH47" s="9"/>
      <c r="CI47" s="9"/>
      <c r="CJ47" s="9"/>
      <c r="CK47" s="9"/>
      <c r="CL47" s="9"/>
      <c r="CM47" s="9"/>
      <c r="CN47" s="9"/>
      <c r="CO47" s="9"/>
      <c r="CP47" s="9"/>
      <c r="CQ47" s="9"/>
      <c r="CR47" s="9"/>
      <c r="CS47" s="9"/>
      <c r="CT47" s="9"/>
      <c r="CU47" s="9"/>
      <c r="CV47" s="9"/>
      <c r="CW47" s="9"/>
      <c r="CX47" s="9"/>
      <c r="CY47" s="9"/>
      <c r="CZ47" s="9"/>
      <c r="DA47" s="9"/>
      <c r="DB47" s="9"/>
      <c r="DC47" s="9"/>
      <c r="DD47" s="9"/>
      <c r="DE47" s="9"/>
      <c r="DF47" s="9"/>
      <c r="DG47" s="9"/>
      <c r="DH47" s="9"/>
      <c r="DI47" s="9"/>
      <c r="DJ47" s="9"/>
      <c r="DK47" s="9"/>
      <c r="DL47" s="9"/>
      <c r="DM47" s="9"/>
      <c r="DN47" s="9"/>
      <c r="DO47" s="9"/>
      <c r="DP47" s="9"/>
      <c r="DQ47" s="9"/>
      <c r="DR47" s="9"/>
      <c r="DS47" s="9"/>
      <c r="DT47" s="9"/>
      <c r="DU47" s="9"/>
      <c r="DV47" s="9"/>
      <c r="DW47" s="9"/>
      <c r="DX47" s="9"/>
      <c r="DY47" s="9"/>
      <c r="DZ47" s="9"/>
      <c r="EA47" s="9"/>
      <c r="EB47" s="9"/>
      <c r="EC47" s="9"/>
      <c r="ED47" s="9"/>
      <c r="EE47" s="9"/>
      <c r="EF47" s="9"/>
      <c r="EG47" s="9"/>
      <c r="EH47" s="9"/>
      <c r="EI47" s="9"/>
      <c r="EJ47" s="9"/>
      <c r="EK47" s="9"/>
      <c r="EL47" s="9"/>
      <c r="EM47" s="9"/>
      <c r="EN47" s="9"/>
      <c r="EO47" s="9"/>
      <c r="EP47" s="9"/>
      <c r="EQ47" s="9"/>
      <c r="ER47" s="9"/>
    </row>
    <row r="48" spans="2:148">
      <c r="B48" s="20"/>
      <c r="C48" s="29">
        <f t="shared" si="7"/>
        <v>26</v>
      </c>
      <c r="D48" s="89"/>
      <c r="E48" s="90"/>
      <c r="F48" s="113"/>
      <c r="G48" s="122"/>
      <c r="H48" s="100"/>
      <c r="I48" s="90"/>
      <c r="J48" s="91"/>
      <c r="K48" s="91"/>
      <c r="L48" s="92"/>
      <c r="M48" s="93"/>
      <c r="N48" s="94"/>
      <c r="O48" s="94"/>
      <c r="P48" s="94"/>
      <c r="Q48" s="126"/>
      <c r="R48" s="89"/>
      <c r="S48" s="89"/>
      <c r="T48" s="92"/>
      <c r="U48" s="89"/>
      <c r="V48" s="89"/>
      <c r="W48" s="89"/>
      <c r="X48" s="89"/>
      <c r="Y48" s="89"/>
      <c r="Z48" s="33"/>
      <c r="AA48" s="107" t="str">
        <f t="shared" si="4"/>
        <v/>
      </c>
      <c r="AB48" s="107" t="str">
        <f t="shared" si="5"/>
        <v/>
      </c>
      <c r="AC48" s="107" t="str">
        <f t="shared" si="6"/>
        <v/>
      </c>
      <c r="AD48" s="107" t="str">
        <f t="shared" si="0"/>
        <v/>
      </c>
      <c r="AE48" s="107" t="str">
        <f t="shared" si="1"/>
        <v/>
      </c>
      <c r="AF48" s="107" t="str">
        <f t="shared" si="2"/>
        <v/>
      </c>
      <c r="AG48" s="107" t="str">
        <f t="shared" si="3"/>
        <v/>
      </c>
      <c r="AH48" s="107"/>
      <c r="AI48" s="107"/>
      <c r="AJ48" s="107"/>
      <c r="AQ48" s="2"/>
      <c r="AR48"/>
      <c r="BQ48" s="9"/>
      <c r="BR48" s="9"/>
      <c r="BS48" s="9"/>
      <c r="BT48" s="9"/>
      <c r="BU48" s="9"/>
      <c r="BV48" s="9"/>
      <c r="BW48" s="9"/>
      <c r="BX48" s="9"/>
      <c r="BY48" s="9"/>
      <c r="BZ48" s="9"/>
      <c r="CA48" s="9"/>
      <c r="CB48" s="9"/>
      <c r="CC48" s="9"/>
      <c r="CD48" s="9"/>
      <c r="CE48" s="9"/>
      <c r="CF48" s="9"/>
      <c r="CG48" s="9"/>
      <c r="CH48" s="9"/>
      <c r="CI48" s="9"/>
      <c r="CJ48" s="9"/>
      <c r="CK48" s="9"/>
      <c r="CL48" s="9"/>
      <c r="CM48" s="9"/>
      <c r="CN48" s="9"/>
      <c r="CO48" s="9"/>
      <c r="CP48" s="9"/>
      <c r="CQ48" s="9"/>
      <c r="CR48" s="9"/>
      <c r="CS48" s="9"/>
      <c r="CT48" s="9"/>
      <c r="CU48" s="9"/>
      <c r="CV48" s="9"/>
      <c r="CW48" s="9"/>
      <c r="CX48" s="9"/>
      <c r="CY48" s="9"/>
      <c r="CZ48" s="9"/>
      <c r="DA48" s="9"/>
      <c r="DB48" s="9"/>
      <c r="DC48" s="9"/>
      <c r="DD48" s="9"/>
      <c r="DE48" s="9"/>
      <c r="DF48" s="9"/>
      <c r="DG48" s="9"/>
      <c r="DH48" s="9"/>
      <c r="DI48" s="9"/>
      <c r="DJ48" s="9"/>
      <c r="DK48" s="9"/>
      <c r="DL48" s="9"/>
      <c r="DM48" s="9"/>
      <c r="DN48" s="9"/>
      <c r="DO48" s="9"/>
      <c r="DP48" s="9"/>
      <c r="DQ48" s="9"/>
      <c r="DR48" s="9"/>
      <c r="DS48" s="9"/>
      <c r="DT48" s="9"/>
      <c r="DU48" s="9"/>
      <c r="DV48" s="9"/>
      <c r="DW48" s="9"/>
      <c r="DX48" s="9"/>
      <c r="DY48" s="9"/>
      <c r="DZ48" s="9"/>
      <c r="EA48" s="9"/>
      <c r="EB48" s="9"/>
      <c r="EC48" s="9"/>
      <c r="ED48" s="9"/>
      <c r="EE48" s="9"/>
      <c r="EF48" s="9"/>
      <c r="EG48" s="9"/>
      <c r="EH48" s="9"/>
      <c r="EI48" s="9"/>
      <c r="EJ48" s="9"/>
      <c r="EK48" s="9"/>
      <c r="EL48" s="9"/>
      <c r="EM48" s="9"/>
      <c r="EN48" s="9"/>
      <c r="EO48" s="9"/>
      <c r="EP48" s="9"/>
      <c r="EQ48" s="9"/>
      <c r="ER48" s="9"/>
    </row>
    <row r="49" spans="2:148">
      <c r="B49" s="20"/>
      <c r="C49" s="29">
        <f t="shared" si="7"/>
        <v>27</v>
      </c>
      <c r="D49" s="89"/>
      <c r="E49" s="90"/>
      <c r="F49" s="113"/>
      <c r="G49" s="122"/>
      <c r="H49" s="100"/>
      <c r="I49" s="90"/>
      <c r="J49" s="91"/>
      <c r="K49" s="91"/>
      <c r="L49" s="92"/>
      <c r="M49" s="93"/>
      <c r="N49" s="94"/>
      <c r="O49" s="94"/>
      <c r="P49" s="94"/>
      <c r="Q49" s="126"/>
      <c r="R49" s="89"/>
      <c r="S49" s="89"/>
      <c r="T49" s="92"/>
      <c r="U49" s="89"/>
      <c r="V49" s="89"/>
      <c r="W49" s="89"/>
      <c r="X49" s="89"/>
      <c r="Y49" s="89"/>
      <c r="Z49" s="33"/>
      <c r="AA49" s="107" t="str">
        <f t="shared" si="4"/>
        <v/>
      </c>
      <c r="AB49" s="107" t="str">
        <f t="shared" si="5"/>
        <v/>
      </c>
      <c r="AC49" s="107" t="str">
        <f t="shared" si="6"/>
        <v/>
      </c>
      <c r="AD49" s="107" t="str">
        <f t="shared" si="0"/>
        <v/>
      </c>
      <c r="AE49" s="107" t="str">
        <f t="shared" si="1"/>
        <v/>
      </c>
      <c r="AF49" s="107" t="str">
        <f t="shared" si="2"/>
        <v/>
      </c>
      <c r="AG49" s="107" t="str">
        <f t="shared" si="3"/>
        <v/>
      </c>
      <c r="AH49" s="107"/>
      <c r="AI49" s="107"/>
      <c r="AJ49" s="107"/>
      <c r="AQ49" s="2"/>
      <c r="AR49"/>
      <c r="BQ49" s="9"/>
      <c r="BR49" s="9"/>
      <c r="BS49" s="9"/>
      <c r="BT49" s="9"/>
      <c r="BU49" s="9"/>
      <c r="BV49" s="9"/>
      <c r="BW49" s="9"/>
      <c r="BX49" s="9"/>
      <c r="BY49" s="9"/>
      <c r="BZ49" s="9"/>
      <c r="CA49" s="9"/>
      <c r="CB49" s="9"/>
      <c r="CC49" s="9"/>
      <c r="CD49" s="9"/>
      <c r="CE49" s="9"/>
      <c r="CF49" s="9"/>
      <c r="CG49" s="9"/>
      <c r="CH49" s="9"/>
      <c r="CI49" s="9"/>
      <c r="CJ49" s="9"/>
      <c r="CK49" s="9"/>
      <c r="CL49" s="9"/>
      <c r="CM49" s="9"/>
      <c r="CN49" s="9"/>
      <c r="CO49" s="9"/>
      <c r="CP49" s="9"/>
      <c r="CQ49" s="9"/>
      <c r="CR49" s="9"/>
      <c r="CS49" s="9"/>
      <c r="CT49" s="9"/>
      <c r="CU49" s="9"/>
      <c r="CV49" s="9"/>
      <c r="CW49" s="9"/>
      <c r="CX49" s="9"/>
      <c r="CY49" s="9"/>
      <c r="CZ49" s="9"/>
      <c r="DA49" s="9"/>
      <c r="DB49" s="9"/>
      <c r="DC49" s="9"/>
      <c r="DD49" s="9"/>
      <c r="DE49" s="9"/>
      <c r="DF49" s="9"/>
      <c r="DG49" s="9"/>
      <c r="DH49" s="9"/>
      <c r="DI49" s="9"/>
      <c r="DJ49" s="9"/>
      <c r="DK49" s="9"/>
      <c r="DL49" s="9"/>
      <c r="DM49" s="9"/>
      <c r="DN49" s="9"/>
      <c r="DO49" s="9"/>
      <c r="DP49" s="9"/>
      <c r="DQ49" s="9"/>
      <c r="DR49" s="9"/>
      <c r="DS49" s="9"/>
      <c r="DT49" s="9"/>
      <c r="DU49" s="9"/>
      <c r="DV49" s="9"/>
      <c r="DW49" s="9"/>
      <c r="DX49" s="9"/>
      <c r="DY49" s="9"/>
      <c r="DZ49" s="9"/>
      <c r="EA49" s="9"/>
      <c r="EB49" s="9"/>
      <c r="EC49" s="9"/>
      <c r="ED49" s="9"/>
      <c r="EE49" s="9"/>
      <c r="EF49" s="9"/>
      <c r="EG49" s="9"/>
      <c r="EH49" s="9"/>
      <c r="EI49" s="9"/>
      <c r="EJ49" s="9"/>
      <c r="EK49" s="9"/>
      <c r="EL49" s="9"/>
      <c r="EM49" s="9"/>
      <c r="EN49" s="9"/>
      <c r="EO49" s="9"/>
      <c r="EP49" s="9"/>
      <c r="EQ49" s="9"/>
      <c r="ER49" s="9"/>
    </row>
    <row r="50" spans="2:148">
      <c r="B50" s="20"/>
      <c r="C50" s="29">
        <f t="shared" si="7"/>
        <v>28</v>
      </c>
      <c r="D50" s="89"/>
      <c r="E50" s="90"/>
      <c r="F50" s="113"/>
      <c r="G50" s="122"/>
      <c r="H50" s="100"/>
      <c r="I50" s="90"/>
      <c r="J50" s="91"/>
      <c r="K50" s="91"/>
      <c r="L50" s="92"/>
      <c r="M50" s="93"/>
      <c r="N50" s="94"/>
      <c r="O50" s="94"/>
      <c r="P50" s="94"/>
      <c r="Q50" s="126"/>
      <c r="R50" s="89"/>
      <c r="S50" s="89"/>
      <c r="T50" s="92"/>
      <c r="U50" s="89"/>
      <c r="V50" s="89"/>
      <c r="W50" s="89"/>
      <c r="X50" s="89"/>
      <c r="Y50" s="89"/>
      <c r="Z50" s="33"/>
      <c r="AA50" s="107" t="str">
        <f t="shared" si="4"/>
        <v/>
      </c>
      <c r="AB50" s="107" t="str">
        <f t="shared" si="5"/>
        <v/>
      </c>
      <c r="AC50" s="107" t="str">
        <f t="shared" si="6"/>
        <v/>
      </c>
      <c r="AD50" s="107" t="str">
        <f t="shared" si="0"/>
        <v/>
      </c>
      <c r="AE50" s="107" t="str">
        <f t="shared" si="1"/>
        <v/>
      </c>
      <c r="AF50" s="107" t="str">
        <f t="shared" si="2"/>
        <v/>
      </c>
      <c r="AG50" s="107" t="str">
        <f t="shared" si="3"/>
        <v/>
      </c>
      <c r="AH50" s="107"/>
      <c r="AI50" s="107"/>
      <c r="AJ50" s="107"/>
      <c r="AQ50" s="2"/>
      <c r="AR50"/>
      <c r="BQ50" s="9"/>
      <c r="BR50" s="9"/>
      <c r="BS50" s="9"/>
      <c r="BT50" s="9"/>
      <c r="BU50" s="9"/>
      <c r="BV50" s="9"/>
      <c r="BW50" s="9"/>
      <c r="BX50" s="9"/>
      <c r="BY50" s="9"/>
      <c r="BZ50" s="9"/>
      <c r="CA50" s="9"/>
      <c r="CB50" s="9"/>
      <c r="CC50" s="9"/>
      <c r="CD50" s="9"/>
      <c r="CE50" s="9"/>
      <c r="CF50" s="9"/>
      <c r="CG50" s="9"/>
      <c r="CH50" s="9"/>
      <c r="CI50" s="9"/>
      <c r="CJ50" s="9"/>
      <c r="CK50" s="9"/>
      <c r="CL50" s="9"/>
      <c r="CM50" s="9"/>
      <c r="CN50" s="9"/>
      <c r="CO50" s="9"/>
      <c r="CP50" s="9"/>
      <c r="CQ50" s="9"/>
      <c r="CR50" s="9"/>
      <c r="CS50" s="9"/>
      <c r="CT50" s="9"/>
      <c r="CU50" s="9"/>
      <c r="CV50" s="9"/>
      <c r="CW50" s="9"/>
      <c r="CX50" s="9"/>
      <c r="CY50" s="9"/>
      <c r="CZ50" s="9"/>
      <c r="DA50" s="9"/>
      <c r="DB50" s="9"/>
      <c r="DC50" s="9"/>
      <c r="DD50" s="9"/>
      <c r="DE50" s="9"/>
      <c r="DF50" s="9"/>
      <c r="DG50" s="9"/>
      <c r="DH50" s="9"/>
      <c r="DI50" s="9"/>
      <c r="DJ50" s="9"/>
      <c r="DK50" s="9"/>
      <c r="DL50" s="9"/>
      <c r="DM50" s="9"/>
      <c r="DN50" s="9"/>
      <c r="DO50" s="9"/>
      <c r="DP50" s="9"/>
      <c r="DQ50" s="9"/>
      <c r="DR50" s="9"/>
      <c r="DS50" s="9"/>
      <c r="DT50" s="9"/>
      <c r="DU50" s="9"/>
      <c r="DV50" s="9"/>
      <c r="DW50" s="9"/>
      <c r="DX50" s="9"/>
      <c r="DY50" s="9"/>
      <c r="DZ50" s="9"/>
      <c r="EA50" s="9"/>
      <c r="EB50" s="9"/>
      <c r="EC50" s="9"/>
      <c r="ED50" s="9"/>
      <c r="EE50" s="9"/>
      <c r="EF50" s="9"/>
      <c r="EG50" s="9"/>
      <c r="EH50" s="9"/>
      <c r="EI50" s="9"/>
      <c r="EJ50" s="9"/>
      <c r="EK50" s="9"/>
      <c r="EL50" s="9"/>
      <c r="EM50" s="9"/>
      <c r="EN50" s="9"/>
      <c r="EO50" s="9"/>
      <c r="EP50" s="9"/>
      <c r="EQ50" s="9"/>
      <c r="ER50" s="9"/>
    </row>
    <row r="51" spans="2:148">
      <c r="B51" s="20"/>
      <c r="C51" s="29">
        <f t="shared" si="7"/>
        <v>29</v>
      </c>
      <c r="D51" s="89"/>
      <c r="E51" s="90"/>
      <c r="F51" s="113"/>
      <c r="G51" s="122"/>
      <c r="H51" s="100"/>
      <c r="I51" s="90"/>
      <c r="J51" s="91"/>
      <c r="K51" s="91"/>
      <c r="L51" s="92"/>
      <c r="M51" s="93"/>
      <c r="N51" s="94"/>
      <c r="O51" s="94"/>
      <c r="P51" s="94"/>
      <c r="Q51" s="126"/>
      <c r="R51" s="89"/>
      <c r="S51" s="89"/>
      <c r="T51" s="92"/>
      <c r="U51" s="89"/>
      <c r="V51" s="89"/>
      <c r="W51" s="89"/>
      <c r="X51" s="89"/>
      <c r="Y51" s="89"/>
      <c r="Z51" s="33"/>
      <c r="AA51" s="107" t="str">
        <f t="shared" si="4"/>
        <v/>
      </c>
      <c r="AB51" s="107" t="str">
        <f t="shared" si="5"/>
        <v/>
      </c>
      <c r="AC51" s="107" t="str">
        <f t="shared" si="6"/>
        <v/>
      </c>
      <c r="AD51" s="107" t="str">
        <f t="shared" si="0"/>
        <v/>
      </c>
      <c r="AE51" s="107" t="str">
        <f t="shared" si="1"/>
        <v/>
      </c>
      <c r="AF51" s="107" t="str">
        <f t="shared" si="2"/>
        <v/>
      </c>
      <c r="AG51" s="107" t="str">
        <f t="shared" si="3"/>
        <v/>
      </c>
      <c r="AH51" s="107"/>
      <c r="AI51" s="107"/>
      <c r="AJ51" s="107"/>
      <c r="AQ51" s="2"/>
      <c r="AR51"/>
      <c r="BQ51" s="9"/>
      <c r="BR51" s="9"/>
      <c r="BS51" s="9"/>
      <c r="BT51" s="9"/>
      <c r="BU51" s="9"/>
      <c r="BV51" s="9"/>
      <c r="BW51" s="9"/>
      <c r="BX51" s="9"/>
      <c r="BY51" s="9"/>
      <c r="BZ51" s="9"/>
      <c r="CA51" s="9"/>
      <c r="CB51" s="9"/>
      <c r="CC51" s="9"/>
      <c r="CD51" s="9"/>
      <c r="CE51" s="9"/>
      <c r="CF51" s="9"/>
      <c r="CG51" s="9"/>
      <c r="CH51" s="9"/>
      <c r="CI51" s="9"/>
      <c r="CJ51" s="9"/>
      <c r="CK51" s="9"/>
      <c r="CL51" s="9"/>
      <c r="CM51" s="9"/>
      <c r="CN51" s="9"/>
      <c r="CO51" s="9"/>
      <c r="CP51" s="9"/>
      <c r="CQ51" s="9"/>
      <c r="CR51" s="9"/>
      <c r="CS51" s="9"/>
      <c r="CT51" s="9"/>
      <c r="CU51" s="9"/>
      <c r="CV51" s="9"/>
      <c r="CW51" s="9"/>
      <c r="CX51" s="9"/>
      <c r="CY51" s="9"/>
      <c r="CZ51" s="9"/>
      <c r="DA51" s="9"/>
      <c r="DB51" s="9"/>
      <c r="DC51" s="9"/>
      <c r="DD51" s="9"/>
      <c r="DE51" s="9"/>
      <c r="DF51" s="9"/>
      <c r="DG51" s="9"/>
      <c r="DH51" s="9"/>
      <c r="DI51" s="9"/>
      <c r="DJ51" s="9"/>
      <c r="DK51" s="9"/>
      <c r="DL51" s="9"/>
      <c r="DM51" s="9"/>
      <c r="DN51" s="9"/>
      <c r="DO51" s="9"/>
      <c r="DP51" s="9"/>
      <c r="DQ51" s="9"/>
      <c r="DR51" s="9"/>
      <c r="DS51" s="9"/>
      <c r="DT51" s="9"/>
      <c r="DU51" s="9"/>
      <c r="DV51" s="9"/>
      <c r="DW51" s="9"/>
      <c r="DX51" s="9"/>
      <c r="DY51" s="9"/>
      <c r="DZ51" s="9"/>
      <c r="EA51" s="9"/>
      <c r="EB51" s="9"/>
      <c r="EC51" s="9"/>
      <c r="ED51" s="9"/>
      <c r="EE51" s="9"/>
      <c r="EF51" s="9"/>
      <c r="EG51" s="9"/>
      <c r="EH51" s="9"/>
      <c r="EI51" s="9"/>
      <c r="EJ51" s="9"/>
      <c r="EK51" s="9"/>
      <c r="EL51" s="9"/>
      <c r="EM51" s="9"/>
      <c r="EN51" s="9"/>
      <c r="EO51" s="9"/>
      <c r="EP51" s="9"/>
      <c r="EQ51" s="9"/>
      <c r="ER51" s="9"/>
    </row>
    <row r="52" spans="2:148">
      <c r="B52" s="20"/>
      <c r="C52" s="29">
        <f t="shared" si="7"/>
        <v>30</v>
      </c>
      <c r="D52" s="89"/>
      <c r="E52" s="90"/>
      <c r="F52" s="113"/>
      <c r="G52" s="122"/>
      <c r="H52" s="100"/>
      <c r="I52" s="90"/>
      <c r="J52" s="91"/>
      <c r="K52" s="91"/>
      <c r="L52" s="92"/>
      <c r="M52" s="93"/>
      <c r="N52" s="94"/>
      <c r="O52" s="94"/>
      <c r="P52" s="94"/>
      <c r="Q52" s="126"/>
      <c r="R52" s="89"/>
      <c r="S52" s="89"/>
      <c r="T52" s="92"/>
      <c r="U52" s="89"/>
      <c r="V52" s="89"/>
      <c r="W52" s="89"/>
      <c r="X52" s="89"/>
      <c r="Y52" s="89"/>
      <c r="Z52" s="33"/>
      <c r="AA52" s="107" t="str">
        <f t="shared" si="4"/>
        <v/>
      </c>
      <c r="AB52" s="107" t="str">
        <f t="shared" si="5"/>
        <v/>
      </c>
      <c r="AC52" s="107" t="str">
        <f t="shared" si="6"/>
        <v/>
      </c>
      <c r="AD52" s="107" t="str">
        <f t="shared" si="0"/>
        <v/>
      </c>
      <c r="AE52" s="107" t="str">
        <f t="shared" si="1"/>
        <v/>
      </c>
      <c r="AF52" s="107" t="str">
        <f t="shared" si="2"/>
        <v/>
      </c>
      <c r="AG52" s="107" t="str">
        <f t="shared" si="3"/>
        <v/>
      </c>
      <c r="AH52" s="107"/>
      <c r="AI52" s="107"/>
      <c r="AJ52" s="107"/>
      <c r="AQ52" s="2"/>
      <c r="AR52"/>
      <c r="BQ52" s="9"/>
      <c r="BR52" s="9"/>
      <c r="BS52" s="9"/>
      <c r="BT52" s="9"/>
      <c r="BU52" s="9"/>
      <c r="BV52" s="9"/>
      <c r="BW52" s="9"/>
      <c r="BX52" s="9"/>
      <c r="BY52" s="9"/>
      <c r="BZ52" s="9"/>
      <c r="CA52" s="9"/>
      <c r="CB52" s="9"/>
      <c r="CC52" s="9"/>
      <c r="CD52" s="9"/>
      <c r="CE52" s="9"/>
      <c r="CF52" s="9"/>
      <c r="CG52" s="9"/>
      <c r="CH52" s="9"/>
      <c r="CI52" s="9"/>
      <c r="CJ52" s="9"/>
      <c r="CK52" s="9"/>
      <c r="CL52" s="9"/>
      <c r="CM52" s="9"/>
      <c r="CN52" s="9"/>
      <c r="CO52" s="9"/>
      <c r="CP52" s="9"/>
      <c r="CQ52" s="9"/>
      <c r="CR52" s="9"/>
      <c r="CS52" s="9"/>
      <c r="CT52" s="9"/>
      <c r="CU52" s="9"/>
      <c r="CV52" s="9"/>
      <c r="CW52" s="9"/>
      <c r="CX52" s="9"/>
      <c r="CY52" s="9"/>
      <c r="CZ52" s="9"/>
      <c r="DA52" s="9"/>
      <c r="DB52" s="9"/>
      <c r="DC52" s="9"/>
      <c r="DD52" s="9"/>
      <c r="DE52" s="9"/>
      <c r="DF52" s="9"/>
      <c r="DG52" s="9"/>
      <c r="DH52" s="9"/>
      <c r="DI52" s="9"/>
      <c r="DJ52" s="9"/>
      <c r="DK52" s="9"/>
      <c r="DL52" s="9"/>
      <c r="DM52" s="9"/>
      <c r="DN52" s="9"/>
      <c r="DO52" s="9"/>
      <c r="DP52" s="9"/>
      <c r="DQ52" s="9"/>
      <c r="DR52" s="9"/>
      <c r="DS52" s="9"/>
      <c r="DT52" s="9"/>
      <c r="DU52" s="9"/>
      <c r="DV52" s="9"/>
      <c r="DW52" s="9"/>
      <c r="DX52" s="9"/>
      <c r="DY52" s="9"/>
      <c r="DZ52" s="9"/>
      <c r="EA52" s="9"/>
      <c r="EB52" s="9"/>
      <c r="EC52" s="9"/>
      <c r="ED52" s="9"/>
      <c r="EE52" s="9"/>
      <c r="EF52" s="9"/>
      <c r="EG52" s="9"/>
      <c r="EH52" s="9"/>
      <c r="EI52" s="9"/>
      <c r="EJ52" s="9"/>
      <c r="EK52" s="9"/>
      <c r="EL52" s="9"/>
      <c r="EM52" s="9"/>
      <c r="EN52" s="9"/>
      <c r="EO52" s="9"/>
      <c r="EP52" s="9"/>
      <c r="EQ52" s="9"/>
      <c r="ER52" s="9"/>
    </row>
    <row r="53" spans="2:148">
      <c r="B53" s="20"/>
      <c r="C53" s="29">
        <f t="shared" si="7"/>
        <v>31</v>
      </c>
      <c r="D53" s="89"/>
      <c r="E53" s="90"/>
      <c r="F53" s="113"/>
      <c r="G53" s="122"/>
      <c r="H53" s="100"/>
      <c r="I53" s="90"/>
      <c r="J53" s="91"/>
      <c r="K53" s="91"/>
      <c r="L53" s="92"/>
      <c r="M53" s="93"/>
      <c r="N53" s="94"/>
      <c r="O53" s="94"/>
      <c r="P53" s="94"/>
      <c r="Q53" s="126"/>
      <c r="R53" s="89"/>
      <c r="S53" s="89"/>
      <c r="T53" s="92"/>
      <c r="U53" s="89"/>
      <c r="V53" s="89"/>
      <c r="W53" s="89"/>
      <c r="X53" s="89"/>
      <c r="Y53" s="89"/>
      <c r="Z53" s="33"/>
      <c r="AA53" s="107" t="str">
        <f t="shared" si="4"/>
        <v/>
      </c>
      <c r="AB53" s="107" t="str">
        <f t="shared" si="5"/>
        <v/>
      </c>
      <c r="AC53" s="107" t="str">
        <f t="shared" si="6"/>
        <v/>
      </c>
      <c r="AD53" s="107" t="str">
        <f t="shared" si="0"/>
        <v/>
      </c>
      <c r="AE53" s="107" t="str">
        <f t="shared" si="1"/>
        <v/>
      </c>
      <c r="AF53" s="107" t="str">
        <f t="shared" si="2"/>
        <v/>
      </c>
      <c r="AG53" s="107" t="str">
        <f t="shared" si="3"/>
        <v/>
      </c>
      <c r="AH53" s="107"/>
      <c r="AI53" s="107"/>
      <c r="AJ53" s="107"/>
      <c r="AQ53" s="2"/>
      <c r="AR53"/>
      <c r="BQ53" s="9"/>
      <c r="BR53" s="9"/>
      <c r="BS53" s="9"/>
      <c r="BT53" s="9"/>
      <c r="BU53" s="9"/>
      <c r="BV53" s="9"/>
      <c r="BW53" s="9"/>
      <c r="BX53" s="9"/>
      <c r="BY53" s="9"/>
      <c r="BZ53" s="9"/>
      <c r="CA53" s="9"/>
      <c r="CB53" s="9"/>
      <c r="CC53" s="9"/>
      <c r="CD53" s="9"/>
      <c r="CE53" s="9"/>
      <c r="CF53" s="9"/>
      <c r="CG53" s="9"/>
      <c r="CH53" s="9"/>
      <c r="CI53" s="9"/>
      <c r="CJ53" s="9"/>
      <c r="CK53" s="9"/>
      <c r="CL53" s="9"/>
      <c r="CM53" s="9"/>
      <c r="CN53" s="9"/>
      <c r="CO53" s="9"/>
      <c r="CP53" s="9"/>
      <c r="CQ53" s="9"/>
      <c r="CR53" s="9"/>
      <c r="CS53" s="9"/>
      <c r="CT53" s="9"/>
      <c r="CU53" s="9"/>
      <c r="CV53" s="9"/>
      <c r="CW53" s="9"/>
      <c r="CX53" s="9"/>
      <c r="CY53" s="9"/>
      <c r="CZ53" s="9"/>
      <c r="DA53" s="9"/>
      <c r="DB53" s="9"/>
      <c r="DC53" s="9"/>
      <c r="DD53" s="9"/>
      <c r="DE53" s="9"/>
      <c r="DF53" s="9"/>
      <c r="DG53" s="9"/>
      <c r="DH53" s="9"/>
      <c r="DI53" s="9"/>
      <c r="DJ53" s="9"/>
      <c r="DK53" s="9"/>
      <c r="DL53" s="9"/>
      <c r="DM53" s="9"/>
      <c r="DN53" s="9"/>
      <c r="DO53" s="9"/>
      <c r="DP53" s="9"/>
      <c r="DQ53" s="9"/>
      <c r="DR53" s="9"/>
      <c r="DS53" s="9"/>
      <c r="DT53" s="9"/>
      <c r="DU53" s="9"/>
      <c r="DV53" s="9"/>
      <c r="DW53" s="9"/>
      <c r="DX53" s="9"/>
      <c r="DY53" s="9"/>
      <c r="DZ53" s="9"/>
      <c r="EA53" s="9"/>
      <c r="EB53" s="9"/>
      <c r="EC53" s="9"/>
      <c r="ED53" s="9"/>
      <c r="EE53" s="9"/>
      <c r="EF53" s="9"/>
      <c r="EG53" s="9"/>
      <c r="EH53" s="9"/>
      <c r="EI53" s="9"/>
      <c r="EJ53" s="9"/>
      <c r="EK53" s="9"/>
      <c r="EL53" s="9"/>
      <c r="EM53" s="9"/>
      <c r="EN53" s="9"/>
      <c r="EO53" s="9"/>
      <c r="EP53" s="9"/>
      <c r="EQ53" s="9"/>
      <c r="ER53" s="9"/>
    </row>
    <row r="54" spans="2:148">
      <c r="B54" s="20"/>
      <c r="C54" s="29">
        <f t="shared" si="7"/>
        <v>32</v>
      </c>
      <c r="D54" s="89"/>
      <c r="E54" s="90"/>
      <c r="F54" s="113"/>
      <c r="G54" s="122"/>
      <c r="H54" s="100"/>
      <c r="I54" s="90"/>
      <c r="J54" s="91"/>
      <c r="K54" s="91"/>
      <c r="L54" s="92"/>
      <c r="M54" s="93"/>
      <c r="N54" s="94"/>
      <c r="O54" s="94"/>
      <c r="P54" s="94"/>
      <c r="Q54" s="126"/>
      <c r="R54" s="89"/>
      <c r="S54" s="89"/>
      <c r="T54" s="92"/>
      <c r="U54" s="89"/>
      <c r="V54" s="89"/>
      <c r="W54" s="89"/>
      <c r="X54" s="89"/>
      <c r="Y54" s="89"/>
      <c r="Z54" s="33"/>
      <c r="AA54" s="107" t="str">
        <f t="shared" si="4"/>
        <v/>
      </c>
      <c r="AB54" s="107" t="str">
        <f t="shared" si="5"/>
        <v/>
      </c>
      <c r="AC54" s="107" t="str">
        <f t="shared" si="6"/>
        <v/>
      </c>
      <c r="AD54" s="107" t="str">
        <f t="shared" si="0"/>
        <v/>
      </c>
      <c r="AE54" s="107" t="str">
        <f t="shared" si="1"/>
        <v/>
      </c>
      <c r="AF54" s="107" t="str">
        <f t="shared" si="2"/>
        <v/>
      </c>
      <c r="AG54" s="107" t="str">
        <f t="shared" si="3"/>
        <v/>
      </c>
      <c r="AH54" s="107"/>
      <c r="AI54" s="107"/>
      <c r="AJ54" s="107"/>
      <c r="AQ54" s="2"/>
      <c r="AR54"/>
      <c r="BQ54" s="9"/>
      <c r="BR54" s="9"/>
      <c r="BS54" s="9"/>
      <c r="BT54" s="9"/>
      <c r="BU54" s="9"/>
      <c r="BV54" s="9"/>
      <c r="BW54" s="9"/>
      <c r="BX54" s="9"/>
      <c r="BY54" s="9"/>
      <c r="BZ54" s="9"/>
      <c r="CA54" s="9"/>
      <c r="CB54" s="9"/>
      <c r="CC54" s="9"/>
      <c r="CD54" s="9"/>
      <c r="CE54" s="9"/>
      <c r="CF54" s="9"/>
      <c r="CG54" s="9"/>
      <c r="CH54" s="9"/>
      <c r="CI54" s="9"/>
      <c r="CJ54" s="9"/>
      <c r="CK54" s="9"/>
      <c r="CL54" s="9"/>
      <c r="CM54" s="9"/>
      <c r="CN54" s="9"/>
      <c r="CO54" s="9"/>
      <c r="CP54" s="9"/>
      <c r="CQ54" s="9"/>
      <c r="CR54" s="9"/>
      <c r="CS54" s="9"/>
      <c r="CT54" s="9"/>
      <c r="CU54" s="9"/>
      <c r="CV54" s="9"/>
      <c r="CW54" s="9"/>
      <c r="CX54" s="9"/>
      <c r="CY54" s="9"/>
      <c r="CZ54" s="9"/>
      <c r="DA54" s="9"/>
      <c r="DB54" s="9"/>
      <c r="DC54" s="9"/>
      <c r="DD54" s="9"/>
      <c r="DE54" s="9"/>
      <c r="DF54" s="9"/>
      <c r="DG54" s="9"/>
      <c r="DH54" s="9"/>
      <c r="DI54" s="9"/>
      <c r="DJ54" s="9"/>
      <c r="DK54" s="9"/>
      <c r="DL54" s="9"/>
      <c r="DM54" s="9"/>
      <c r="DN54" s="9"/>
      <c r="DO54" s="9"/>
      <c r="DP54" s="9"/>
      <c r="DQ54" s="9"/>
      <c r="DR54" s="9"/>
      <c r="DS54" s="9"/>
      <c r="DT54" s="9"/>
      <c r="DU54" s="9"/>
      <c r="DV54" s="9"/>
      <c r="DW54" s="9"/>
      <c r="DX54" s="9"/>
      <c r="DY54" s="9"/>
      <c r="DZ54" s="9"/>
      <c r="EA54" s="9"/>
      <c r="EB54" s="9"/>
      <c r="EC54" s="9"/>
      <c r="ED54" s="9"/>
      <c r="EE54" s="9"/>
      <c r="EF54" s="9"/>
      <c r="EG54" s="9"/>
      <c r="EH54" s="9"/>
      <c r="EI54" s="9"/>
      <c r="EJ54" s="9"/>
      <c r="EK54" s="9"/>
      <c r="EL54" s="9"/>
      <c r="EM54" s="9"/>
      <c r="EN54" s="9"/>
      <c r="EO54" s="9"/>
      <c r="EP54" s="9"/>
      <c r="EQ54" s="9"/>
      <c r="ER54" s="9"/>
    </row>
    <row r="55" spans="2:148">
      <c r="B55" s="20"/>
      <c r="C55" s="29">
        <f t="shared" si="7"/>
        <v>33</v>
      </c>
      <c r="D55" s="89"/>
      <c r="E55" s="90"/>
      <c r="F55" s="113"/>
      <c r="G55" s="122"/>
      <c r="H55" s="100"/>
      <c r="I55" s="90"/>
      <c r="J55" s="91"/>
      <c r="K55" s="91"/>
      <c r="L55" s="92"/>
      <c r="M55" s="93"/>
      <c r="N55" s="94"/>
      <c r="O55" s="94"/>
      <c r="P55" s="94"/>
      <c r="Q55" s="126"/>
      <c r="R55" s="89"/>
      <c r="S55" s="89"/>
      <c r="T55" s="92"/>
      <c r="U55" s="89"/>
      <c r="V55" s="89"/>
      <c r="W55" s="89"/>
      <c r="X55" s="89"/>
      <c r="Y55" s="89"/>
      <c r="Z55" s="33"/>
      <c r="AA55" s="107" t="str">
        <f t="shared" si="4"/>
        <v/>
      </c>
      <c r="AB55" s="107" t="str">
        <f t="shared" si="5"/>
        <v/>
      </c>
      <c r="AC55" s="107" t="str">
        <f t="shared" si="6"/>
        <v/>
      </c>
      <c r="AD55" s="107" t="str">
        <f t="shared" ref="AD55:AD72" si="8">IF(E55&lt;&gt;"",IF(AND($E55&gt;=DATE($AA55,1,1),$E55&lt;=DATE($AA55,3,31),L55="yes",T55&lt;&gt;"yes"),1,0),"")</f>
        <v/>
      </c>
      <c r="AE55" s="107" t="str">
        <f t="shared" ref="AE55:AE72" si="9">IF(E55&lt;&gt;"",IF(AND($E55&gt;=DATE($AA55,4,1),$E55&lt;=DATE($AA55,6,30),L55="yes",T55&lt;&gt;"yes"),1,0),"")</f>
        <v/>
      </c>
      <c r="AF55" s="107" t="str">
        <f t="shared" ref="AF55:AF72" si="10">IF(E55&lt;&gt;"",IF(AND($E55&gt;=DATE($AA55,7,1),$E55&lt;=DATE($AA55,9,30),L55="yes",T55&lt;&gt;"yes"),1,0),"")</f>
        <v/>
      </c>
      <c r="AG55" s="107" t="str">
        <f t="shared" ref="AG55:AG72" si="11">IF(E55&lt;&gt;"",IF(AND($E55&gt;=DATE($AA55,10,1),$E55&lt;=DATE($AA55,12,31),L55="yes",T55&lt;&gt;"yes"),1,0),"")</f>
        <v/>
      </c>
      <c r="AH55" s="107"/>
      <c r="AI55" s="107"/>
      <c r="AJ55" s="107"/>
      <c r="AQ55" s="2"/>
      <c r="AR55"/>
      <c r="BQ55" s="9"/>
      <c r="BR55" s="9"/>
      <c r="BS55" s="9"/>
      <c r="BT55" s="9"/>
      <c r="BU55" s="9"/>
      <c r="BV55" s="9"/>
      <c r="BW55" s="9"/>
      <c r="BX55" s="9"/>
      <c r="BY55" s="9"/>
      <c r="BZ55" s="9"/>
      <c r="CA55" s="9"/>
      <c r="CB55" s="9"/>
      <c r="CC55" s="9"/>
      <c r="CD55" s="9"/>
      <c r="CE55" s="9"/>
      <c r="CF55" s="9"/>
      <c r="CG55" s="9"/>
      <c r="CH55" s="9"/>
      <c r="CI55" s="9"/>
      <c r="CJ55" s="9"/>
      <c r="CK55" s="9"/>
      <c r="CL55" s="9"/>
      <c r="CM55" s="9"/>
      <c r="CN55" s="9"/>
      <c r="CO55" s="9"/>
      <c r="CP55" s="9"/>
      <c r="CQ55" s="9"/>
      <c r="CR55" s="9"/>
      <c r="CS55" s="9"/>
      <c r="CT55" s="9"/>
      <c r="CU55" s="9"/>
      <c r="CV55" s="9"/>
      <c r="CW55" s="9"/>
      <c r="CX55" s="9"/>
      <c r="CY55" s="9"/>
      <c r="CZ55" s="9"/>
      <c r="DA55" s="9"/>
      <c r="DB55" s="9"/>
      <c r="DC55" s="9"/>
      <c r="DD55" s="9"/>
      <c r="DE55" s="9"/>
      <c r="DF55" s="9"/>
      <c r="DG55" s="9"/>
      <c r="DH55" s="9"/>
      <c r="DI55" s="9"/>
      <c r="DJ55" s="9"/>
      <c r="DK55" s="9"/>
      <c r="DL55" s="9"/>
      <c r="DM55" s="9"/>
      <c r="DN55" s="9"/>
      <c r="DO55" s="9"/>
      <c r="DP55" s="9"/>
      <c r="DQ55" s="9"/>
      <c r="DR55" s="9"/>
      <c r="DS55" s="9"/>
      <c r="DT55" s="9"/>
      <c r="DU55" s="9"/>
      <c r="DV55" s="9"/>
      <c r="DW55" s="9"/>
      <c r="DX55" s="9"/>
      <c r="DY55" s="9"/>
      <c r="DZ55" s="9"/>
      <c r="EA55" s="9"/>
      <c r="EB55" s="9"/>
      <c r="EC55" s="9"/>
      <c r="ED55" s="9"/>
      <c r="EE55" s="9"/>
      <c r="EF55" s="9"/>
      <c r="EG55" s="9"/>
      <c r="EH55" s="9"/>
      <c r="EI55" s="9"/>
      <c r="EJ55" s="9"/>
      <c r="EK55" s="9"/>
      <c r="EL55" s="9"/>
      <c r="EM55" s="9"/>
      <c r="EN55" s="9"/>
      <c r="EO55" s="9"/>
      <c r="EP55" s="9"/>
      <c r="EQ55" s="9"/>
      <c r="ER55" s="9"/>
    </row>
    <row r="56" spans="2:148">
      <c r="B56" s="20"/>
      <c r="C56" s="29">
        <f t="shared" si="7"/>
        <v>34</v>
      </c>
      <c r="D56" s="89"/>
      <c r="E56" s="90"/>
      <c r="F56" s="113"/>
      <c r="G56" s="122"/>
      <c r="H56" s="100"/>
      <c r="I56" s="90"/>
      <c r="J56" s="91"/>
      <c r="K56" s="91"/>
      <c r="L56" s="92"/>
      <c r="M56" s="93"/>
      <c r="N56" s="94"/>
      <c r="O56" s="94"/>
      <c r="P56" s="94"/>
      <c r="Q56" s="126"/>
      <c r="R56" s="89"/>
      <c r="S56" s="89"/>
      <c r="T56" s="92"/>
      <c r="U56" s="89"/>
      <c r="V56" s="89"/>
      <c r="W56" s="89"/>
      <c r="X56" s="89"/>
      <c r="Y56" s="89"/>
      <c r="Z56" s="33"/>
      <c r="AA56" s="107" t="str">
        <f t="shared" si="4"/>
        <v/>
      </c>
      <c r="AB56" s="107" t="str">
        <f t="shared" si="5"/>
        <v/>
      </c>
      <c r="AC56" s="107" t="str">
        <f t="shared" si="6"/>
        <v/>
      </c>
      <c r="AD56" s="107" t="str">
        <f t="shared" si="8"/>
        <v/>
      </c>
      <c r="AE56" s="107" t="str">
        <f t="shared" si="9"/>
        <v/>
      </c>
      <c r="AF56" s="107" t="str">
        <f t="shared" si="10"/>
        <v/>
      </c>
      <c r="AG56" s="107" t="str">
        <f t="shared" si="11"/>
        <v/>
      </c>
      <c r="AH56" s="107"/>
      <c r="AI56" s="107"/>
      <c r="AJ56" s="107"/>
      <c r="AQ56" s="2"/>
      <c r="AR56"/>
      <c r="BQ56" s="9"/>
      <c r="BR56" s="9"/>
      <c r="BS56" s="9"/>
      <c r="BT56" s="9"/>
      <c r="BU56" s="9"/>
      <c r="BV56" s="9"/>
      <c r="BW56" s="9"/>
      <c r="BX56" s="9"/>
      <c r="BY56" s="9"/>
      <c r="BZ56" s="9"/>
      <c r="CA56" s="9"/>
      <c r="CB56" s="9"/>
      <c r="CC56" s="9"/>
      <c r="CD56" s="9"/>
      <c r="CE56" s="9"/>
      <c r="CF56" s="9"/>
      <c r="CG56" s="9"/>
      <c r="CH56" s="9"/>
      <c r="CI56" s="9"/>
      <c r="CJ56" s="9"/>
      <c r="CK56" s="9"/>
      <c r="CL56" s="9"/>
      <c r="CM56" s="9"/>
      <c r="CN56" s="9"/>
      <c r="CO56" s="9"/>
      <c r="CP56" s="9"/>
      <c r="CQ56" s="9"/>
      <c r="CR56" s="9"/>
      <c r="CS56" s="9"/>
      <c r="CT56" s="9"/>
      <c r="CU56" s="9"/>
      <c r="CV56" s="9"/>
      <c r="CW56" s="9"/>
      <c r="CX56" s="9"/>
      <c r="CY56" s="9"/>
      <c r="CZ56" s="9"/>
      <c r="DA56" s="9"/>
      <c r="DB56" s="9"/>
      <c r="DC56" s="9"/>
      <c r="DD56" s="9"/>
      <c r="DE56" s="9"/>
      <c r="DF56" s="9"/>
      <c r="DG56" s="9"/>
      <c r="DH56" s="9"/>
      <c r="DI56" s="9"/>
      <c r="DJ56" s="9"/>
      <c r="DK56" s="9"/>
      <c r="DL56" s="9"/>
      <c r="DM56" s="9"/>
      <c r="DN56" s="9"/>
      <c r="DO56" s="9"/>
      <c r="DP56" s="9"/>
      <c r="DQ56" s="9"/>
      <c r="DR56" s="9"/>
      <c r="DS56" s="9"/>
      <c r="DT56" s="9"/>
      <c r="DU56" s="9"/>
      <c r="DV56" s="9"/>
      <c r="DW56" s="9"/>
      <c r="DX56" s="9"/>
      <c r="DY56" s="9"/>
      <c r="DZ56" s="9"/>
      <c r="EA56" s="9"/>
      <c r="EB56" s="9"/>
      <c r="EC56" s="9"/>
      <c r="ED56" s="9"/>
      <c r="EE56" s="9"/>
      <c r="EF56" s="9"/>
      <c r="EG56" s="9"/>
      <c r="EH56" s="9"/>
      <c r="EI56" s="9"/>
      <c r="EJ56" s="9"/>
      <c r="EK56" s="9"/>
      <c r="EL56" s="9"/>
      <c r="EM56" s="9"/>
      <c r="EN56" s="9"/>
      <c r="EO56" s="9"/>
      <c r="EP56" s="9"/>
      <c r="EQ56" s="9"/>
      <c r="ER56" s="9"/>
    </row>
    <row r="57" spans="2:148">
      <c r="B57" s="20"/>
      <c r="C57" s="29">
        <f t="shared" si="7"/>
        <v>35</v>
      </c>
      <c r="D57" s="89"/>
      <c r="E57" s="90"/>
      <c r="F57" s="113"/>
      <c r="G57" s="122"/>
      <c r="H57" s="100"/>
      <c r="I57" s="90"/>
      <c r="J57" s="91"/>
      <c r="K57" s="91"/>
      <c r="L57" s="92"/>
      <c r="M57" s="93"/>
      <c r="N57" s="94"/>
      <c r="O57" s="94"/>
      <c r="P57" s="94"/>
      <c r="Q57" s="126"/>
      <c r="R57" s="89"/>
      <c r="S57" s="89"/>
      <c r="T57" s="92"/>
      <c r="U57" s="89"/>
      <c r="V57" s="89"/>
      <c r="W57" s="89"/>
      <c r="X57" s="89"/>
      <c r="Y57" s="89"/>
      <c r="Z57" s="33"/>
      <c r="AA57" s="107" t="str">
        <f t="shared" si="4"/>
        <v/>
      </c>
      <c r="AB57" s="107" t="str">
        <f t="shared" si="5"/>
        <v/>
      </c>
      <c r="AC57" s="107" t="str">
        <f t="shared" si="6"/>
        <v/>
      </c>
      <c r="AD57" s="107" t="str">
        <f t="shared" si="8"/>
        <v/>
      </c>
      <c r="AE57" s="107" t="str">
        <f t="shared" si="9"/>
        <v/>
      </c>
      <c r="AF57" s="107" t="str">
        <f t="shared" si="10"/>
        <v/>
      </c>
      <c r="AG57" s="107" t="str">
        <f t="shared" si="11"/>
        <v/>
      </c>
      <c r="AH57" s="107"/>
      <c r="AI57" s="107"/>
      <c r="AJ57" s="107"/>
      <c r="AQ57" s="2"/>
      <c r="AR57"/>
      <c r="BQ57" s="9"/>
      <c r="BR57" s="9"/>
      <c r="BS57" s="9"/>
      <c r="BT57" s="9"/>
      <c r="BU57" s="9"/>
      <c r="BV57" s="9"/>
      <c r="BW57" s="9"/>
      <c r="BX57" s="9"/>
      <c r="BY57" s="9"/>
      <c r="BZ57" s="9"/>
      <c r="CA57" s="9"/>
      <c r="CB57" s="9"/>
      <c r="CC57" s="9"/>
      <c r="CD57" s="9"/>
      <c r="CE57" s="9"/>
      <c r="CF57" s="9"/>
      <c r="CG57" s="9"/>
      <c r="CH57" s="9"/>
      <c r="CI57" s="9"/>
      <c r="CJ57" s="9"/>
      <c r="CK57" s="9"/>
      <c r="CL57" s="9"/>
      <c r="CM57" s="9"/>
      <c r="CN57" s="9"/>
      <c r="CO57" s="9"/>
      <c r="CP57" s="9"/>
      <c r="CQ57" s="9"/>
      <c r="CR57" s="9"/>
      <c r="CS57" s="9"/>
      <c r="CT57" s="9"/>
      <c r="CU57" s="9"/>
      <c r="CV57" s="9"/>
      <c r="CW57" s="9"/>
      <c r="CX57" s="9"/>
      <c r="CY57" s="9"/>
      <c r="CZ57" s="9"/>
      <c r="DA57" s="9"/>
      <c r="DB57" s="9"/>
      <c r="DC57" s="9"/>
      <c r="DD57" s="9"/>
      <c r="DE57" s="9"/>
      <c r="DF57" s="9"/>
      <c r="DG57" s="9"/>
      <c r="DH57" s="9"/>
      <c r="DI57" s="9"/>
      <c r="DJ57" s="9"/>
      <c r="DK57" s="9"/>
      <c r="DL57" s="9"/>
      <c r="DM57" s="9"/>
      <c r="DN57" s="9"/>
      <c r="DO57" s="9"/>
      <c r="DP57" s="9"/>
      <c r="DQ57" s="9"/>
      <c r="DR57" s="9"/>
      <c r="DS57" s="9"/>
      <c r="DT57" s="9"/>
      <c r="DU57" s="9"/>
      <c r="DV57" s="9"/>
      <c r="DW57" s="9"/>
      <c r="DX57" s="9"/>
      <c r="DY57" s="9"/>
      <c r="DZ57" s="9"/>
      <c r="EA57" s="9"/>
      <c r="EB57" s="9"/>
      <c r="EC57" s="9"/>
      <c r="ED57" s="9"/>
      <c r="EE57" s="9"/>
      <c r="EF57" s="9"/>
      <c r="EG57" s="9"/>
      <c r="EH57" s="9"/>
      <c r="EI57" s="9"/>
      <c r="EJ57" s="9"/>
      <c r="EK57" s="9"/>
      <c r="EL57" s="9"/>
      <c r="EM57" s="9"/>
      <c r="EN57" s="9"/>
      <c r="EO57" s="9"/>
      <c r="EP57" s="9"/>
      <c r="EQ57" s="9"/>
      <c r="ER57" s="9"/>
    </row>
    <row r="58" spans="2:148">
      <c r="B58" s="20"/>
      <c r="C58" s="29">
        <f t="shared" si="7"/>
        <v>36</v>
      </c>
      <c r="D58" s="89"/>
      <c r="E58" s="90"/>
      <c r="F58" s="113"/>
      <c r="G58" s="122"/>
      <c r="H58" s="100"/>
      <c r="I58" s="90"/>
      <c r="J58" s="91"/>
      <c r="K58" s="91"/>
      <c r="L58" s="92"/>
      <c r="M58" s="93"/>
      <c r="N58" s="94"/>
      <c r="O58" s="94"/>
      <c r="P58" s="94"/>
      <c r="Q58" s="126"/>
      <c r="R58" s="89"/>
      <c r="S58" s="89"/>
      <c r="T58" s="92"/>
      <c r="U58" s="89"/>
      <c r="V58" s="89"/>
      <c r="W58" s="89"/>
      <c r="X58" s="89"/>
      <c r="Y58" s="89"/>
      <c r="Z58" s="33"/>
      <c r="AA58" s="107" t="str">
        <f t="shared" si="4"/>
        <v/>
      </c>
      <c r="AB58" s="107" t="str">
        <f t="shared" si="5"/>
        <v/>
      </c>
      <c r="AC58" s="107" t="str">
        <f t="shared" si="6"/>
        <v/>
      </c>
      <c r="AD58" s="107" t="str">
        <f t="shared" si="8"/>
        <v/>
      </c>
      <c r="AE58" s="107" t="str">
        <f t="shared" si="9"/>
        <v/>
      </c>
      <c r="AF58" s="107" t="str">
        <f t="shared" si="10"/>
        <v/>
      </c>
      <c r="AG58" s="107" t="str">
        <f t="shared" si="11"/>
        <v/>
      </c>
      <c r="AH58" s="107"/>
      <c r="AI58" s="107"/>
      <c r="AJ58" s="107"/>
      <c r="AQ58" s="2"/>
      <c r="AR58"/>
      <c r="BQ58" s="9"/>
      <c r="BR58" s="9"/>
      <c r="BS58" s="9"/>
      <c r="BT58" s="9"/>
      <c r="BU58" s="9"/>
      <c r="BV58" s="9"/>
      <c r="BW58" s="9"/>
      <c r="BX58" s="9"/>
      <c r="BY58" s="9"/>
      <c r="BZ58" s="9"/>
      <c r="CA58" s="9"/>
      <c r="CB58" s="9"/>
      <c r="CC58" s="9"/>
      <c r="CD58" s="9"/>
      <c r="CE58" s="9"/>
      <c r="CF58" s="9"/>
      <c r="CG58" s="9"/>
      <c r="CH58" s="9"/>
      <c r="CI58" s="9"/>
      <c r="CJ58" s="9"/>
      <c r="CK58" s="9"/>
      <c r="CL58" s="9"/>
      <c r="CM58" s="9"/>
      <c r="CN58" s="9"/>
      <c r="CO58" s="9"/>
      <c r="CP58" s="9"/>
      <c r="CQ58" s="9"/>
      <c r="CR58" s="9"/>
      <c r="CS58" s="9"/>
      <c r="CT58" s="9"/>
      <c r="CU58" s="9"/>
      <c r="CV58" s="9"/>
      <c r="CW58" s="9"/>
      <c r="CX58" s="9"/>
      <c r="CY58" s="9"/>
      <c r="CZ58" s="9"/>
      <c r="DA58" s="9"/>
      <c r="DB58" s="9"/>
      <c r="DC58" s="9"/>
      <c r="DD58" s="9"/>
      <c r="DE58" s="9"/>
      <c r="DF58" s="9"/>
      <c r="DG58" s="9"/>
      <c r="DH58" s="9"/>
      <c r="DI58" s="9"/>
      <c r="DJ58" s="9"/>
      <c r="DK58" s="9"/>
      <c r="DL58" s="9"/>
      <c r="DM58" s="9"/>
      <c r="DN58" s="9"/>
      <c r="DO58" s="9"/>
      <c r="DP58" s="9"/>
      <c r="DQ58" s="9"/>
      <c r="DR58" s="9"/>
      <c r="DS58" s="9"/>
      <c r="DT58" s="9"/>
      <c r="DU58" s="9"/>
      <c r="DV58" s="9"/>
      <c r="DW58" s="9"/>
      <c r="DX58" s="9"/>
      <c r="DY58" s="9"/>
      <c r="DZ58" s="9"/>
      <c r="EA58" s="9"/>
      <c r="EB58" s="9"/>
      <c r="EC58" s="9"/>
      <c r="ED58" s="9"/>
      <c r="EE58" s="9"/>
      <c r="EF58" s="9"/>
      <c r="EG58" s="9"/>
      <c r="EH58" s="9"/>
      <c r="EI58" s="9"/>
      <c r="EJ58" s="9"/>
      <c r="EK58" s="9"/>
      <c r="EL58" s="9"/>
      <c r="EM58" s="9"/>
      <c r="EN58" s="9"/>
      <c r="EO58" s="9"/>
      <c r="EP58" s="9"/>
      <c r="EQ58" s="9"/>
      <c r="ER58" s="9"/>
    </row>
    <row r="59" spans="2:148">
      <c r="B59" s="20"/>
      <c r="C59" s="29">
        <f t="shared" si="7"/>
        <v>37</v>
      </c>
      <c r="D59" s="89"/>
      <c r="E59" s="90"/>
      <c r="F59" s="113"/>
      <c r="G59" s="122"/>
      <c r="H59" s="100"/>
      <c r="I59" s="90"/>
      <c r="J59" s="91"/>
      <c r="K59" s="91"/>
      <c r="L59" s="92"/>
      <c r="M59" s="93"/>
      <c r="N59" s="94"/>
      <c r="O59" s="94"/>
      <c r="P59" s="94"/>
      <c r="Q59" s="126"/>
      <c r="R59" s="89"/>
      <c r="S59" s="89"/>
      <c r="T59" s="92"/>
      <c r="U59" s="89"/>
      <c r="V59" s="89"/>
      <c r="W59" s="89"/>
      <c r="X59" s="89"/>
      <c r="Y59" s="89"/>
      <c r="Z59" s="33"/>
      <c r="AA59" s="107" t="str">
        <f t="shared" si="4"/>
        <v/>
      </c>
      <c r="AB59" s="107" t="str">
        <f t="shared" si="5"/>
        <v/>
      </c>
      <c r="AC59" s="107" t="str">
        <f t="shared" si="6"/>
        <v/>
      </c>
      <c r="AD59" s="107" t="str">
        <f t="shared" si="8"/>
        <v/>
      </c>
      <c r="AE59" s="107" t="str">
        <f t="shared" si="9"/>
        <v/>
      </c>
      <c r="AF59" s="107" t="str">
        <f t="shared" si="10"/>
        <v/>
      </c>
      <c r="AG59" s="107" t="str">
        <f t="shared" si="11"/>
        <v/>
      </c>
      <c r="AH59" s="107"/>
      <c r="AI59" s="107"/>
      <c r="AJ59" s="107"/>
      <c r="AQ59" s="2"/>
      <c r="AR59"/>
      <c r="BQ59" s="9"/>
      <c r="BR59" s="9"/>
      <c r="BS59" s="9"/>
      <c r="BT59" s="9"/>
      <c r="BU59" s="9"/>
      <c r="BV59" s="9"/>
      <c r="BW59" s="9"/>
      <c r="BX59" s="9"/>
      <c r="BY59" s="9"/>
      <c r="BZ59" s="9"/>
      <c r="CA59" s="9"/>
      <c r="CB59" s="9"/>
      <c r="CC59" s="9"/>
      <c r="CD59" s="9"/>
      <c r="CE59" s="9"/>
      <c r="CF59" s="9"/>
      <c r="CG59" s="9"/>
      <c r="CH59" s="9"/>
      <c r="CI59" s="9"/>
      <c r="CJ59" s="9"/>
      <c r="CK59" s="9"/>
      <c r="CL59" s="9"/>
      <c r="CM59" s="9"/>
      <c r="CN59" s="9"/>
      <c r="CO59" s="9"/>
      <c r="CP59" s="9"/>
      <c r="CQ59" s="9"/>
      <c r="CR59" s="9"/>
      <c r="CS59" s="9"/>
      <c r="CT59" s="9"/>
      <c r="CU59" s="9"/>
      <c r="CV59" s="9"/>
      <c r="CW59" s="9"/>
      <c r="CX59" s="9"/>
      <c r="CY59" s="9"/>
      <c r="CZ59" s="9"/>
      <c r="DA59" s="9"/>
      <c r="DB59" s="9"/>
      <c r="DC59" s="9"/>
      <c r="DD59" s="9"/>
      <c r="DE59" s="9"/>
      <c r="DF59" s="9"/>
      <c r="DG59" s="9"/>
      <c r="DH59" s="9"/>
      <c r="DI59" s="9"/>
      <c r="DJ59" s="9"/>
      <c r="DK59" s="9"/>
      <c r="DL59" s="9"/>
      <c r="DM59" s="9"/>
      <c r="DN59" s="9"/>
      <c r="DO59" s="9"/>
      <c r="DP59" s="9"/>
      <c r="DQ59" s="9"/>
      <c r="DR59" s="9"/>
      <c r="DS59" s="9"/>
      <c r="DT59" s="9"/>
      <c r="DU59" s="9"/>
      <c r="DV59" s="9"/>
      <c r="DW59" s="9"/>
      <c r="DX59" s="9"/>
      <c r="DY59" s="9"/>
      <c r="DZ59" s="9"/>
      <c r="EA59" s="9"/>
      <c r="EB59" s="9"/>
      <c r="EC59" s="9"/>
      <c r="ED59" s="9"/>
      <c r="EE59" s="9"/>
      <c r="EF59" s="9"/>
      <c r="EG59" s="9"/>
      <c r="EH59" s="9"/>
      <c r="EI59" s="9"/>
      <c r="EJ59" s="9"/>
      <c r="EK59" s="9"/>
      <c r="EL59" s="9"/>
      <c r="EM59" s="9"/>
      <c r="EN59" s="9"/>
      <c r="EO59" s="9"/>
      <c r="EP59" s="9"/>
      <c r="EQ59" s="9"/>
      <c r="ER59" s="9"/>
    </row>
    <row r="60" spans="2:148">
      <c r="B60" s="20"/>
      <c r="C60" s="29">
        <f t="shared" si="7"/>
        <v>38</v>
      </c>
      <c r="D60" s="89"/>
      <c r="E60" s="90"/>
      <c r="F60" s="113"/>
      <c r="G60" s="122"/>
      <c r="H60" s="100"/>
      <c r="I60" s="90"/>
      <c r="J60" s="91"/>
      <c r="K60" s="91"/>
      <c r="L60" s="92"/>
      <c r="M60" s="93"/>
      <c r="N60" s="94"/>
      <c r="O60" s="94"/>
      <c r="P60" s="94"/>
      <c r="Q60" s="126"/>
      <c r="R60" s="89"/>
      <c r="S60" s="89"/>
      <c r="T60" s="92"/>
      <c r="U60" s="89"/>
      <c r="V60" s="89"/>
      <c r="W60" s="89"/>
      <c r="X60" s="89"/>
      <c r="Y60" s="89"/>
      <c r="Z60" s="33"/>
      <c r="AA60" s="107" t="str">
        <f t="shared" si="4"/>
        <v/>
      </c>
      <c r="AB60" s="107" t="str">
        <f t="shared" si="5"/>
        <v/>
      </c>
      <c r="AC60" s="107" t="str">
        <f t="shared" si="6"/>
        <v/>
      </c>
      <c r="AD60" s="107" t="str">
        <f t="shared" si="8"/>
        <v/>
      </c>
      <c r="AE60" s="107" t="str">
        <f t="shared" si="9"/>
        <v/>
      </c>
      <c r="AF60" s="107" t="str">
        <f t="shared" si="10"/>
        <v/>
      </c>
      <c r="AG60" s="107" t="str">
        <f t="shared" si="11"/>
        <v/>
      </c>
      <c r="AH60" s="107"/>
      <c r="AI60" s="107"/>
      <c r="AJ60" s="107"/>
      <c r="AQ60" s="2"/>
      <c r="AR60"/>
      <c r="BQ60" s="9"/>
      <c r="BR60" s="9"/>
      <c r="BS60" s="9"/>
      <c r="BT60" s="9"/>
      <c r="BU60" s="9"/>
      <c r="BV60" s="9"/>
      <c r="BW60" s="9"/>
      <c r="BX60" s="9"/>
      <c r="BY60" s="9"/>
      <c r="BZ60" s="9"/>
      <c r="CA60" s="9"/>
      <c r="CB60" s="9"/>
      <c r="CC60" s="9"/>
      <c r="CD60" s="9"/>
      <c r="CE60" s="9"/>
      <c r="CF60" s="9"/>
      <c r="CG60" s="9"/>
      <c r="CH60" s="9"/>
      <c r="CI60" s="9"/>
      <c r="CJ60" s="9"/>
      <c r="CK60" s="9"/>
      <c r="CL60" s="9"/>
      <c r="CM60" s="9"/>
      <c r="CN60" s="9"/>
      <c r="CO60" s="9"/>
      <c r="CP60" s="9"/>
      <c r="CQ60" s="9"/>
      <c r="CR60" s="9"/>
      <c r="CS60" s="9"/>
      <c r="CT60" s="9"/>
      <c r="CU60" s="9"/>
      <c r="CV60" s="9"/>
      <c r="CW60" s="9"/>
      <c r="CX60" s="9"/>
      <c r="CY60" s="9"/>
      <c r="CZ60" s="9"/>
      <c r="DA60" s="9"/>
      <c r="DB60" s="9"/>
      <c r="DC60" s="9"/>
      <c r="DD60" s="9"/>
      <c r="DE60" s="9"/>
      <c r="DF60" s="9"/>
      <c r="DG60" s="9"/>
      <c r="DH60" s="9"/>
      <c r="DI60" s="9"/>
      <c r="DJ60" s="9"/>
      <c r="DK60" s="9"/>
      <c r="DL60" s="9"/>
      <c r="DM60" s="9"/>
      <c r="DN60" s="9"/>
      <c r="DO60" s="9"/>
      <c r="DP60" s="9"/>
      <c r="DQ60" s="9"/>
      <c r="DR60" s="9"/>
      <c r="DS60" s="9"/>
      <c r="DT60" s="9"/>
      <c r="DU60" s="9"/>
      <c r="DV60" s="9"/>
      <c r="DW60" s="9"/>
      <c r="DX60" s="9"/>
      <c r="DY60" s="9"/>
      <c r="DZ60" s="9"/>
      <c r="EA60" s="9"/>
      <c r="EB60" s="9"/>
      <c r="EC60" s="9"/>
      <c r="ED60" s="9"/>
      <c r="EE60" s="9"/>
      <c r="EF60" s="9"/>
      <c r="EG60" s="9"/>
      <c r="EH60" s="9"/>
      <c r="EI60" s="9"/>
      <c r="EJ60" s="9"/>
      <c r="EK60" s="9"/>
      <c r="EL60" s="9"/>
      <c r="EM60" s="9"/>
      <c r="EN60" s="9"/>
      <c r="EO60" s="9"/>
      <c r="EP60" s="9"/>
      <c r="EQ60" s="9"/>
      <c r="ER60" s="9"/>
    </row>
    <row r="61" spans="2:148">
      <c r="B61" s="20"/>
      <c r="C61" s="29">
        <f t="shared" si="7"/>
        <v>39</v>
      </c>
      <c r="D61" s="89"/>
      <c r="E61" s="90"/>
      <c r="F61" s="113"/>
      <c r="G61" s="122"/>
      <c r="H61" s="100"/>
      <c r="I61" s="90"/>
      <c r="J61" s="91"/>
      <c r="K61" s="91"/>
      <c r="L61" s="92"/>
      <c r="M61" s="93"/>
      <c r="N61" s="94"/>
      <c r="O61" s="94"/>
      <c r="P61" s="94"/>
      <c r="Q61" s="126"/>
      <c r="R61" s="89"/>
      <c r="S61" s="89"/>
      <c r="T61" s="92"/>
      <c r="U61" s="89"/>
      <c r="V61" s="89"/>
      <c r="W61" s="89"/>
      <c r="X61" s="89"/>
      <c r="Y61" s="89"/>
      <c r="Z61" s="33"/>
      <c r="AA61" s="107" t="str">
        <f t="shared" si="4"/>
        <v/>
      </c>
      <c r="AB61" s="107" t="str">
        <f t="shared" si="5"/>
        <v/>
      </c>
      <c r="AC61" s="107" t="str">
        <f t="shared" si="6"/>
        <v/>
      </c>
      <c r="AD61" s="107" t="str">
        <f t="shared" si="8"/>
        <v/>
      </c>
      <c r="AE61" s="107" t="str">
        <f t="shared" si="9"/>
        <v/>
      </c>
      <c r="AF61" s="107" t="str">
        <f t="shared" si="10"/>
        <v/>
      </c>
      <c r="AG61" s="107" t="str">
        <f t="shared" si="11"/>
        <v/>
      </c>
      <c r="AH61" s="107"/>
      <c r="AI61" s="107"/>
      <c r="AJ61" s="107"/>
      <c r="AQ61" s="2"/>
      <c r="AR61"/>
      <c r="BQ61" s="9"/>
      <c r="BR61" s="9"/>
      <c r="BS61" s="9"/>
      <c r="BT61" s="9"/>
      <c r="BU61" s="9"/>
      <c r="BV61" s="9"/>
      <c r="BW61" s="9"/>
      <c r="BX61" s="9"/>
      <c r="BY61" s="9"/>
      <c r="BZ61" s="9"/>
      <c r="CA61" s="9"/>
      <c r="CB61" s="9"/>
      <c r="CC61" s="9"/>
      <c r="CD61" s="9"/>
      <c r="CE61" s="9"/>
      <c r="CF61" s="9"/>
      <c r="CG61" s="9"/>
      <c r="CH61" s="9"/>
      <c r="CI61" s="9"/>
      <c r="CJ61" s="9"/>
      <c r="CK61" s="9"/>
      <c r="CL61" s="9"/>
      <c r="CM61" s="9"/>
      <c r="CN61" s="9"/>
      <c r="CO61" s="9"/>
      <c r="CP61" s="9"/>
      <c r="CQ61" s="9"/>
      <c r="CR61" s="9"/>
      <c r="CS61" s="9"/>
      <c r="CT61" s="9"/>
      <c r="CU61" s="9"/>
      <c r="CV61" s="9"/>
      <c r="CW61" s="9"/>
      <c r="CX61" s="9"/>
      <c r="CY61" s="9"/>
      <c r="CZ61" s="9"/>
      <c r="DA61" s="9"/>
      <c r="DB61" s="9"/>
      <c r="DC61" s="9"/>
      <c r="DD61" s="9"/>
      <c r="DE61" s="9"/>
      <c r="DF61" s="9"/>
      <c r="DG61" s="9"/>
      <c r="DH61" s="9"/>
      <c r="DI61" s="9"/>
      <c r="DJ61" s="9"/>
      <c r="DK61" s="9"/>
      <c r="DL61" s="9"/>
      <c r="DM61" s="9"/>
      <c r="DN61" s="9"/>
      <c r="DO61" s="9"/>
      <c r="DP61" s="9"/>
      <c r="DQ61" s="9"/>
      <c r="DR61" s="9"/>
      <c r="DS61" s="9"/>
      <c r="DT61" s="9"/>
      <c r="DU61" s="9"/>
      <c r="DV61" s="9"/>
      <c r="DW61" s="9"/>
      <c r="DX61" s="9"/>
      <c r="DY61" s="9"/>
      <c r="DZ61" s="9"/>
      <c r="EA61" s="9"/>
      <c r="EB61" s="9"/>
      <c r="EC61" s="9"/>
      <c r="ED61" s="9"/>
      <c r="EE61" s="9"/>
      <c r="EF61" s="9"/>
      <c r="EG61" s="9"/>
      <c r="EH61" s="9"/>
      <c r="EI61" s="9"/>
      <c r="EJ61" s="9"/>
      <c r="EK61" s="9"/>
      <c r="EL61" s="9"/>
      <c r="EM61" s="9"/>
      <c r="EN61" s="9"/>
      <c r="EO61" s="9"/>
      <c r="EP61" s="9"/>
      <c r="EQ61" s="9"/>
      <c r="ER61" s="9"/>
    </row>
    <row r="62" spans="2:148">
      <c r="B62" s="20"/>
      <c r="C62" s="29">
        <f t="shared" si="7"/>
        <v>40</v>
      </c>
      <c r="D62" s="89"/>
      <c r="E62" s="90"/>
      <c r="F62" s="113"/>
      <c r="G62" s="122"/>
      <c r="H62" s="100"/>
      <c r="I62" s="90"/>
      <c r="J62" s="91"/>
      <c r="K62" s="91"/>
      <c r="L62" s="92"/>
      <c r="M62" s="93"/>
      <c r="N62" s="94"/>
      <c r="O62" s="94"/>
      <c r="P62" s="94"/>
      <c r="Q62" s="126"/>
      <c r="R62" s="89"/>
      <c r="S62" s="89"/>
      <c r="T62" s="92"/>
      <c r="U62" s="89"/>
      <c r="V62" s="89"/>
      <c r="W62" s="89"/>
      <c r="X62" s="89"/>
      <c r="Y62" s="89"/>
      <c r="Z62" s="33"/>
      <c r="AA62" s="107" t="str">
        <f t="shared" si="4"/>
        <v/>
      </c>
      <c r="AB62" s="107" t="str">
        <f t="shared" si="5"/>
        <v/>
      </c>
      <c r="AC62" s="107" t="str">
        <f t="shared" si="6"/>
        <v/>
      </c>
      <c r="AD62" s="107" t="str">
        <f t="shared" si="8"/>
        <v/>
      </c>
      <c r="AE62" s="107" t="str">
        <f t="shared" si="9"/>
        <v/>
      </c>
      <c r="AF62" s="107" t="str">
        <f t="shared" si="10"/>
        <v/>
      </c>
      <c r="AG62" s="107" t="str">
        <f t="shared" si="11"/>
        <v/>
      </c>
      <c r="AH62" s="107"/>
      <c r="AI62" s="107"/>
      <c r="AJ62" s="107"/>
      <c r="AQ62" s="2"/>
      <c r="AR62"/>
      <c r="BQ62" s="9"/>
      <c r="BR62" s="9"/>
      <c r="BS62" s="9"/>
      <c r="BT62" s="9"/>
      <c r="BU62" s="9"/>
      <c r="BV62" s="9"/>
      <c r="BW62" s="9"/>
      <c r="BX62" s="9"/>
      <c r="BY62" s="9"/>
      <c r="BZ62" s="9"/>
      <c r="CA62" s="9"/>
      <c r="CB62" s="9"/>
      <c r="CC62" s="9"/>
      <c r="CD62" s="9"/>
      <c r="CE62" s="9"/>
      <c r="CF62" s="9"/>
      <c r="CG62" s="9"/>
      <c r="CH62" s="9"/>
      <c r="CI62" s="9"/>
      <c r="CJ62" s="9"/>
      <c r="CK62" s="9"/>
      <c r="CL62" s="9"/>
      <c r="CM62" s="9"/>
      <c r="CN62" s="9"/>
      <c r="CO62" s="9"/>
      <c r="CP62" s="9"/>
      <c r="CQ62" s="9"/>
      <c r="CR62" s="9"/>
      <c r="CS62" s="9"/>
      <c r="CT62" s="9"/>
      <c r="CU62" s="9"/>
      <c r="CV62" s="9"/>
      <c r="CW62" s="9"/>
      <c r="CX62" s="9"/>
      <c r="CY62" s="9"/>
      <c r="CZ62" s="9"/>
      <c r="DA62" s="9"/>
      <c r="DB62" s="9"/>
      <c r="DC62" s="9"/>
      <c r="DD62" s="9"/>
      <c r="DE62" s="9"/>
      <c r="DF62" s="9"/>
      <c r="DG62" s="9"/>
      <c r="DH62" s="9"/>
      <c r="DI62" s="9"/>
      <c r="DJ62" s="9"/>
      <c r="DK62" s="9"/>
      <c r="DL62" s="9"/>
      <c r="DM62" s="9"/>
      <c r="DN62" s="9"/>
      <c r="DO62" s="9"/>
      <c r="DP62" s="9"/>
      <c r="DQ62" s="9"/>
      <c r="DR62" s="9"/>
      <c r="DS62" s="9"/>
      <c r="DT62" s="9"/>
      <c r="DU62" s="9"/>
      <c r="DV62" s="9"/>
      <c r="DW62" s="9"/>
      <c r="DX62" s="9"/>
      <c r="DY62" s="9"/>
      <c r="DZ62" s="9"/>
      <c r="EA62" s="9"/>
      <c r="EB62" s="9"/>
      <c r="EC62" s="9"/>
      <c r="ED62" s="9"/>
      <c r="EE62" s="9"/>
      <c r="EF62" s="9"/>
      <c r="EG62" s="9"/>
      <c r="EH62" s="9"/>
      <c r="EI62" s="9"/>
      <c r="EJ62" s="9"/>
      <c r="EK62" s="9"/>
      <c r="EL62" s="9"/>
      <c r="EM62" s="9"/>
      <c r="EN62" s="9"/>
      <c r="EO62" s="9"/>
      <c r="EP62" s="9"/>
      <c r="EQ62" s="9"/>
      <c r="ER62" s="9"/>
    </row>
    <row r="63" spans="2:148">
      <c r="B63" s="20"/>
      <c r="C63" s="29">
        <f t="shared" si="7"/>
        <v>41</v>
      </c>
      <c r="D63" s="89"/>
      <c r="E63" s="90"/>
      <c r="F63" s="113"/>
      <c r="G63" s="122"/>
      <c r="H63" s="100"/>
      <c r="I63" s="90"/>
      <c r="J63" s="91"/>
      <c r="K63" s="91"/>
      <c r="L63" s="92"/>
      <c r="M63" s="93"/>
      <c r="N63" s="94"/>
      <c r="O63" s="94"/>
      <c r="P63" s="94"/>
      <c r="Q63" s="126"/>
      <c r="R63" s="89"/>
      <c r="S63" s="89"/>
      <c r="T63" s="92"/>
      <c r="U63" s="89"/>
      <c r="V63" s="89"/>
      <c r="W63" s="89"/>
      <c r="X63" s="89"/>
      <c r="Y63" s="89"/>
      <c r="Z63" s="33"/>
      <c r="AA63" s="107" t="str">
        <f t="shared" si="4"/>
        <v/>
      </c>
      <c r="AB63" s="107" t="str">
        <f t="shared" si="5"/>
        <v/>
      </c>
      <c r="AC63" s="107" t="str">
        <f t="shared" si="6"/>
        <v/>
      </c>
      <c r="AD63" s="107" t="str">
        <f t="shared" si="8"/>
        <v/>
      </c>
      <c r="AE63" s="107" t="str">
        <f t="shared" si="9"/>
        <v/>
      </c>
      <c r="AF63" s="107" t="str">
        <f t="shared" si="10"/>
        <v/>
      </c>
      <c r="AG63" s="107" t="str">
        <f t="shared" si="11"/>
        <v/>
      </c>
      <c r="AH63" s="107"/>
      <c r="AI63" s="107"/>
      <c r="AJ63" s="107"/>
      <c r="AQ63" s="2"/>
      <c r="AR63"/>
      <c r="BQ63" s="9"/>
      <c r="BR63" s="9"/>
      <c r="BS63" s="9"/>
      <c r="BT63" s="9"/>
      <c r="BU63" s="9"/>
      <c r="BV63" s="9"/>
      <c r="BW63" s="9"/>
      <c r="BX63" s="9"/>
      <c r="BY63" s="9"/>
      <c r="BZ63" s="9"/>
      <c r="CA63" s="9"/>
      <c r="CB63" s="9"/>
      <c r="CC63" s="9"/>
      <c r="CD63" s="9"/>
      <c r="CE63" s="9"/>
      <c r="CF63" s="9"/>
      <c r="CG63" s="9"/>
      <c r="CH63" s="9"/>
      <c r="CI63" s="9"/>
      <c r="CJ63" s="9"/>
      <c r="CK63" s="9"/>
      <c r="CL63" s="9"/>
      <c r="CM63" s="9"/>
      <c r="CN63" s="9"/>
      <c r="CO63" s="9"/>
      <c r="CP63" s="9"/>
      <c r="CQ63" s="9"/>
      <c r="CR63" s="9"/>
      <c r="CS63" s="9"/>
      <c r="CT63" s="9"/>
      <c r="CU63" s="9"/>
      <c r="CV63" s="9"/>
      <c r="CW63" s="9"/>
      <c r="CX63" s="9"/>
      <c r="CY63" s="9"/>
      <c r="CZ63" s="9"/>
      <c r="DA63" s="9"/>
      <c r="DB63" s="9"/>
      <c r="DC63" s="9"/>
      <c r="DD63" s="9"/>
      <c r="DE63" s="9"/>
      <c r="DF63" s="9"/>
      <c r="DG63" s="9"/>
      <c r="DH63" s="9"/>
      <c r="DI63" s="9"/>
      <c r="DJ63" s="9"/>
      <c r="DK63" s="9"/>
      <c r="DL63" s="9"/>
      <c r="DM63" s="9"/>
      <c r="DN63" s="9"/>
      <c r="DO63" s="9"/>
      <c r="DP63" s="9"/>
      <c r="DQ63" s="9"/>
      <c r="DR63" s="9"/>
      <c r="DS63" s="9"/>
      <c r="DT63" s="9"/>
      <c r="DU63" s="9"/>
      <c r="DV63" s="9"/>
      <c r="DW63" s="9"/>
      <c r="DX63" s="9"/>
      <c r="DY63" s="9"/>
      <c r="DZ63" s="9"/>
      <c r="EA63" s="9"/>
      <c r="EB63" s="9"/>
      <c r="EC63" s="9"/>
      <c r="ED63" s="9"/>
      <c r="EE63" s="9"/>
      <c r="EF63" s="9"/>
      <c r="EG63" s="9"/>
      <c r="EH63" s="9"/>
      <c r="EI63" s="9"/>
      <c r="EJ63" s="9"/>
      <c r="EK63" s="9"/>
      <c r="EL63" s="9"/>
      <c r="EM63" s="9"/>
      <c r="EN63" s="9"/>
      <c r="EO63" s="9"/>
      <c r="EP63" s="9"/>
      <c r="EQ63" s="9"/>
      <c r="ER63" s="9"/>
    </row>
    <row r="64" spans="2:148">
      <c r="B64" s="20"/>
      <c r="C64" s="29">
        <f t="shared" si="7"/>
        <v>42</v>
      </c>
      <c r="D64" s="89"/>
      <c r="E64" s="90"/>
      <c r="F64" s="113"/>
      <c r="G64" s="122"/>
      <c r="H64" s="100"/>
      <c r="I64" s="90"/>
      <c r="J64" s="91"/>
      <c r="K64" s="91"/>
      <c r="L64" s="92"/>
      <c r="M64" s="93"/>
      <c r="N64" s="94"/>
      <c r="O64" s="94"/>
      <c r="P64" s="94"/>
      <c r="Q64" s="126"/>
      <c r="R64" s="89"/>
      <c r="S64" s="89"/>
      <c r="T64" s="92"/>
      <c r="U64" s="89"/>
      <c r="V64" s="89"/>
      <c r="W64" s="89"/>
      <c r="X64" s="89"/>
      <c r="Y64" s="89"/>
      <c r="Z64" s="33"/>
      <c r="AA64" s="107" t="str">
        <f t="shared" si="4"/>
        <v/>
      </c>
      <c r="AB64" s="107" t="str">
        <f t="shared" si="5"/>
        <v/>
      </c>
      <c r="AC64" s="107" t="str">
        <f t="shared" si="6"/>
        <v/>
      </c>
      <c r="AD64" s="107" t="str">
        <f t="shared" si="8"/>
        <v/>
      </c>
      <c r="AE64" s="107" t="str">
        <f t="shared" si="9"/>
        <v/>
      </c>
      <c r="AF64" s="107" t="str">
        <f t="shared" si="10"/>
        <v/>
      </c>
      <c r="AG64" s="107" t="str">
        <f t="shared" si="11"/>
        <v/>
      </c>
      <c r="AH64" s="107"/>
      <c r="AI64" s="107"/>
      <c r="AJ64" s="107"/>
      <c r="AQ64" s="2"/>
      <c r="AR64"/>
      <c r="BQ64" s="9"/>
      <c r="BR64" s="9"/>
      <c r="BS64" s="9"/>
      <c r="BT64" s="9"/>
      <c r="BU64" s="9"/>
      <c r="BV64" s="9"/>
      <c r="BW64" s="9"/>
      <c r="BX64" s="9"/>
      <c r="BY64" s="9"/>
      <c r="BZ64" s="9"/>
      <c r="CA64" s="9"/>
      <c r="CB64" s="9"/>
      <c r="CC64" s="9"/>
      <c r="CD64" s="9"/>
      <c r="CE64" s="9"/>
      <c r="CF64" s="9"/>
      <c r="CG64" s="9"/>
      <c r="CH64" s="9"/>
      <c r="CI64" s="9"/>
      <c r="CJ64" s="9"/>
      <c r="CK64" s="9"/>
      <c r="CL64" s="9"/>
      <c r="CM64" s="9"/>
      <c r="CN64" s="9"/>
      <c r="CO64" s="9"/>
      <c r="CP64" s="9"/>
      <c r="CQ64" s="9"/>
      <c r="CR64" s="9"/>
      <c r="CS64" s="9"/>
      <c r="CT64" s="9"/>
      <c r="CU64" s="9"/>
      <c r="CV64" s="9"/>
      <c r="CW64" s="9"/>
      <c r="CX64" s="9"/>
      <c r="CY64" s="9"/>
      <c r="CZ64" s="9"/>
      <c r="DA64" s="9"/>
      <c r="DB64" s="9"/>
      <c r="DC64" s="9"/>
      <c r="DD64" s="9"/>
      <c r="DE64" s="9"/>
      <c r="DF64" s="9"/>
      <c r="DG64" s="9"/>
      <c r="DH64" s="9"/>
      <c r="DI64" s="9"/>
      <c r="DJ64" s="9"/>
      <c r="DK64" s="9"/>
      <c r="DL64" s="9"/>
      <c r="DM64" s="9"/>
      <c r="DN64" s="9"/>
      <c r="DO64" s="9"/>
      <c r="DP64" s="9"/>
      <c r="DQ64" s="9"/>
      <c r="DR64" s="9"/>
      <c r="DS64" s="9"/>
      <c r="DT64" s="9"/>
      <c r="DU64" s="9"/>
      <c r="DV64" s="9"/>
      <c r="DW64" s="9"/>
      <c r="DX64" s="9"/>
      <c r="DY64" s="9"/>
      <c r="DZ64" s="9"/>
      <c r="EA64" s="9"/>
      <c r="EB64" s="9"/>
      <c r="EC64" s="9"/>
      <c r="ED64" s="9"/>
      <c r="EE64" s="9"/>
      <c r="EF64" s="9"/>
      <c r="EG64" s="9"/>
      <c r="EH64" s="9"/>
      <c r="EI64" s="9"/>
      <c r="EJ64" s="9"/>
      <c r="EK64" s="9"/>
      <c r="EL64" s="9"/>
      <c r="EM64" s="9"/>
      <c r="EN64" s="9"/>
      <c r="EO64" s="9"/>
      <c r="EP64" s="9"/>
      <c r="EQ64" s="9"/>
      <c r="ER64" s="9"/>
    </row>
    <row r="65" spans="2:149">
      <c r="B65" s="20"/>
      <c r="C65" s="29">
        <f t="shared" si="7"/>
        <v>43</v>
      </c>
      <c r="D65" s="89"/>
      <c r="E65" s="90"/>
      <c r="F65" s="113"/>
      <c r="G65" s="122"/>
      <c r="H65" s="100"/>
      <c r="I65" s="90"/>
      <c r="J65" s="91"/>
      <c r="K65" s="91"/>
      <c r="L65" s="92"/>
      <c r="M65" s="93"/>
      <c r="N65" s="94"/>
      <c r="O65" s="94"/>
      <c r="P65" s="94"/>
      <c r="Q65" s="126"/>
      <c r="R65" s="89"/>
      <c r="S65" s="89"/>
      <c r="T65" s="92"/>
      <c r="U65" s="89"/>
      <c r="V65" s="89"/>
      <c r="W65" s="89"/>
      <c r="X65" s="89"/>
      <c r="Y65" s="89"/>
      <c r="Z65" s="33"/>
      <c r="AA65" s="107" t="str">
        <f t="shared" si="4"/>
        <v/>
      </c>
      <c r="AB65" s="107" t="str">
        <f t="shared" si="5"/>
        <v/>
      </c>
      <c r="AC65" s="107" t="str">
        <f t="shared" si="6"/>
        <v/>
      </c>
      <c r="AD65" s="107" t="str">
        <f t="shared" si="8"/>
        <v/>
      </c>
      <c r="AE65" s="107" t="str">
        <f t="shared" si="9"/>
        <v/>
      </c>
      <c r="AF65" s="107" t="str">
        <f t="shared" si="10"/>
        <v/>
      </c>
      <c r="AG65" s="107" t="str">
        <f t="shared" si="11"/>
        <v/>
      </c>
      <c r="AH65" s="107"/>
      <c r="AI65" s="107"/>
      <c r="AJ65" s="107"/>
      <c r="AQ65" s="2"/>
      <c r="AR65"/>
      <c r="BQ65" s="9"/>
      <c r="BR65" s="9"/>
      <c r="BS65" s="9"/>
      <c r="BT65" s="9"/>
      <c r="BU65" s="9"/>
      <c r="BV65" s="9"/>
      <c r="BW65" s="9"/>
      <c r="BX65" s="9"/>
      <c r="BY65" s="9"/>
      <c r="BZ65" s="9"/>
      <c r="CA65" s="9"/>
      <c r="CB65" s="9"/>
      <c r="CC65" s="9"/>
      <c r="CD65" s="9"/>
      <c r="CE65" s="9"/>
      <c r="CF65" s="9"/>
      <c r="CG65" s="9"/>
      <c r="CH65" s="9"/>
      <c r="CI65" s="9"/>
      <c r="CJ65" s="9"/>
      <c r="CK65" s="9"/>
      <c r="CL65" s="9"/>
      <c r="CM65" s="9"/>
      <c r="CN65" s="9"/>
      <c r="CO65" s="9"/>
      <c r="CP65" s="9"/>
      <c r="CQ65" s="9"/>
      <c r="CR65" s="9"/>
      <c r="CS65" s="9"/>
      <c r="CT65" s="9"/>
      <c r="CU65" s="9"/>
      <c r="CV65" s="9"/>
      <c r="CW65" s="9"/>
      <c r="CX65" s="9"/>
      <c r="CY65" s="9"/>
      <c r="CZ65" s="9"/>
      <c r="DA65" s="9"/>
      <c r="DB65" s="9"/>
      <c r="DC65" s="9"/>
      <c r="DD65" s="9"/>
      <c r="DE65" s="9"/>
      <c r="DF65" s="9"/>
      <c r="DG65" s="9"/>
      <c r="DH65" s="9"/>
      <c r="DI65" s="9"/>
      <c r="DJ65" s="9"/>
      <c r="DK65" s="9"/>
      <c r="DL65" s="9"/>
      <c r="DM65" s="9"/>
      <c r="DN65" s="9"/>
      <c r="DO65" s="9"/>
      <c r="DP65" s="9"/>
      <c r="DQ65" s="9"/>
      <c r="DR65" s="9"/>
      <c r="DS65" s="9"/>
      <c r="DT65" s="9"/>
      <c r="DU65" s="9"/>
      <c r="DV65" s="9"/>
      <c r="DW65" s="9"/>
      <c r="DX65" s="9"/>
      <c r="DY65" s="9"/>
      <c r="DZ65" s="9"/>
      <c r="EA65" s="9"/>
      <c r="EB65" s="9"/>
      <c r="EC65" s="9"/>
      <c r="ED65" s="9"/>
      <c r="EE65" s="9"/>
      <c r="EF65" s="9"/>
      <c r="EG65" s="9"/>
      <c r="EH65" s="9"/>
      <c r="EI65" s="9"/>
      <c r="EJ65" s="9"/>
      <c r="EK65" s="9"/>
      <c r="EL65" s="9"/>
      <c r="EM65" s="9"/>
      <c r="EN65" s="9"/>
      <c r="EO65" s="9"/>
      <c r="EP65" s="9"/>
      <c r="EQ65" s="9"/>
      <c r="ER65" s="9"/>
    </row>
    <row r="66" spans="2:149">
      <c r="B66" s="20"/>
      <c r="C66" s="29">
        <f t="shared" si="7"/>
        <v>44</v>
      </c>
      <c r="D66" s="89"/>
      <c r="E66" s="90"/>
      <c r="F66" s="113"/>
      <c r="G66" s="122"/>
      <c r="H66" s="100"/>
      <c r="I66" s="90"/>
      <c r="J66" s="91"/>
      <c r="K66" s="91"/>
      <c r="L66" s="92"/>
      <c r="M66" s="93"/>
      <c r="N66" s="94"/>
      <c r="O66" s="94"/>
      <c r="P66" s="94"/>
      <c r="Q66" s="126"/>
      <c r="R66" s="89"/>
      <c r="S66" s="89"/>
      <c r="T66" s="92"/>
      <c r="U66" s="89"/>
      <c r="V66" s="89"/>
      <c r="W66" s="89"/>
      <c r="X66" s="89"/>
      <c r="Y66" s="89"/>
      <c r="Z66" s="33"/>
      <c r="AA66" s="107" t="str">
        <f t="shared" si="4"/>
        <v/>
      </c>
      <c r="AB66" s="107" t="str">
        <f t="shared" si="5"/>
        <v/>
      </c>
      <c r="AC66" s="107" t="str">
        <f t="shared" si="6"/>
        <v/>
      </c>
      <c r="AD66" s="107" t="str">
        <f t="shared" si="8"/>
        <v/>
      </c>
      <c r="AE66" s="107" t="str">
        <f t="shared" si="9"/>
        <v/>
      </c>
      <c r="AF66" s="107" t="str">
        <f t="shared" si="10"/>
        <v/>
      </c>
      <c r="AG66" s="107" t="str">
        <f t="shared" si="11"/>
        <v/>
      </c>
      <c r="AH66" s="107"/>
      <c r="AI66" s="107"/>
      <c r="AJ66" s="107"/>
      <c r="AQ66" s="2"/>
      <c r="AR66"/>
      <c r="BQ66" s="9"/>
      <c r="BR66" s="9"/>
      <c r="BS66" s="9"/>
      <c r="BT66" s="9"/>
      <c r="BU66" s="9"/>
      <c r="BV66" s="9"/>
      <c r="BW66" s="9"/>
      <c r="BX66" s="9"/>
      <c r="BY66" s="9"/>
      <c r="BZ66" s="9"/>
      <c r="CA66" s="9"/>
      <c r="CB66" s="9"/>
      <c r="CC66" s="9"/>
      <c r="CD66" s="9"/>
      <c r="CE66" s="9"/>
      <c r="CF66" s="9"/>
      <c r="CG66" s="9"/>
      <c r="CH66" s="9"/>
      <c r="CI66" s="9"/>
      <c r="CJ66" s="9"/>
      <c r="CK66" s="9"/>
      <c r="CL66" s="9"/>
      <c r="CM66" s="9"/>
      <c r="CN66" s="9"/>
      <c r="CO66" s="9"/>
      <c r="CP66" s="9"/>
      <c r="CQ66" s="9"/>
      <c r="CR66" s="9"/>
      <c r="CS66" s="9"/>
      <c r="CT66" s="9"/>
      <c r="CU66" s="9"/>
      <c r="CV66" s="9"/>
      <c r="CW66" s="9"/>
      <c r="CX66" s="9"/>
      <c r="CY66" s="9"/>
      <c r="CZ66" s="9"/>
      <c r="DA66" s="9"/>
      <c r="DB66" s="9"/>
      <c r="DC66" s="9"/>
      <c r="DD66" s="9"/>
      <c r="DE66" s="9"/>
      <c r="DF66" s="9"/>
      <c r="DG66" s="9"/>
      <c r="DH66" s="9"/>
      <c r="DI66" s="9"/>
      <c r="DJ66" s="9"/>
      <c r="DK66" s="9"/>
      <c r="DL66" s="9"/>
      <c r="DM66" s="9"/>
      <c r="DN66" s="9"/>
      <c r="DO66" s="9"/>
      <c r="DP66" s="9"/>
      <c r="DQ66" s="9"/>
      <c r="DR66" s="9"/>
      <c r="DS66" s="9"/>
      <c r="DT66" s="9"/>
      <c r="DU66" s="9"/>
      <c r="DV66" s="9"/>
      <c r="DW66" s="9"/>
      <c r="DX66" s="9"/>
      <c r="DY66" s="9"/>
      <c r="DZ66" s="9"/>
      <c r="EA66" s="9"/>
      <c r="EB66" s="9"/>
      <c r="EC66" s="9"/>
      <c r="ED66" s="9"/>
      <c r="EE66" s="9"/>
      <c r="EF66" s="9"/>
      <c r="EG66" s="9"/>
      <c r="EH66" s="9"/>
      <c r="EI66" s="9"/>
      <c r="EJ66" s="9"/>
      <c r="EK66" s="9"/>
      <c r="EL66" s="9"/>
      <c r="EM66" s="9"/>
      <c r="EN66" s="9"/>
      <c r="EO66" s="9"/>
      <c r="EP66" s="9"/>
      <c r="EQ66" s="9"/>
      <c r="ER66" s="9"/>
    </row>
    <row r="67" spans="2:149">
      <c r="B67" s="20"/>
      <c r="C67" s="29">
        <f t="shared" si="7"/>
        <v>45</v>
      </c>
      <c r="D67" s="89"/>
      <c r="E67" s="90"/>
      <c r="F67" s="113"/>
      <c r="G67" s="122"/>
      <c r="H67" s="100"/>
      <c r="I67" s="90"/>
      <c r="J67" s="91"/>
      <c r="K67" s="91"/>
      <c r="L67" s="92"/>
      <c r="M67" s="93"/>
      <c r="N67" s="94"/>
      <c r="O67" s="94"/>
      <c r="P67" s="94"/>
      <c r="Q67" s="126"/>
      <c r="R67" s="89"/>
      <c r="S67" s="89"/>
      <c r="T67" s="92"/>
      <c r="U67" s="89"/>
      <c r="V67" s="89"/>
      <c r="W67" s="89"/>
      <c r="X67" s="89"/>
      <c r="Y67" s="89"/>
      <c r="Z67" s="33"/>
      <c r="AA67" s="107" t="str">
        <f t="shared" si="4"/>
        <v/>
      </c>
      <c r="AB67" s="107" t="str">
        <f t="shared" si="5"/>
        <v/>
      </c>
      <c r="AC67" s="107" t="str">
        <f t="shared" si="6"/>
        <v/>
      </c>
      <c r="AD67" s="107" t="str">
        <f t="shared" si="8"/>
        <v/>
      </c>
      <c r="AE67" s="107" t="str">
        <f t="shared" si="9"/>
        <v/>
      </c>
      <c r="AF67" s="107" t="str">
        <f t="shared" si="10"/>
        <v/>
      </c>
      <c r="AG67" s="107" t="str">
        <f t="shared" si="11"/>
        <v/>
      </c>
      <c r="AH67" s="107"/>
      <c r="AI67" s="107"/>
      <c r="AJ67" s="107"/>
      <c r="AQ67" s="2"/>
      <c r="AR67"/>
      <c r="BQ67" s="9"/>
      <c r="BR67" s="9"/>
      <c r="BS67" s="9"/>
      <c r="BT67" s="9"/>
      <c r="BU67" s="9"/>
      <c r="BV67" s="9"/>
      <c r="BW67" s="9"/>
      <c r="BX67" s="9"/>
      <c r="BY67" s="9"/>
      <c r="BZ67" s="9"/>
      <c r="CA67" s="9"/>
      <c r="CB67" s="9"/>
      <c r="CC67" s="9"/>
      <c r="CD67" s="9"/>
      <c r="CE67" s="9"/>
      <c r="CF67" s="9"/>
      <c r="CG67" s="9"/>
      <c r="CH67" s="9"/>
      <c r="CI67" s="9"/>
      <c r="CJ67" s="9"/>
      <c r="CK67" s="9"/>
      <c r="CL67" s="9"/>
      <c r="CM67" s="9"/>
      <c r="CN67" s="9"/>
      <c r="CO67" s="9"/>
      <c r="CP67" s="9"/>
      <c r="CQ67" s="9"/>
      <c r="CR67" s="9"/>
      <c r="CS67" s="9"/>
      <c r="CT67" s="9"/>
      <c r="CU67" s="9"/>
      <c r="CV67" s="9"/>
      <c r="CW67" s="9"/>
      <c r="CX67" s="9"/>
      <c r="CY67" s="9"/>
      <c r="CZ67" s="9"/>
      <c r="DA67" s="9"/>
      <c r="DB67" s="9"/>
      <c r="DC67" s="9"/>
      <c r="DD67" s="9"/>
      <c r="DE67" s="9"/>
      <c r="DF67" s="9"/>
      <c r="DG67" s="9"/>
      <c r="DH67" s="9"/>
      <c r="DI67" s="9"/>
      <c r="DJ67" s="9"/>
      <c r="DK67" s="9"/>
      <c r="DL67" s="9"/>
      <c r="DM67" s="9"/>
      <c r="DN67" s="9"/>
      <c r="DO67" s="9"/>
      <c r="DP67" s="9"/>
      <c r="DQ67" s="9"/>
      <c r="DR67" s="9"/>
      <c r="DS67" s="9"/>
      <c r="DT67" s="9"/>
      <c r="DU67" s="9"/>
      <c r="DV67" s="9"/>
      <c r="DW67" s="9"/>
      <c r="DX67" s="9"/>
      <c r="DY67" s="9"/>
      <c r="DZ67" s="9"/>
      <c r="EA67" s="9"/>
      <c r="EB67" s="9"/>
      <c r="EC67" s="9"/>
      <c r="ED67" s="9"/>
      <c r="EE67" s="9"/>
      <c r="EF67" s="9"/>
      <c r="EG67" s="9"/>
      <c r="EH67" s="9"/>
      <c r="EI67" s="9"/>
      <c r="EJ67" s="9"/>
      <c r="EK67" s="9"/>
      <c r="EL67" s="9"/>
      <c r="EM67" s="9"/>
      <c r="EN67" s="9"/>
      <c r="EO67" s="9"/>
      <c r="EP67" s="9"/>
      <c r="EQ67" s="9"/>
      <c r="ER67" s="9"/>
    </row>
    <row r="68" spans="2:149">
      <c r="B68" s="20"/>
      <c r="C68" s="29">
        <f t="shared" si="7"/>
        <v>46</v>
      </c>
      <c r="D68" s="89"/>
      <c r="E68" s="90"/>
      <c r="F68" s="113"/>
      <c r="G68" s="122"/>
      <c r="H68" s="100"/>
      <c r="I68" s="90"/>
      <c r="J68" s="91"/>
      <c r="K68" s="91"/>
      <c r="L68" s="92"/>
      <c r="M68" s="93"/>
      <c r="N68" s="94"/>
      <c r="O68" s="94"/>
      <c r="P68" s="94"/>
      <c r="Q68" s="126"/>
      <c r="R68" s="89"/>
      <c r="S68" s="89"/>
      <c r="T68" s="92"/>
      <c r="U68" s="89"/>
      <c r="V68" s="89"/>
      <c r="W68" s="89"/>
      <c r="X68" s="89"/>
      <c r="Y68" s="89"/>
      <c r="Z68" s="33"/>
      <c r="AA68" s="107" t="str">
        <f t="shared" si="4"/>
        <v/>
      </c>
      <c r="AB68" s="107" t="str">
        <f t="shared" si="5"/>
        <v/>
      </c>
      <c r="AC68" s="107" t="str">
        <f t="shared" si="6"/>
        <v/>
      </c>
      <c r="AD68" s="107" t="str">
        <f t="shared" si="8"/>
        <v/>
      </c>
      <c r="AE68" s="107" t="str">
        <f t="shared" si="9"/>
        <v/>
      </c>
      <c r="AF68" s="107" t="str">
        <f t="shared" si="10"/>
        <v/>
      </c>
      <c r="AG68" s="107" t="str">
        <f t="shared" si="11"/>
        <v/>
      </c>
      <c r="AH68" s="107"/>
      <c r="AI68" s="107"/>
      <c r="AJ68" s="107"/>
      <c r="AQ68" s="2"/>
      <c r="AR68"/>
      <c r="BQ68" s="9"/>
      <c r="BR68" s="9"/>
      <c r="BS68" s="9"/>
      <c r="BT68" s="9"/>
      <c r="BU68" s="9"/>
      <c r="BV68" s="9"/>
      <c r="BW68" s="9"/>
      <c r="BX68" s="9"/>
      <c r="BY68" s="9"/>
      <c r="BZ68" s="9"/>
      <c r="CA68" s="9"/>
      <c r="CB68" s="9"/>
      <c r="CC68" s="9"/>
      <c r="CD68" s="9"/>
      <c r="CE68" s="9"/>
      <c r="CF68" s="9"/>
      <c r="CG68" s="9"/>
      <c r="CH68" s="9"/>
      <c r="CI68" s="9"/>
      <c r="CJ68" s="9"/>
      <c r="CK68" s="9"/>
      <c r="CL68" s="9"/>
      <c r="CM68" s="9"/>
      <c r="CN68" s="9"/>
      <c r="CO68" s="9"/>
      <c r="CP68" s="9"/>
      <c r="CQ68" s="9"/>
      <c r="CR68" s="9"/>
      <c r="CS68" s="9"/>
      <c r="CT68" s="9"/>
      <c r="CU68" s="9"/>
      <c r="CV68" s="9"/>
      <c r="CW68" s="9"/>
      <c r="CX68" s="9"/>
      <c r="CY68" s="9"/>
      <c r="CZ68" s="9"/>
      <c r="DA68" s="9"/>
      <c r="DB68" s="9"/>
      <c r="DC68" s="9"/>
      <c r="DD68" s="9"/>
      <c r="DE68" s="9"/>
      <c r="DF68" s="9"/>
      <c r="DG68" s="9"/>
      <c r="DH68" s="9"/>
      <c r="DI68" s="9"/>
      <c r="DJ68" s="9"/>
      <c r="DK68" s="9"/>
      <c r="DL68" s="9"/>
      <c r="DM68" s="9"/>
      <c r="DN68" s="9"/>
      <c r="DO68" s="9"/>
      <c r="DP68" s="9"/>
      <c r="DQ68" s="9"/>
      <c r="DR68" s="9"/>
      <c r="DS68" s="9"/>
      <c r="DT68" s="9"/>
      <c r="DU68" s="9"/>
      <c r="DV68" s="9"/>
      <c r="DW68" s="9"/>
      <c r="DX68" s="9"/>
      <c r="DY68" s="9"/>
      <c r="DZ68" s="9"/>
      <c r="EA68" s="9"/>
      <c r="EB68" s="9"/>
      <c r="EC68" s="9"/>
      <c r="ED68" s="9"/>
      <c r="EE68" s="9"/>
      <c r="EF68" s="9"/>
      <c r="EG68" s="9"/>
      <c r="EH68" s="9"/>
      <c r="EI68" s="9"/>
      <c r="EJ68" s="9"/>
      <c r="EK68" s="9"/>
      <c r="EL68" s="9"/>
      <c r="EM68" s="9"/>
      <c r="EN68" s="9"/>
      <c r="EO68" s="9"/>
      <c r="EP68" s="9"/>
      <c r="EQ68" s="9"/>
      <c r="ER68" s="9"/>
    </row>
    <row r="69" spans="2:149">
      <c r="B69" s="20"/>
      <c r="C69" s="29">
        <f t="shared" si="7"/>
        <v>47</v>
      </c>
      <c r="D69" s="89"/>
      <c r="E69" s="90"/>
      <c r="F69" s="113"/>
      <c r="G69" s="122"/>
      <c r="H69" s="100"/>
      <c r="I69" s="90"/>
      <c r="J69" s="91"/>
      <c r="K69" s="91"/>
      <c r="L69" s="92"/>
      <c r="M69" s="93"/>
      <c r="N69" s="94"/>
      <c r="O69" s="94"/>
      <c r="P69" s="94"/>
      <c r="Q69" s="126"/>
      <c r="R69" s="89"/>
      <c r="S69" s="89"/>
      <c r="T69" s="92"/>
      <c r="U69" s="89"/>
      <c r="V69" s="89"/>
      <c r="W69" s="89"/>
      <c r="X69" s="89"/>
      <c r="Y69" s="89"/>
      <c r="Z69" s="33"/>
      <c r="AA69" s="107" t="str">
        <f t="shared" si="4"/>
        <v/>
      </c>
      <c r="AB69" s="107" t="str">
        <f t="shared" si="5"/>
        <v/>
      </c>
      <c r="AC69" s="107" t="str">
        <f t="shared" si="6"/>
        <v/>
      </c>
      <c r="AD69" s="107" t="str">
        <f t="shared" si="8"/>
        <v/>
      </c>
      <c r="AE69" s="107" t="str">
        <f t="shared" si="9"/>
        <v/>
      </c>
      <c r="AF69" s="107" t="str">
        <f t="shared" si="10"/>
        <v/>
      </c>
      <c r="AG69" s="107" t="str">
        <f t="shared" si="11"/>
        <v/>
      </c>
      <c r="AH69" s="107"/>
      <c r="AI69" s="107"/>
      <c r="AJ69" s="107"/>
      <c r="AQ69" s="2"/>
      <c r="AR69"/>
      <c r="BQ69" s="9"/>
      <c r="BR69" s="9"/>
      <c r="BS69" s="9"/>
      <c r="BT69" s="9"/>
      <c r="BU69" s="9"/>
      <c r="BV69" s="9"/>
      <c r="BW69" s="9"/>
      <c r="BX69" s="9"/>
      <c r="BY69" s="9"/>
      <c r="BZ69" s="9"/>
      <c r="CA69" s="9"/>
      <c r="CB69" s="9"/>
      <c r="CC69" s="9"/>
      <c r="CD69" s="9"/>
      <c r="CE69" s="9"/>
      <c r="CF69" s="9"/>
      <c r="CG69" s="9"/>
      <c r="CH69" s="9"/>
      <c r="CI69" s="9"/>
      <c r="CJ69" s="9"/>
      <c r="CK69" s="9"/>
      <c r="CL69" s="9"/>
      <c r="CM69" s="9"/>
      <c r="CN69" s="9"/>
      <c r="CO69" s="9"/>
      <c r="CP69" s="9"/>
      <c r="CQ69" s="9"/>
      <c r="CR69" s="9"/>
      <c r="CS69" s="9"/>
      <c r="CT69" s="9"/>
      <c r="CU69" s="9"/>
      <c r="CV69" s="9"/>
      <c r="CW69" s="9"/>
      <c r="CX69" s="9"/>
      <c r="CY69" s="9"/>
      <c r="CZ69" s="9"/>
      <c r="DA69" s="9"/>
      <c r="DB69" s="9"/>
      <c r="DC69" s="9"/>
      <c r="DD69" s="9"/>
      <c r="DE69" s="9"/>
      <c r="DF69" s="9"/>
      <c r="DG69" s="9"/>
      <c r="DH69" s="9"/>
      <c r="DI69" s="9"/>
      <c r="DJ69" s="9"/>
      <c r="DK69" s="9"/>
      <c r="DL69" s="9"/>
      <c r="DM69" s="9"/>
      <c r="DN69" s="9"/>
      <c r="DO69" s="9"/>
      <c r="DP69" s="9"/>
      <c r="DQ69" s="9"/>
      <c r="DR69" s="9"/>
      <c r="DS69" s="9"/>
      <c r="DT69" s="9"/>
      <c r="DU69" s="9"/>
      <c r="DV69" s="9"/>
      <c r="DW69" s="9"/>
      <c r="DX69" s="9"/>
      <c r="DY69" s="9"/>
      <c r="DZ69" s="9"/>
      <c r="EA69" s="9"/>
      <c r="EB69" s="9"/>
      <c r="EC69" s="9"/>
      <c r="ED69" s="9"/>
      <c r="EE69" s="9"/>
      <c r="EF69" s="9"/>
      <c r="EG69" s="9"/>
      <c r="EH69" s="9"/>
      <c r="EI69" s="9"/>
      <c r="EJ69" s="9"/>
      <c r="EK69" s="9"/>
      <c r="EL69" s="9"/>
      <c r="EM69" s="9"/>
      <c r="EN69" s="9"/>
      <c r="EO69" s="9"/>
      <c r="EP69" s="9"/>
      <c r="EQ69" s="9"/>
      <c r="ER69" s="9"/>
    </row>
    <row r="70" spans="2:149">
      <c r="B70" s="20"/>
      <c r="C70" s="29">
        <f t="shared" si="7"/>
        <v>48</v>
      </c>
      <c r="D70" s="89"/>
      <c r="E70" s="90"/>
      <c r="F70" s="113"/>
      <c r="G70" s="122"/>
      <c r="H70" s="100"/>
      <c r="I70" s="90"/>
      <c r="J70" s="91"/>
      <c r="K70" s="91"/>
      <c r="L70" s="92"/>
      <c r="M70" s="93"/>
      <c r="N70" s="94"/>
      <c r="O70" s="94"/>
      <c r="P70" s="94"/>
      <c r="Q70" s="126"/>
      <c r="R70" s="89"/>
      <c r="S70" s="89"/>
      <c r="T70" s="92"/>
      <c r="U70" s="89"/>
      <c r="V70" s="89"/>
      <c r="W70" s="89"/>
      <c r="X70" s="89"/>
      <c r="Y70" s="89"/>
      <c r="Z70" s="33"/>
      <c r="AA70" s="107" t="str">
        <f t="shared" si="4"/>
        <v/>
      </c>
      <c r="AB70" s="107" t="str">
        <f t="shared" si="5"/>
        <v/>
      </c>
      <c r="AC70" s="107" t="str">
        <f t="shared" si="6"/>
        <v/>
      </c>
      <c r="AD70" s="107" t="str">
        <f t="shared" si="8"/>
        <v/>
      </c>
      <c r="AE70" s="107" t="str">
        <f t="shared" si="9"/>
        <v/>
      </c>
      <c r="AF70" s="107" t="str">
        <f t="shared" si="10"/>
        <v/>
      </c>
      <c r="AG70" s="107" t="str">
        <f t="shared" si="11"/>
        <v/>
      </c>
      <c r="AH70" s="107"/>
      <c r="AI70" s="107"/>
      <c r="AJ70" s="107"/>
      <c r="AQ70" s="2"/>
      <c r="AR70"/>
      <c r="BQ70" s="9"/>
      <c r="BR70" s="9"/>
      <c r="BS70" s="9"/>
      <c r="BT70" s="9"/>
      <c r="BU70" s="9"/>
      <c r="BV70" s="9"/>
      <c r="BW70" s="9"/>
      <c r="BX70" s="9"/>
      <c r="BY70" s="9"/>
      <c r="BZ70" s="9"/>
      <c r="CA70" s="9"/>
      <c r="CB70" s="9"/>
      <c r="CC70" s="9"/>
      <c r="CD70" s="9"/>
      <c r="CE70" s="9"/>
      <c r="CF70" s="9"/>
      <c r="CG70" s="9"/>
      <c r="CH70" s="9"/>
      <c r="CI70" s="9"/>
      <c r="CJ70" s="9"/>
      <c r="CK70" s="9"/>
      <c r="CL70" s="9"/>
      <c r="CM70" s="9"/>
      <c r="CN70" s="9"/>
      <c r="CO70" s="9"/>
      <c r="CP70" s="9"/>
      <c r="CQ70" s="9"/>
      <c r="CR70" s="9"/>
      <c r="CS70" s="9"/>
      <c r="CT70" s="9"/>
      <c r="CU70" s="9"/>
      <c r="CV70" s="9"/>
      <c r="CW70" s="9"/>
      <c r="CX70" s="9"/>
      <c r="CY70" s="9"/>
      <c r="CZ70" s="9"/>
      <c r="DA70" s="9"/>
      <c r="DB70" s="9"/>
      <c r="DC70" s="9"/>
      <c r="DD70" s="9"/>
      <c r="DE70" s="9"/>
      <c r="DF70" s="9"/>
      <c r="DG70" s="9"/>
      <c r="DH70" s="9"/>
      <c r="DI70" s="9"/>
      <c r="DJ70" s="9"/>
      <c r="DK70" s="9"/>
      <c r="DL70" s="9"/>
      <c r="DM70" s="9"/>
      <c r="DN70" s="9"/>
      <c r="DO70" s="9"/>
      <c r="DP70" s="9"/>
      <c r="DQ70" s="9"/>
      <c r="DR70" s="9"/>
      <c r="DS70" s="9"/>
      <c r="DT70" s="9"/>
      <c r="DU70" s="9"/>
      <c r="DV70" s="9"/>
      <c r="DW70" s="9"/>
      <c r="DX70" s="9"/>
      <c r="DY70" s="9"/>
      <c r="DZ70" s="9"/>
      <c r="EA70" s="9"/>
      <c r="EB70" s="9"/>
      <c r="EC70" s="9"/>
      <c r="ED70" s="9"/>
      <c r="EE70" s="9"/>
      <c r="EF70" s="9"/>
      <c r="EG70" s="9"/>
      <c r="EH70" s="9"/>
      <c r="EI70" s="9"/>
      <c r="EJ70" s="9"/>
      <c r="EK70" s="9"/>
      <c r="EL70" s="9"/>
      <c r="EM70" s="9"/>
      <c r="EN70" s="9"/>
      <c r="EO70" s="9"/>
      <c r="EP70" s="9"/>
      <c r="EQ70" s="9"/>
      <c r="ER70" s="9"/>
    </row>
    <row r="71" spans="2:149">
      <c r="B71" s="20"/>
      <c r="C71" s="20"/>
      <c r="D71" s="30"/>
      <c r="E71" s="30"/>
      <c r="F71" s="30"/>
      <c r="G71" s="30"/>
      <c r="H71" s="30"/>
      <c r="I71" s="30"/>
      <c r="J71" s="30"/>
      <c r="K71" s="30"/>
      <c r="L71" s="30"/>
      <c r="M71" s="30"/>
      <c r="N71" s="30"/>
      <c r="O71" s="30"/>
      <c r="P71" s="30"/>
      <c r="Q71" s="30"/>
      <c r="R71" s="30"/>
      <c r="S71" s="30"/>
      <c r="T71" s="30"/>
      <c r="U71" s="30"/>
      <c r="V71" s="30"/>
      <c r="W71" s="30"/>
      <c r="X71" s="30"/>
      <c r="Y71" s="30"/>
      <c r="Z71" s="30"/>
      <c r="AA71" s="107" t="str">
        <f t="shared" si="4"/>
        <v/>
      </c>
      <c r="AB71" s="107" t="str">
        <f t="shared" si="5"/>
        <v/>
      </c>
      <c r="AC71" s="107" t="str">
        <f t="shared" si="6"/>
        <v/>
      </c>
      <c r="AD71" s="107" t="str">
        <f t="shared" si="8"/>
        <v/>
      </c>
      <c r="AE71" s="107" t="str">
        <f t="shared" si="9"/>
        <v/>
      </c>
      <c r="AF71" s="107" t="str">
        <f t="shared" si="10"/>
        <v/>
      </c>
      <c r="AG71" s="107" t="str">
        <f t="shared" si="11"/>
        <v/>
      </c>
      <c r="AH71" s="107"/>
      <c r="AI71" s="107"/>
      <c r="AJ71" s="107"/>
      <c r="AQ71" s="2"/>
      <c r="AR71"/>
      <c r="BQ71" s="9"/>
      <c r="BR71" s="9"/>
      <c r="BS71" s="9"/>
      <c r="BT71" s="9"/>
      <c r="BU71" s="9"/>
      <c r="BV71" s="9"/>
      <c r="BW71" s="9"/>
      <c r="BX71" s="9"/>
      <c r="BY71" s="9"/>
      <c r="BZ71" s="9"/>
      <c r="CA71" s="9"/>
      <c r="CB71" s="9"/>
      <c r="CC71" s="9"/>
      <c r="CD71" s="9"/>
      <c r="CE71" s="9"/>
      <c r="CF71" s="9"/>
      <c r="CG71" s="9"/>
      <c r="CH71" s="9"/>
      <c r="CI71" s="9"/>
      <c r="CJ71" s="9"/>
      <c r="CK71" s="9"/>
      <c r="CL71" s="9"/>
      <c r="CM71" s="9"/>
      <c r="CN71" s="9"/>
      <c r="CO71" s="9"/>
      <c r="CP71" s="9"/>
      <c r="CQ71" s="9"/>
      <c r="CR71" s="9"/>
      <c r="CS71" s="9"/>
      <c r="CT71" s="9"/>
      <c r="CU71" s="9"/>
      <c r="CV71" s="9"/>
      <c r="CW71" s="9"/>
      <c r="CX71" s="9"/>
      <c r="CY71" s="9"/>
      <c r="CZ71" s="9"/>
      <c r="DA71" s="9"/>
      <c r="DB71" s="9"/>
      <c r="DC71" s="9"/>
      <c r="DD71" s="9"/>
      <c r="DE71" s="9"/>
      <c r="DF71" s="9"/>
      <c r="DG71" s="9"/>
      <c r="DH71" s="9"/>
      <c r="DI71" s="9"/>
      <c r="DJ71" s="9"/>
      <c r="DK71" s="9"/>
      <c r="DL71" s="9"/>
      <c r="DM71" s="9"/>
      <c r="DN71" s="9"/>
      <c r="DO71" s="9"/>
      <c r="DP71" s="9"/>
      <c r="DQ71" s="9"/>
      <c r="DR71" s="9"/>
      <c r="DS71" s="9"/>
      <c r="DT71" s="9"/>
      <c r="DU71" s="9"/>
      <c r="DV71" s="9"/>
      <c r="DW71" s="9"/>
      <c r="DX71" s="9"/>
      <c r="DY71" s="9"/>
      <c r="DZ71" s="9"/>
      <c r="EA71" s="9"/>
      <c r="EB71" s="9"/>
      <c r="EC71" s="9"/>
      <c r="ED71" s="9"/>
      <c r="EE71" s="9"/>
      <c r="EF71" s="9"/>
      <c r="EG71" s="9"/>
      <c r="EH71" s="9"/>
      <c r="EI71" s="9"/>
      <c r="EJ71" s="9"/>
      <c r="EK71" s="9"/>
      <c r="EL71" s="9"/>
      <c r="EM71" s="9"/>
      <c r="EN71" s="9"/>
      <c r="EO71" s="9"/>
      <c r="EP71" s="9"/>
      <c r="EQ71" s="9"/>
      <c r="ER71" s="9"/>
    </row>
    <row r="72" spans="2:149">
      <c r="D72" s="9"/>
      <c r="E72" s="9"/>
      <c r="F72" s="9"/>
      <c r="G72" s="9"/>
      <c r="H72" s="9"/>
      <c r="I72" s="9"/>
      <c r="J72" s="9"/>
      <c r="K72" s="9"/>
      <c r="L72" s="9"/>
      <c r="M72" s="9"/>
      <c r="N72" s="9"/>
      <c r="O72" s="9"/>
      <c r="P72" s="9"/>
      <c r="Q72" s="9"/>
      <c r="R72" s="9"/>
      <c r="S72" s="9"/>
      <c r="T72" s="9"/>
      <c r="U72" s="9"/>
      <c r="V72" s="9"/>
      <c r="W72" s="9"/>
      <c r="X72" s="9"/>
      <c r="Y72" s="9"/>
      <c r="Z72" s="9"/>
      <c r="AA72" s="107" t="str">
        <f t="shared" si="4"/>
        <v/>
      </c>
      <c r="AB72" s="107" t="str">
        <f t="shared" si="5"/>
        <v/>
      </c>
      <c r="AC72" s="107" t="str">
        <f t="shared" si="6"/>
        <v/>
      </c>
      <c r="AD72" s="107" t="str">
        <f t="shared" si="8"/>
        <v/>
      </c>
      <c r="AE72" s="107" t="str">
        <f t="shared" si="9"/>
        <v/>
      </c>
      <c r="AF72" s="107" t="str">
        <f t="shared" si="10"/>
        <v/>
      </c>
      <c r="AG72" s="107" t="str">
        <f t="shared" si="11"/>
        <v/>
      </c>
      <c r="AH72" s="107"/>
      <c r="AI72" s="107"/>
      <c r="AJ72" s="107"/>
      <c r="AQ72" s="2"/>
      <c r="AR72"/>
      <c r="BQ72" s="9"/>
      <c r="BR72" s="9"/>
      <c r="BS72" s="9"/>
      <c r="BT72" s="9"/>
      <c r="BU72" s="9"/>
      <c r="BV72" s="9"/>
      <c r="BW72" s="9"/>
      <c r="BX72" s="9"/>
      <c r="BY72" s="9"/>
      <c r="BZ72" s="9"/>
      <c r="CA72" s="9"/>
      <c r="CB72" s="9"/>
      <c r="CC72" s="9"/>
      <c r="CD72" s="9"/>
      <c r="CE72" s="9"/>
      <c r="CF72" s="9"/>
      <c r="CG72" s="9"/>
      <c r="CH72" s="9"/>
      <c r="CI72" s="9"/>
      <c r="CJ72" s="9"/>
      <c r="CK72" s="9"/>
      <c r="CL72" s="9"/>
      <c r="CM72" s="9"/>
      <c r="CN72" s="9"/>
      <c r="CO72" s="9"/>
      <c r="CP72" s="9"/>
      <c r="CQ72" s="9"/>
      <c r="CR72" s="9"/>
      <c r="CS72" s="9"/>
      <c r="CT72" s="9"/>
      <c r="CU72" s="9"/>
      <c r="CV72" s="9"/>
      <c r="CW72" s="9"/>
      <c r="CX72" s="9"/>
      <c r="CY72" s="9"/>
      <c r="CZ72" s="9"/>
      <c r="DA72" s="9"/>
      <c r="DB72" s="9"/>
      <c r="DC72" s="9"/>
      <c r="DD72" s="9"/>
      <c r="DE72" s="9"/>
      <c r="DF72" s="9"/>
      <c r="DG72" s="9"/>
      <c r="DH72" s="9"/>
      <c r="DI72" s="9"/>
      <c r="DJ72" s="9"/>
      <c r="DK72" s="9"/>
      <c r="DL72" s="9"/>
      <c r="DM72" s="9"/>
      <c r="DN72" s="9"/>
      <c r="DO72" s="9"/>
      <c r="DP72" s="9"/>
      <c r="DQ72" s="9"/>
      <c r="DR72" s="9"/>
      <c r="DS72" s="9"/>
      <c r="DT72" s="9"/>
      <c r="DU72" s="9"/>
      <c r="DV72" s="9"/>
      <c r="DW72" s="9"/>
      <c r="DX72" s="9"/>
      <c r="DY72" s="9"/>
      <c r="DZ72" s="9"/>
      <c r="EA72" s="9"/>
      <c r="EB72" s="9"/>
      <c r="EC72" s="9"/>
      <c r="ED72" s="9"/>
      <c r="EE72" s="9"/>
      <c r="EF72" s="9"/>
      <c r="EG72" s="9"/>
      <c r="EH72" s="9"/>
      <c r="EI72" s="9"/>
      <c r="EJ72" s="9"/>
      <c r="EK72" s="9"/>
      <c r="EL72" s="9"/>
      <c r="EM72" s="9"/>
      <c r="EN72" s="9"/>
      <c r="EO72" s="9"/>
      <c r="EP72" s="9"/>
      <c r="EQ72" s="9"/>
      <c r="ER72" s="9"/>
    </row>
    <row r="73" spans="2:149">
      <c r="D73" s="9"/>
      <c r="E73" s="9"/>
      <c r="F73" s="9"/>
      <c r="G73" s="9"/>
      <c r="H73" s="9"/>
      <c r="I73" s="9"/>
      <c r="J73" s="9"/>
      <c r="K73" s="9"/>
      <c r="L73" s="9"/>
      <c r="M73" s="9"/>
      <c r="N73" s="9"/>
      <c r="O73" s="9"/>
      <c r="P73" s="9"/>
      <c r="Q73" s="9"/>
      <c r="R73" s="9"/>
      <c r="S73" s="9"/>
      <c r="T73" s="9"/>
      <c r="U73" s="9"/>
      <c r="V73" s="9"/>
      <c r="W73" s="9"/>
      <c r="X73" s="9"/>
      <c r="Y73" s="9"/>
      <c r="Z73" s="9"/>
      <c r="AA73" s="107"/>
      <c r="AB73" s="107"/>
      <c r="AC73" s="107"/>
      <c r="AD73" s="107"/>
      <c r="AE73" s="107"/>
      <c r="AF73" s="107"/>
      <c r="AG73" s="107"/>
      <c r="AH73" s="107"/>
      <c r="AI73" s="107"/>
      <c r="AJ73" s="107"/>
      <c r="AQ73" s="2"/>
      <c r="AR73"/>
      <c r="BQ73" s="9"/>
      <c r="BR73" s="9"/>
      <c r="BS73" s="9"/>
      <c r="BT73" s="9"/>
      <c r="BU73" s="9"/>
      <c r="BV73" s="9"/>
      <c r="BW73" s="9"/>
      <c r="BX73" s="9"/>
      <c r="BY73" s="9"/>
      <c r="BZ73" s="9"/>
      <c r="CA73" s="9"/>
      <c r="CB73" s="9"/>
      <c r="CC73" s="9"/>
      <c r="CD73" s="9"/>
      <c r="CE73" s="9"/>
      <c r="CF73" s="9"/>
      <c r="CG73" s="9"/>
      <c r="CH73" s="9"/>
      <c r="CI73" s="9"/>
      <c r="CJ73" s="9"/>
      <c r="CK73" s="9"/>
      <c r="CL73" s="9"/>
      <c r="CM73" s="9"/>
      <c r="CN73" s="9"/>
      <c r="CO73" s="9"/>
      <c r="CP73" s="9"/>
      <c r="CQ73" s="9"/>
      <c r="CR73" s="9"/>
      <c r="CS73" s="9"/>
      <c r="CT73" s="9"/>
      <c r="CU73" s="9"/>
      <c r="CV73" s="9"/>
      <c r="CW73" s="9"/>
      <c r="CX73" s="9"/>
      <c r="CY73" s="9"/>
      <c r="CZ73" s="9"/>
      <c r="DA73" s="9"/>
      <c r="DB73" s="9"/>
      <c r="DC73" s="9"/>
      <c r="DD73" s="9"/>
      <c r="DE73" s="9"/>
      <c r="DF73" s="9"/>
      <c r="DG73" s="9"/>
      <c r="DH73" s="9"/>
      <c r="DI73" s="9"/>
      <c r="DJ73" s="9"/>
      <c r="DK73" s="9"/>
      <c r="DL73" s="9"/>
      <c r="DM73" s="9"/>
      <c r="DN73" s="9"/>
      <c r="DO73" s="9"/>
      <c r="DP73" s="9"/>
      <c r="DQ73" s="9"/>
      <c r="DR73" s="9"/>
      <c r="DS73" s="9"/>
      <c r="DT73" s="9"/>
      <c r="DU73" s="9"/>
      <c r="DV73" s="9"/>
      <c r="DW73" s="9"/>
      <c r="DX73" s="9"/>
      <c r="DY73" s="9"/>
      <c r="DZ73" s="9"/>
      <c r="EA73" s="9"/>
      <c r="EB73" s="9"/>
      <c r="EC73" s="9"/>
      <c r="ED73" s="9"/>
      <c r="EE73" s="9"/>
      <c r="EF73" s="9"/>
      <c r="EG73" s="9"/>
      <c r="EH73" s="9"/>
      <c r="EI73" s="9"/>
      <c r="EJ73" s="9"/>
      <c r="EK73" s="9"/>
      <c r="EL73" s="9"/>
      <c r="EM73" s="9"/>
      <c r="EN73" s="9"/>
      <c r="EO73" s="9"/>
      <c r="EP73" s="9"/>
      <c r="EQ73" s="9"/>
      <c r="ER73" s="9"/>
    </row>
    <row r="74" spans="2:14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14"/>
      <c r="AS74" s="9"/>
      <c r="AT74" s="9"/>
      <c r="AU74" s="9"/>
      <c r="AV74" s="10"/>
      <c r="AW74" s="9"/>
      <c r="AX74" s="9"/>
      <c r="AY74" s="9"/>
      <c r="AZ74" s="9"/>
      <c r="BA74" s="9"/>
      <c r="BB74" s="9"/>
      <c r="BC74" s="9"/>
      <c r="BD74" s="9"/>
      <c r="BE74" s="9"/>
      <c r="BF74" s="9"/>
      <c r="BG74" s="9"/>
      <c r="BH74" s="9"/>
      <c r="BI74" s="9"/>
      <c r="BJ74" s="9"/>
      <c r="BK74" s="9"/>
      <c r="BL74" s="9"/>
      <c r="BM74" s="9"/>
      <c r="BN74" s="9"/>
      <c r="BO74" s="9"/>
      <c r="BP74" s="9"/>
      <c r="BQ74" s="9"/>
      <c r="BR74" s="9"/>
      <c r="BS74" s="9"/>
      <c r="BT74" s="9"/>
      <c r="BU74" s="9"/>
      <c r="BV74" s="9"/>
      <c r="BW74" s="9"/>
      <c r="BX74" s="9"/>
      <c r="BY74" s="9"/>
      <c r="BZ74" s="9"/>
      <c r="CA74" s="9"/>
      <c r="CB74" s="9"/>
      <c r="CC74" s="9"/>
      <c r="CD74" s="9"/>
      <c r="CE74" s="9"/>
      <c r="CF74" s="9"/>
      <c r="CG74" s="9"/>
      <c r="CH74" s="9"/>
      <c r="CI74" s="9"/>
      <c r="CJ74" s="9"/>
      <c r="CK74" s="9"/>
      <c r="CL74" s="9"/>
      <c r="CM74" s="9"/>
      <c r="CN74" s="9"/>
      <c r="CO74" s="9"/>
      <c r="CP74" s="9"/>
      <c r="CQ74" s="9"/>
      <c r="CR74" s="9"/>
      <c r="CS74" s="9"/>
      <c r="CT74" s="9"/>
      <c r="CU74" s="9"/>
      <c r="CV74" s="9"/>
      <c r="CW74" s="9"/>
      <c r="CX74" s="9"/>
      <c r="CY74" s="9"/>
      <c r="CZ74" s="9"/>
      <c r="DA74" s="9"/>
      <c r="DB74" s="9"/>
      <c r="DC74" s="9"/>
      <c r="DD74" s="9"/>
      <c r="DE74" s="9"/>
      <c r="DF74" s="9"/>
      <c r="DG74" s="9"/>
      <c r="DH74" s="9"/>
      <c r="DI74" s="9"/>
      <c r="DJ74" s="9"/>
      <c r="DK74" s="9"/>
      <c r="DL74" s="9"/>
      <c r="DM74" s="9"/>
      <c r="DN74" s="9"/>
      <c r="DO74" s="9"/>
      <c r="DP74" s="9"/>
      <c r="DQ74" s="9"/>
      <c r="DR74" s="9"/>
      <c r="DS74" s="9"/>
      <c r="DT74" s="9"/>
      <c r="DU74" s="9"/>
      <c r="DV74" s="9"/>
      <c r="DW74" s="9"/>
      <c r="DX74" s="9"/>
      <c r="DY74" s="9"/>
      <c r="DZ74" s="9"/>
      <c r="EA74" s="9"/>
      <c r="EB74" s="9"/>
      <c r="EC74" s="9"/>
      <c r="ED74" s="9"/>
      <c r="EE74" s="9"/>
      <c r="EF74" s="9"/>
      <c r="EG74" s="9"/>
      <c r="EH74" s="9"/>
      <c r="EI74" s="9"/>
      <c r="EJ74" s="9"/>
      <c r="EK74" s="9"/>
      <c r="EL74" s="9"/>
      <c r="EM74" s="9"/>
      <c r="EN74" s="9"/>
      <c r="EO74" s="9"/>
      <c r="EP74" s="9"/>
      <c r="EQ74" s="9"/>
      <c r="ER74" s="9"/>
      <c r="ES74" s="9"/>
    </row>
    <row r="75" spans="2:14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c r="AM75" s="9"/>
      <c r="AN75" s="9"/>
      <c r="AO75" s="9"/>
      <c r="AP75" s="9"/>
      <c r="AQ75" s="9"/>
      <c r="AR75" s="14"/>
      <c r="AS75" s="9"/>
      <c r="AT75" s="9"/>
      <c r="AU75" s="9"/>
      <c r="AV75" s="10"/>
      <c r="AW75" s="9"/>
      <c r="AX75" s="9"/>
      <c r="AY75" s="9"/>
      <c r="AZ75" s="9"/>
      <c r="BA75" s="9"/>
      <c r="BB75" s="9"/>
      <c r="BC75" s="9"/>
      <c r="BD75" s="9"/>
      <c r="BE75" s="9"/>
      <c r="BF75" s="9"/>
      <c r="BG75" s="9"/>
      <c r="BH75" s="9"/>
      <c r="BI75" s="9"/>
      <c r="BJ75" s="9"/>
      <c r="BK75" s="9"/>
      <c r="BL75" s="9"/>
      <c r="BM75" s="9"/>
      <c r="BN75" s="9"/>
      <c r="BO75" s="9"/>
      <c r="BP75" s="9"/>
      <c r="BQ75" s="9"/>
      <c r="BR75" s="9"/>
      <c r="BS75" s="9"/>
      <c r="BT75" s="9"/>
      <c r="BU75" s="9"/>
      <c r="BV75" s="9"/>
      <c r="BW75" s="9"/>
      <c r="BX75" s="9"/>
      <c r="BY75" s="9"/>
      <c r="BZ75" s="9"/>
      <c r="CA75" s="9"/>
      <c r="CB75" s="9"/>
      <c r="CC75" s="9"/>
      <c r="CD75" s="9"/>
      <c r="CE75" s="9"/>
      <c r="CF75" s="9"/>
      <c r="CG75" s="9"/>
      <c r="CH75" s="9"/>
      <c r="CI75" s="9"/>
      <c r="CJ75" s="9"/>
      <c r="CK75" s="9"/>
      <c r="CL75" s="9"/>
      <c r="CM75" s="9"/>
      <c r="CN75" s="9"/>
      <c r="CO75" s="9"/>
      <c r="CP75" s="9"/>
      <c r="CQ75" s="9"/>
      <c r="CR75" s="9"/>
      <c r="CS75" s="9"/>
      <c r="CT75" s="9"/>
      <c r="CU75" s="9"/>
      <c r="CV75" s="9"/>
      <c r="CW75" s="9"/>
      <c r="CX75" s="9"/>
      <c r="CY75" s="9"/>
      <c r="CZ75" s="9"/>
      <c r="DA75" s="9"/>
      <c r="DB75" s="9"/>
      <c r="DC75" s="9"/>
      <c r="DD75" s="9"/>
      <c r="DE75" s="9"/>
      <c r="DF75" s="9"/>
      <c r="DG75" s="9"/>
      <c r="DH75" s="9"/>
      <c r="DI75" s="9"/>
      <c r="DJ75" s="9"/>
      <c r="DK75" s="9"/>
      <c r="DL75" s="9"/>
      <c r="DM75" s="9"/>
      <c r="DN75" s="9"/>
      <c r="DO75" s="9"/>
      <c r="DP75" s="9"/>
      <c r="DQ75" s="9"/>
      <c r="DR75" s="9"/>
      <c r="DS75" s="9"/>
      <c r="DT75" s="9"/>
      <c r="DU75" s="9"/>
      <c r="DV75" s="9"/>
      <c r="DW75" s="9"/>
      <c r="DX75" s="9"/>
      <c r="DY75" s="9"/>
      <c r="DZ75" s="9"/>
      <c r="EA75" s="9"/>
      <c r="EB75" s="9"/>
      <c r="EC75" s="9"/>
      <c r="ED75" s="9"/>
      <c r="EE75" s="9"/>
      <c r="EF75" s="9"/>
      <c r="EG75" s="9"/>
      <c r="EH75" s="9"/>
      <c r="EI75" s="9"/>
      <c r="EJ75" s="9"/>
      <c r="EK75" s="9"/>
      <c r="EL75" s="9"/>
      <c r="EM75" s="9"/>
      <c r="EN75" s="9"/>
      <c r="EO75" s="9"/>
      <c r="EP75" s="9"/>
      <c r="EQ75" s="9"/>
      <c r="ER75" s="9"/>
      <c r="ES75" s="9"/>
    </row>
    <row r="76" spans="2:14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c r="AM76" s="9"/>
      <c r="AN76" s="9"/>
      <c r="AO76" s="9"/>
      <c r="AP76" s="9"/>
      <c r="AQ76" s="9"/>
      <c r="AR76" s="14"/>
      <c r="AS76" s="9"/>
      <c r="AT76" s="9"/>
      <c r="AU76" s="9"/>
      <c r="AV76" s="10"/>
      <c r="AW76" s="9"/>
      <c r="AX76" s="9"/>
      <c r="AY76" s="9"/>
      <c r="AZ76" s="9"/>
      <c r="BA76" s="9"/>
      <c r="BB76" s="9"/>
      <c r="BC76" s="9"/>
      <c r="BD76" s="9"/>
      <c r="BE76" s="9"/>
      <c r="BF76" s="9"/>
      <c r="BG76" s="9"/>
      <c r="BH76" s="9"/>
      <c r="BI76" s="9"/>
      <c r="BJ76" s="9"/>
      <c r="BK76" s="9"/>
      <c r="BL76" s="9"/>
      <c r="BM76" s="9"/>
      <c r="BN76" s="9"/>
      <c r="BO76" s="9"/>
      <c r="BP76" s="9"/>
      <c r="BQ76" s="9"/>
      <c r="BR76" s="9"/>
      <c r="BS76" s="9"/>
      <c r="BT76" s="9"/>
      <c r="BU76" s="9"/>
      <c r="BV76" s="9"/>
      <c r="BW76" s="9"/>
      <c r="BX76" s="9"/>
      <c r="BY76" s="9"/>
      <c r="BZ76" s="9"/>
      <c r="CA76" s="9"/>
      <c r="CB76" s="9"/>
      <c r="CC76" s="9"/>
      <c r="CD76" s="9"/>
      <c r="CE76" s="9"/>
      <c r="CF76" s="9"/>
      <c r="CG76" s="9"/>
      <c r="CH76" s="9"/>
      <c r="CI76" s="9"/>
      <c r="CJ76" s="9"/>
      <c r="CK76" s="9"/>
      <c r="CL76" s="9"/>
      <c r="CM76" s="9"/>
      <c r="CN76" s="9"/>
      <c r="CO76" s="9"/>
      <c r="CP76" s="9"/>
      <c r="CQ76" s="9"/>
      <c r="CR76" s="9"/>
      <c r="CS76" s="9"/>
      <c r="CT76" s="9"/>
      <c r="CU76" s="9"/>
      <c r="CV76" s="9"/>
      <c r="CW76" s="9"/>
      <c r="CX76" s="9"/>
      <c r="CY76" s="9"/>
      <c r="CZ76" s="9"/>
      <c r="DA76" s="9"/>
      <c r="DB76" s="9"/>
      <c r="DC76" s="9"/>
      <c r="DD76" s="9"/>
      <c r="DE76" s="9"/>
      <c r="DF76" s="9"/>
      <c r="DG76" s="9"/>
      <c r="DH76" s="9"/>
      <c r="DI76" s="9"/>
      <c r="DJ76" s="9"/>
      <c r="DK76" s="9"/>
      <c r="DL76" s="9"/>
      <c r="DM76" s="9"/>
      <c r="DN76" s="9"/>
      <c r="DO76" s="9"/>
      <c r="DP76" s="9"/>
      <c r="DQ76" s="9"/>
      <c r="DR76" s="9"/>
      <c r="DS76" s="9"/>
      <c r="DT76" s="9"/>
      <c r="DU76" s="9"/>
      <c r="DV76" s="9"/>
      <c r="DW76" s="9"/>
      <c r="DX76" s="9"/>
      <c r="DY76" s="9"/>
      <c r="DZ76" s="9"/>
      <c r="EA76" s="9"/>
      <c r="EB76" s="9"/>
      <c r="EC76" s="9"/>
      <c r="ED76" s="9"/>
      <c r="EE76" s="9"/>
      <c r="EF76" s="9"/>
      <c r="EG76" s="9"/>
      <c r="EH76" s="9"/>
      <c r="EI76" s="9"/>
      <c r="EJ76" s="9"/>
      <c r="EK76" s="9"/>
      <c r="EL76" s="9"/>
      <c r="EM76" s="9"/>
      <c r="EN76" s="9"/>
      <c r="EO76" s="9"/>
      <c r="EP76" s="9"/>
      <c r="EQ76" s="9"/>
      <c r="ER76" s="9"/>
      <c r="ES76" s="9"/>
    </row>
    <row r="77" spans="2:14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9"/>
      <c r="AP77" s="9"/>
      <c r="AQ77" s="9"/>
      <c r="AR77" s="14"/>
      <c r="AS77" s="9"/>
      <c r="AT77" s="9"/>
      <c r="AU77" s="9"/>
      <c r="AV77" s="10"/>
      <c r="AW77" s="9"/>
      <c r="AX77" s="9"/>
      <c r="AY77" s="9"/>
      <c r="AZ77" s="9"/>
      <c r="BA77" s="9"/>
      <c r="BB77" s="9"/>
      <c r="BC77" s="9"/>
      <c r="BD77" s="9"/>
      <c r="BE77" s="9"/>
      <c r="BF77" s="9"/>
      <c r="BG77" s="9"/>
      <c r="BH77" s="9"/>
      <c r="BI77" s="9"/>
      <c r="BJ77" s="9"/>
      <c r="BK77" s="9"/>
      <c r="BL77" s="9"/>
      <c r="BM77" s="9"/>
      <c r="BN77" s="9"/>
      <c r="BO77" s="9"/>
      <c r="BP77" s="9"/>
      <c r="BQ77" s="9"/>
      <c r="BR77" s="9"/>
      <c r="BS77" s="9"/>
      <c r="BT77" s="9"/>
      <c r="BU77" s="9"/>
      <c r="BV77" s="9"/>
      <c r="BW77" s="9"/>
      <c r="BX77" s="9"/>
      <c r="BY77" s="9"/>
      <c r="BZ77" s="9"/>
      <c r="CA77" s="9"/>
      <c r="CB77" s="9"/>
      <c r="CC77" s="9"/>
      <c r="CD77" s="9"/>
      <c r="CE77" s="9"/>
      <c r="CF77" s="9"/>
      <c r="CG77" s="9"/>
      <c r="CH77" s="9"/>
      <c r="CI77" s="9"/>
      <c r="CJ77" s="9"/>
      <c r="CK77" s="9"/>
      <c r="CL77" s="9"/>
      <c r="CM77" s="9"/>
      <c r="CN77" s="9"/>
      <c r="CO77" s="9"/>
      <c r="CP77" s="9"/>
      <c r="CQ77" s="9"/>
      <c r="CR77" s="9"/>
      <c r="CS77" s="9"/>
      <c r="CT77" s="9"/>
      <c r="CU77" s="9"/>
      <c r="CV77" s="9"/>
      <c r="CW77" s="9"/>
      <c r="CX77" s="9"/>
      <c r="CY77" s="9"/>
      <c r="CZ77" s="9"/>
      <c r="DA77" s="9"/>
      <c r="DB77" s="9"/>
      <c r="DC77" s="9"/>
      <c r="DD77" s="9"/>
      <c r="DE77" s="9"/>
      <c r="DF77" s="9"/>
      <c r="DG77" s="9"/>
      <c r="DH77" s="9"/>
      <c r="DI77" s="9"/>
      <c r="DJ77" s="9"/>
      <c r="DK77" s="9"/>
      <c r="DL77" s="9"/>
      <c r="DM77" s="9"/>
      <c r="DN77" s="9"/>
      <c r="DO77" s="9"/>
      <c r="DP77" s="9"/>
      <c r="DQ77" s="9"/>
      <c r="DR77" s="9"/>
      <c r="DS77" s="9"/>
      <c r="DT77" s="9"/>
      <c r="DU77" s="9"/>
      <c r="DV77" s="9"/>
      <c r="DW77" s="9"/>
      <c r="DX77" s="9"/>
      <c r="DY77" s="9"/>
      <c r="DZ77" s="9"/>
      <c r="EA77" s="9"/>
      <c r="EB77" s="9"/>
      <c r="EC77" s="9"/>
      <c r="ED77" s="9"/>
      <c r="EE77" s="9"/>
      <c r="EF77" s="9"/>
      <c r="EG77" s="9"/>
      <c r="EH77" s="9"/>
      <c r="EI77" s="9"/>
      <c r="EJ77" s="9"/>
      <c r="EK77" s="9"/>
      <c r="EL77" s="9"/>
      <c r="EM77" s="9"/>
      <c r="EN77" s="9"/>
      <c r="EO77" s="9"/>
      <c r="EP77" s="9"/>
      <c r="EQ77" s="9"/>
      <c r="ER77" s="9"/>
      <c r="ES77" s="9"/>
    </row>
    <row r="78" spans="2:14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14"/>
      <c r="AS78" s="9"/>
      <c r="AT78" s="9"/>
      <c r="AU78" s="9"/>
      <c r="AV78" s="10"/>
      <c r="AW78" s="9"/>
      <c r="AX78" s="9"/>
      <c r="AY78" s="9"/>
      <c r="AZ78" s="9"/>
      <c r="BA78" s="9"/>
      <c r="BB78" s="9"/>
      <c r="BC78" s="9"/>
      <c r="BD78" s="9"/>
      <c r="BE78" s="9"/>
      <c r="BF78" s="9"/>
      <c r="BG78" s="9"/>
      <c r="BH78" s="9"/>
      <c r="BI78" s="9"/>
      <c r="BJ78" s="9"/>
      <c r="BK78" s="9"/>
      <c r="BL78" s="9"/>
      <c r="BM78" s="9"/>
      <c r="BN78" s="9"/>
      <c r="BO78" s="9"/>
      <c r="BP78" s="9"/>
      <c r="BQ78" s="9"/>
      <c r="BR78" s="9"/>
      <c r="BS78" s="9"/>
      <c r="BT78" s="9"/>
      <c r="BU78" s="9"/>
      <c r="BV78" s="9"/>
      <c r="BW78" s="9"/>
      <c r="BX78" s="9"/>
      <c r="BY78" s="9"/>
      <c r="BZ78" s="9"/>
      <c r="CA78" s="9"/>
      <c r="CB78" s="9"/>
      <c r="CC78" s="9"/>
      <c r="CD78" s="9"/>
      <c r="CE78" s="9"/>
      <c r="CF78" s="9"/>
      <c r="CG78" s="9"/>
      <c r="CH78" s="9"/>
      <c r="CI78" s="9"/>
      <c r="CJ78" s="9"/>
      <c r="CK78" s="9"/>
      <c r="CL78" s="9"/>
      <c r="CM78" s="9"/>
      <c r="CN78" s="9"/>
      <c r="CO78" s="9"/>
      <c r="CP78" s="9"/>
      <c r="CQ78" s="9"/>
      <c r="CR78" s="9"/>
      <c r="CS78" s="9"/>
      <c r="CT78" s="9"/>
      <c r="CU78" s="9"/>
      <c r="CV78" s="9"/>
      <c r="CW78" s="9"/>
      <c r="CX78" s="9"/>
      <c r="CY78" s="9"/>
      <c r="CZ78" s="9"/>
      <c r="DA78" s="9"/>
      <c r="DB78" s="9"/>
      <c r="DC78" s="9"/>
      <c r="DD78" s="9"/>
      <c r="DE78" s="9"/>
      <c r="DF78" s="9"/>
      <c r="DG78" s="9"/>
      <c r="DH78" s="9"/>
      <c r="DI78" s="9"/>
      <c r="DJ78" s="9"/>
      <c r="DK78" s="9"/>
      <c r="DL78" s="9"/>
      <c r="DM78" s="9"/>
      <c r="DN78" s="9"/>
      <c r="DO78" s="9"/>
      <c r="DP78" s="9"/>
      <c r="DQ78" s="9"/>
      <c r="DR78" s="9"/>
      <c r="DS78" s="9"/>
      <c r="DT78" s="9"/>
      <c r="DU78" s="9"/>
      <c r="DV78" s="9"/>
      <c r="DW78" s="9"/>
      <c r="DX78" s="9"/>
      <c r="DY78" s="9"/>
      <c r="DZ78" s="9"/>
      <c r="EA78" s="9"/>
      <c r="EB78" s="9"/>
      <c r="EC78" s="9"/>
      <c r="ED78" s="9"/>
      <c r="EE78" s="9"/>
      <c r="EF78" s="9"/>
      <c r="EG78" s="9"/>
      <c r="EH78" s="9"/>
      <c r="EI78" s="9"/>
      <c r="EJ78" s="9"/>
      <c r="EK78" s="9"/>
      <c r="EL78" s="9"/>
      <c r="EM78" s="9"/>
      <c r="EN78" s="9"/>
      <c r="EO78" s="9"/>
      <c r="EP78" s="9"/>
      <c r="EQ78" s="9"/>
      <c r="ER78" s="9"/>
      <c r="ES78" s="9"/>
    </row>
    <row r="79" spans="2:14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9"/>
      <c r="AP79" s="9"/>
      <c r="AQ79" s="9"/>
      <c r="AR79" s="14"/>
      <c r="AS79" s="9"/>
      <c r="AT79" s="9"/>
      <c r="AU79" s="9"/>
      <c r="AV79" s="10"/>
      <c r="AW79" s="9"/>
      <c r="AX79" s="9"/>
      <c r="AY79" s="9"/>
      <c r="AZ79" s="9"/>
      <c r="BA79" s="9"/>
      <c r="BB79" s="9"/>
      <c r="BC79" s="9"/>
      <c r="BD79" s="9"/>
      <c r="BE79" s="9"/>
      <c r="BF79" s="9"/>
      <c r="BG79" s="9"/>
      <c r="BH79" s="9"/>
      <c r="BI79" s="9"/>
      <c r="BJ79" s="9"/>
      <c r="BK79" s="9"/>
      <c r="BL79" s="9"/>
      <c r="BM79" s="9"/>
      <c r="BN79" s="9"/>
      <c r="BO79" s="9"/>
      <c r="BP79" s="9"/>
      <c r="BQ79" s="9"/>
      <c r="BR79" s="9"/>
      <c r="BS79" s="9"/>
      <c r="BT79" s="9"/>
      <c r="BU79" s="9"/>
      <c r="BV79" s="9"/>
      <c r="BW79" s="9"/>
      <c r="BX79" s="9"/>
      <c r="BY79" s="9"/>
      <c r="BZ79" s="9"/>
      <c r="CA79" s="9"/>
      <c r="CB79" s="9"/>
      <c r="CC79" s="9"/>
      <c r="CD79" s="9"/>
      <c r="CE79" s="9"/>
      <c r="CF79" s="9"/>
      <c r="CG79" s="9"/>
      <c r="CH79" s="9"/>
      <c r="CI79" s="9"/>
      <c r="CJ79" s="9"/>
      <c r="CK79" s="9"/>
      <c r="CL79" s="9"/>
      <c r="CM79" s="9"/>
      <c r="CN79" s="9"/>
      <c r="CO79" s="9"/>
      <c r="CP79" s="9"/>
      <c r="CQ79" s="9"/>
      <c r="CR79" s="9"/>
      <c r="CS79" s="9"/>
      <c r="CT79" s="9"/>
      <c r="CU79" s="9"/>
      <c r="CV79" s="9"/>
      <c r="CW79" s="9"/>
      <c r="CX79" s="9"/>
      <c r="CY79" s="9"/>
      <c r="CZ79" s="9"/>
      <c r="DA79" s="9"/>
      <c r="DB79" s="9"/>
      <c r="DC79" s="9"/>
      <c r="DD79" s="9"/>
      <c r="DE79" s="9"/>
      <c r="DF79" s="9"/>
      <c r="DG79" s="9"/>
      <c r="DH79" s="9"/>
      <c r="DI79" s="9"/>
      <c r="DJ79" s="9"/>
      <c r="DK79" s="9"/>
      <c r="DL79" s="9"/>
      <c r="DM79" s="9"/>
      <c r="DN79" s="9"/>
      <c r="DO79" s="9"/>
      <c r="DP79" s="9"/>
      <c r="DQ79" s="9"/>
      <c r="DR79" s="9"/>
      <c r="DS79" s="9"/>
      <c r="DT79" s="9"/>
      <c r="DU79" s="9"/>
      <c r="DV79" s="9"/>
      <c r="DW79" s="9"/>
      <c r="DX79" s="9"/>
      <c r="DY79" s="9"/>
      <c r="DZ79" s="9"/>
      <c r="EA79" s="9"/>
      <c r="EB79" s="9"/>
      <c r="EC79" s="9"/>
      <c r="ED79" s="9"/>
      <c r="EE79" s="9"/>
      <c r="EF79" s="9"/>
      <c r="EG79" s="9"/>
      <c r="EH79" s="9"/>
      <c r="EI79" s="9"/>
      <c r="EJ79" s="9"/>
      <c r="EK79" s="9"/>
      <c r="EL79" s="9"/>
      <c r="EM79" s="9"/>
      <c r="EN79" s="9"/>
      <c r="EO79" s="9"/>
      <c r="EP79" s="9"/>
      <c r="EQ79" s="9"/>
      <c r="ER79" s="9"/>
      <c r="ES79" s="9"/>
    </row>
    <row r="80" spans="2:14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9"/>
      <c r="AP80" s="9"/>
      <c r="AQ80" s="9"/>
      <c r="AR80" s="14"/>
      <c r="AS80" s="9"/>
      <c r="AT80" s="9"/>
      <c r="AU80" s="9"/>
      <c r="AV80" s="10"/>
      <c r="AW80" s="9"/>
      <c r="AX80" s="9"/>
      <c r="AY80" s="9"/>
      <c r="AZ80" s="9"/>
      <c r="BA80" s="9"/>
      <c r="BB80" s="9"/>
      <c r="BC80" s="9"/>
      <c r="BD80" s="9"/>
      <c r="BE80" s="9"/>
      <c r="BF80" s="9"/>
      <c r="BG80" s="9"/>
      <c r="BH80" s="9"/>
      <c r="BI80" s="9"/>
      <c r="BJ80" s="9"/>
      <c r="BK80" s="9"/>
      <c r="BL80" s="9"/>
      <c r="BM80" s="9"/>
      <c r="BN80" s="9"/>
      <c r="BO80" s="9"/>
      <c r="BP80" s="9"/>
      <c r="BQ80" s="9"/>
      <c r="BR80" s="9"/>
      <c r="BS80" s="9"/>
      <c r="BT80" s="9"/>
      <c r="BU80" s="9"/>
      <c r="BV80" s="9"/>
      <c r="BW80" s="9"/>
      <c r="BX80" s="9"/>
      <c r="BY80" s="9"/>
      <c r="BZ80" s="9"/>
      <c r="CA80" s="9"/>
      <c r="CB80" s="9"/>
      <c r="CC80" s="9"/>
      <c r="CD80" s="9"/>
      <c r="CE80" s="9"/>
      <c r="CF80" s="9"/>
      <c r="CG80" s="9"/>
      <c r="CH80" s="9"/>
      <c r="CI80" s="9"/>
      <c r="CJ80" s="9"/>
      <c r="CK80" s="9"/>
      <c r="CL80" s="9"/>
      <c r="CM80" s="9"/>
      <c r="CN80" s="9"/>
      <c r="CO80" s="9"/>
      <c r="CP80" s="9"/>
      <c r="CQ80" s="9"/>
      <c r="CR80" s="9"/>
      <c r="CS80" s="9"/>
      <c r="CT80" s="9"/>
      <c r="CU80" s="9"/>
      <c r="CV80" s="9"/>
      <c r="CW80" s="9"/>
      <c r="CX80" s="9"/>
      <c r="CY80" s="9"/>
      <c r="CZ80" s="9"/>
      <c r="DA80" s="9"/>
      <c r="DB80" s="9"/>
      <c r="DC80" s="9"/>
      <c r="DD80" s="9"/>
      <c r="DE80" s="9"/>
      <c r="DF80" s="9"/>
      <c r="DG80" s="9"/>
      <c r="DH80" s="9"/>
      <c r="DI80" s="9"/>
      <c r="DJ80" s="9"/>
      <c r="DK80" s="9"/>
      <c r="DL80" s="9"/>
      <c r="DM80" s="9"/>
      <c r="DN80" s="9"/>
      <c r="DO80" s="9"/>
      <c r="DP80" s="9"/>
      <c r="DQ80" s="9"/>
      <c r="DR80" s="9"/>
      <c r="DS80" s="9"/>
      <c r="DT80" s="9"/>
      <c r="DU80" s="9"/>
      <c r="DV80" s="9"/>
      <c r="DW80" s="9"/>
      <c r="DX80" s="9"/>
      <c r="DY80" s="9"/>
      <c r="DZ80" s="9"/>
      <c r="EA80" s="9"/>
      <c r="EB80" s="9"/>
      <c r="EC80" s="9"/>
      <c r="ED80" s="9"/>
      <c r="EE80" s="9"/>
      <c r="EF80" s="9"/>
      <c r="EG80" s="9"/>
      <c r="EH80" s="9"/>
      <c r="EI80" s="9"/>
      <c r="EJ80" s="9"/>
      <c r="EK80" s="9"/>
      <c r="EL80" s="9"/>
      <c r="EM80" s="9"/>
      <c r="EN80" s="9"/>
      <c r="EO80" s="9"/>
      <c r="EP80" s="9"/>
      <c r="EQ80" s="9"/>
      <c r="ER80" s="9"/>
      <c r="ES80" s="9"/>
    </row>
    <row r="81" spans="4:14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9"/>
      <c r="AP81" s="9"/>
      <c r="AQ81" s="9"/>
      <c r="AR81" s="14"/>
      <c r="AS81" s="9"/>
      <c r="AT81" s="9"/>
      <c r="AU81" s="9"/>
      <c r="AV81" s="11"/>
      <c r="AW81" s="9"/>
      <c r="AX81" s="9"/>
      <c r="AY81" s="9"/>
      <c r="AZ81" s="9"/>
      <c r="BA81" s="9"/>
      <c r="BB81" s="9"/>
      <c r="BC81" s="9"/>
      <c r="BD81" s="9"/>
      <c r="BE81" s="9"/>
      <c r="BF81" s="9"/>
      <c r="BG81" s="9"/>
      <c r="BH81" s="9"/>
      <c r="BI81" s="9"/>
      <c r="BJ81" s="9"/>
      <c r="BK81" s="9"/>
      <c r="BL81" s="9"/>
      <c r="BM81" s="9"/>
      <c r="BN81" s="9"/>
      <c r="BO81" s="9"/>
      <c r="BP81" s="9"/>
      <c r="BQ81" s="9"/>
      <c r="BR81" s="9"/>
      <c r="BS81" s="9"/>
      <c r="BT81" s="9"/>
      <c r="BU81" s="9"/>
      <c r="BV81" s="9"/>
      <c r="BW81" s="9"/>
      <c r="BX81" s="9"/>
      <c r="BY81" s="9"/>
      <c r="BZ81" s="9"/>
      <c r="CA81" s="9"/>
      <c r="CB81" s="9"/>
      <c r="CC81" s="9"/>
      <c r="CD81" s="9"/>
      <c r="CE81" s="9"/>
      <c r="CF81" s="9"/>
      <c r="CG81" s="9"/>
      <c r="CH81" s="9"/>
      <c r="CI81" s="9"/>
      <c r="CJ81" s="9"/>
      <c r="CK81" s="9"/>
      <c r="CL81" s="9"/>
      <c r="CM81" s="9"/>
      <c r="CN81" s="9"/>
      <c r="CO81" s="9"/>
      <c r="CP81" s="9"/>
      <c r="CQ81" s="9"/>
      <c r="CR81" s="9"/>
      <c r="CS81" s="9"/>
      <c r="CT81" s="9"/>
      <c r="CU81" s="9"/>
      <c r="CV81" s="9"/>
      <c r="CW81" s="9"/>
      <c r="CX81" s="9"/>
      <c r="CY81" s="9"/>
      <c r="CZ81" s="9"/>
      <c r="DA81" s="9"/>
      <c r="DB81" s="9"/>
      <c r="DC81" s="9"/>
      <c r="DD81" s="9"/>
      <c r="DE81" s="9"/>
      <c r="DF81" s="9"/>
      <c r="DG81" s="9"/>
      <c r="DH81" s="9"/>
      <c r="DI81" s="9"/>
      <c r="DJ81" s="9"/>
      <c r="DK81" s="9"/>
      <c r="DL81" s="9"/>
      <c r="DM81" s="9"/>
      <c r="DN81" s="9"/>
      <c r="DO81" s="9"/>
      <c r="DP81" s="9"/>
      <c r="DQ81" s="9"/>
      <c r="DR81" s="9"/>
      <c r="DS81" s="9"/>
      <c r="DT81" s="9"/>
      <c r="DU81" s="9"/>
      <c r="DV81" s="9"/>
      <c r="DW81" s="9"/>
      <c r="DX81" s="9"/>
      <c r="DY81" s="9"/>
      <c r="DZ81" s="9"/>
      <c r="EA81" s="9"/>
      <c r="EB81" s="9"/>
      <c r="EC81" s="9"/>
      <c r="ED81" s="9"/>
      <c r="EE81" s="9"/>
      <c r="EF81" s="9"/>
      <c r="EG81" s="9"/>
      <c r="EH81" s="9"/>
      <c r="EI81" s="9"/>
      <c r="EJ81" s="9"/>
      <c r="EK81" s="9"/>
      <c r="EL81" s="9"/>
      <c r="EM81" s="9"/>
      <c r="EN81" s="9"/>
      <c r="EO81" s="9"/>
      <c r="EP81" s="9"/>
      <c r="EQ81" s="9"/>
      <c r="ER81" s="9"/>
      <c r="ES81" s="9"/>
    </row>
    <row r="82" spans="4:14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14"/>
      <c r="AS82" s="9"/>
      <c r="AT82" s="9"/>
      <c r="AU82" s="9"/>
      <c r="AV82" s="11"/>
      <c r="AW82" s="9"/>
      <c r="AX82" s="9"/>
      <c r="AY82" s="9"/>
      <c r="AZ82" s="9"/>
      <c r="BA82" s="9"/>
      <c r="BB82" s="9"/>
      <c r="BC82" s="9"/>
      <c r="BD82" s="9"/>
      <c r="BE82" s="9"/>
      <c r="BF82" s="9"/>
      <c r="BG82" s="9"/>
      <c r="BH82" s="9"/>
      <c r="BI82" s="9"/>
      <c r="BJ82" s="9"/>
      <c r="BK82" s="9"/>
      <c r="BL82" s="9"/>
      <c r="BM82" s="9"/>
      <c r="BN82" s="9"/>
      <c r="BO82" s="9"/>
      <c r="BP82" s="9"/>
      <c r="BQ82" s="9"/>
      <c r="BR82" s="9"/>
      <c r="BS82" s="9"/>
      <c r="BT82" s="9"/>
      <c r="BU82" s="9"/>
      <c r="BV82" s="9"/>
      <c r="BW82" s="9"/>
      <c r="BX82" s="9"/>
      <c r="BY82" s="9"/>
      <c r="BZ82" s="9"/>
      <c r="CA82" s="9"/>
      <c r="CB82" s="9"/>
      <c r="CC82" s="9"/>
      <c r="CD82" s="9"/>
      <c r="CE82" s="9"/>
      <c r="CF82" s="9"/>
      <c r="CG82" s="9"/>
      <c r="CH82" s="9"/>
      <c r="CI82" s="9"/>
      <c r="CJ82" s="9"/>
      <c r="CK82" s="9"/>
      <c r="CL82" s="9"/>
      <c r="CM82" s="9"/>
      <c r="CN82" s="9"/>
      <c r="CO82" s="9"/>
      <c r="CP82" s="9"/>
      <c r="CQ82" s="9"/>
      <c r="CR82" s="9"/>
      <c r="CS82" s="9"/>
      <c r="CT82" s="9"/>
      <c r="CU82" s="9"/>
      <c r="CV82" s="9"/>
      <c r="CW82" s="9"/>
      <c r="CX82" s="9"/>
      <c r="CY82" s="9"/>
      <c r="CZ82" s="9"/>
      <c r="DA82" s="9"/>
      <c r="DB82" s="9"/>
      <c r="DC82" s="9"/>
      <c r="DD82" s="9"/>
      <c r="DE82" s="9"/>
      <c r="DF82" s="9"/>
      <c r="DG82" s="9"/>
      <c r="DH82" s="9"/>
      <c r="DI82" s="9"/>
      <c r="DJ82" s="9"/>
      <c r="DK82" s="9"/>
      <c r="DL82" s="9"/>
      <c r="DM82" s="9"/>
      <c r="DN82" s="9"/>
      <c r="DO82" s="9"/>
      <c r="DP82" s="9"/>
      <c r="DQ82" s="9"/>
      <c r="DR82" s="9"/>
      <c r="DS82" s="9"/>
      <c r="DT82" s="9"/>
      <c r="DU82" s="9"/>
      <c r="DV82" s="9"/>
      <c r="DW82" s="9"/>
      <c r="DX82" s="9"/>
      <c r="DY82" s="9"/>
      <c r="DZ82" s="9"/>
      <c r="EA82" s="9"/>
      <c r="EB82" s="9"/>
      <c r="EC82" s="9"/>
      <c r="ED82" s="9"/>
      <c r="EE82" s="9"/>
      <c r="EF82" s="9"/>
      <c r="EG82" s="9"/>
      <c r="EH82" s="9"/>
      <c r="EI82" s="9"/>
      <c r="EJ82" s="9"/>
      <c r="EK82" s="9"/>
      <c r="EL82" s="9"/>
      <c r="EM82" s="9"/>
      <c r="EN82" s="9"/>
      <c r="EO82" s="9"/>
      <c r="EP82" s="9"/>
      <c r="EQ82" s="9"/>
      <c r="ER82" s="9"/>
      <c r="ES82" s="9"/>
    </row>
    <row r="83" spans="4:149">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c r="AO83" s="9"/>
      <c r="AP83" s="9"/>
      <c r="AQ83" s="9"/>
      <c r="AR83" s="14"/>
      <c r="AS83" s="9"/>
      <c r="AT83" s="9"/>
      <c r="AU83" s="9"/>
      <c r="AV83" s="11"/>
      <c r="AW83" s="9"/>
      <c r="AX83" s="9"/>
      <c r="AY83" s="9"/>
      <c r="AZ83" s="9"/>
      <c r="BA83" s="9"/>
      <c r="BB83" s="9"/>
      <c r="BC83" s="9"/>
      <c r="BD83" s="9"/>
      <c r="BE83" s="9"/>
      <c r="BF83" s="9"/>
      <c r="BG83" s="9"/>
      <c r="BH83" s="9"/>
      <c r="BI83" s="9"/>
      <c r="BJ83" s="9"/>
      <c r="BK83" s="9"/>
      <c r="BL83" s="9"/>
      <c r="BM83" s="9"/>
      <c r="BN83" s="9"/>
      <c r="BO83" s="9"/>
      <c r="BP83" s="9"/>
      <c r="BQ83" s="9"/>
      <c r="BR83" s="9"/>
      <c r="BS83" s="9"/>
      <c r="BT83" s="9"/>
      <c r="BU83" s="9"/>
      <c r="BV83" s="9"/>
      <c r="BW83" s="9"/>
      <c r="BX83" s="9"/>
      <c r="BY83" s="9"/>
      <c r="BZ83" s="9"/>
      <c r="CA83" s="9"/>
      <c r="CB83" s="9"/>
      <c r="CC83" s="9"/>
      <c r="CD83" s="9"/>
      <c r="CE83" s="9"/>
      <c r="CF83" s="9"/>
      <c r="CG83" s="9"/>
      <c r="CH83" s="9"/>
      <c r="CI83" s="9"/>
      <c r="CJ83" s="9"/>
      <c r="CK83" s="9"/>
      <c r="CL83" s="9"/>
      <c r="CM83" s="9"/>
      <c r="CN83" s="9"/>
      <c r="CO83" s="9"/>
      <c r="CP83" s="9"/>
      <c r="CQ83" s="9"/>
      <c r="CR83" s="9"/>
      <c r="CS83" s="9"/>
      <c r="CT83" s="9"/>
      <c r="CU83" s="9"/>
      <c r="CV83" s="9"/>
      <c r="CW83" s="9"/>
      <c r="CX83" s="9"/>
      <c r="CY83" s="9"/>
      <c r="CZ83" s="9"/>
      <c r="DA83" s="9"/>
      <c r="DB83" s="9"/>
      <c r="DC83" s="9"/>
      <c r="DD83" s="9"/>
      <c r="DE83" s="9"/>
      <c r="DF83" s="9"/>
      <c r="DG83" s="9"/>
      <c r="DH83" s="9"/>
      <c r="DI83" s="9"/>
      <c r="DJ83" s="9"/>
      <c r="DK83" s="9"/>
      <c r="DL83" s="9"/>
      <c r="DM83" s="9"/>
      <c r="DN83" s="9"/>
      <c r="DO83" s="9"/>
      <c r="DP83" s="9"/>
      <c r="DQ83" s="9"/>
      <c r="DR83" s="9"/>
      <c r="DS83" s="9"/>
      <c r="DT83" s="9"/>
      <c r="DU83" s="9"/>
      <c r="DV83" s="9"/>
      <c r="DW83" s="9"/>
      <c r="DX83" s="9"/>
      <c r="DY83" s="9"/>
      <c r="DZ83" s="9"/>
      <c r="EA83" s="9"/>
      <c r="EB83" s="9"/>
      <c r="EC83" s="9"/>
      <c r="ED83" s="9"/>
      <c r="EE83" s="9"/>
      <c r="EF83" s="9"/>
      <c r="EG83" s="9"/>
      <c r="EH83" s="9"/>
      <c r="EI83" s="9"/>
      <c r="EJ83" s="9"/>
      <c r="EK83" s="9"/>
      <c r="EL83" s="9"/>
      <c r="EM83" s="9"/>
      <c r="EN83" s="9"/>
      <c r="EO83" s="9"/>
      <c r="EP83" s="9"/>
      <c r="EQ83" s="9"/>
      <c r="ER83" s="9"/>
      <c r="ES83" s="9"/>
    </row>
    <row r="84" spans="4:149">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c r="AJ84" s="9"/>
      <c r="AK84" s="9"/>
      <c r="AL84" s="9"/>
      <c r="AM84" s="9"/>
      <c r="AN84" s="9"/>
      <c r="AO84" s="9"/>
      <c r="AP84" s="9"/>
      <c r="AQ84" s="9"/>
      <c r="AR84" s="14"/>
      <c r="AS84" s="9"/>
      <c r="AT84" s="9"/>
      <c r="AU84" s="9"/>
      <c r="AV84" s="9"/>
      <c r="AW84" s="9"/>
      <c r="AX84" s="9"/>
      <c r="AY84" s="9"/>
      <c r="AZ84" s="9"/>
      <c r="BA84" s="9"/>
      <c r="BB84" s="9"/>
      <c r="BC84" s="9"/>
      <c r="BD84" s="9"/>
      <c r="BE84" s="9"/>
      <c r="BF84" s="9"/>
      <c r="BG84" s="9"/>
      <c r="BH84" s="9"/>
      <c r="BI84" s="9"/>
      <c r="BJ84" s="9"/>
      <c r="BK84" s="9"/>
      <c r="BL84" s="9"/>
      <c r="BM84" s="9"/>
      <c r="BN84" s="9"/>
      <c r="BO84" s="9"/>
      <c r="BP84" s="9"/>
      <c r="BQ84" s="9"/>
      <c r="BR84" s="9"/>
      <c r="BS84" s="9"/>
      <c r="BT84" s="9"/>
      <c r="BU84" s="9"/>
      <c r="BV84" s="9"/>
      <c r="BW84" s="9"/>
      <c r="BX84" s="9"/>
      <c r="BY84" s="9"/>
      <c r="BZ84" s="9"/>
      <c r="CA84" s="9"/>
      <c r="CB84" s="9"/>
      <c r="CC84" s="9"/>
      <c r="CD84" s="9"/>
      <c r="CE84" s="9"/>
      <c r="CF84" s="9"/>
      <c r="CG84" s="9"/>
      <c r="CH84" s="9"/>
      <c r="CI84" s="9"/>
      <c r="CJ84" s="9"/>
      <c r="CK84" s="9"/>
      <c r="CL84" s="9"/>
      <c r="CM84" s="9"/>
      <c r="CN84" s="9"/>
      <c r="CO84" s="9"/>
      <c r="CP84" s="9"/>
      <c r="CQ84" s="9"/>
      <c r="CR84" s="9"/>
      <c r="CS84" s="9"/>
      <c r="CT84" s="9"/>
      <c r="CU84" s="9"/>
      <c r="CV84" s="9"/>
      <c r="CW84" s="9"/>
      <c r="CX84" s="9"/>
      <c r="CY84" s="9"/>
      <c r="CZ84" s="9"/>
      <c r="DA84" s="9"/>
      <c r="DB84" s="9"/>
      <c r="DC84" s="9"/>
      <c r="DD84" s="9"/>
      <c r="DE84" s="9"/>
      <c r="DF84" s="9"/>
      <c r="DG84" s="9"/>
      <c r="DH84" s="9"/>
      <c r="DI84" s="9"/>
      <c r="DJ84" s="9"/>
      <c r="DK84" s="9"/>
      <c r="DL84" s="9"/>
      <c r="DM84" s="9"/>
      <c r="DN84" s="9"/>
      <c r="DO84" s="9"/>
      <c r="DP84" s="9"/>
      <c r="DQ84" s="9"/>
      <c r="DR84" s="9"/>
      <c r="DS84" s="9"/>
      <c r="DT84" s="9"/>
      <c r="DU84" s="9"/>
      <c r="DV84" s="9"/>
      <c r="DW84" s="9"/>
      <c r="DX84" s="9"/>
      <c r="DY84" s="9"/>
      <c r="DZ84" s="9"/>
      <c r="EA84" s="9"/>
      <c r="EB84" s="9"/>
      <c r="EC84" s="9"/>
      <c r="ED84" s="9"/>
      <c r="EE84" s="9"/>
      <c r="EF84" s="9"/>
      <c r="EG84" s="9"/>
      <c r="EH84" s="9"/>
      <c r="EI84" s="9"/>
      <c r="EJ84" s="9"/>
      <c r="EK84" s="9"/>
      <c r="EL84" s="9"/>
      <c r="EM84" s="9"/>
      <c r="EN84" s="9"/>
      <c r="EO84" s="9"/>
      <c r="EP84" s="9"/>
      <c r="EQ84" s="9"/>
      <c r="ER84" s="9"/>
      <c r="ES84" s="9"/>
    </row>
    <row r="85" spans="4:149">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c r="AL85" s="9"/>
      <c r="AM85" s="9"/>
      <c r="AN85" s="9"/>
      <c r="AO85" s="9"/>
      <c r="AP85" s="9"/>
      <c r="AQ85" s="9"/>
      <c r="AR85" s="14"/>
      <c r="AS85" s="9"/>
      <c r="AT85" s="9"/>
      <c r="AU85" s="9"/>
      <c r="AV85" s="9"/>
      <c r="AW85" s="9"/>
      <c r="AX85" s="9"/>
      <c r="AY85" s="9"/>
      <c r="AZ85" s="9"/>
      <c r="BA85" s="9"/>
      <c r="BB85" s="9"/>
      <c r="BC85" s="9"/>
      <c r="BD85" s="9"/>
      <c r="BE85" s="9"/>
      <c r="BF85" s="9"/>
      <c r="BG85" s="9"/>
      <c r="BH85" s="9"/>
      <c r="BI85" s="9"/>
      <c r="BJ85" s="9"/>
      <c r="BK85" s="9"/>
      <c r="BL85" s="9"/>
      <c r="BM85" s="9"/>
      <c r="BN85" s="9"/>
      <c r="BO85" s="9"/>
      <c r="BP85" s="9"/>
      <c r="BQ85" s="9"/>
      <c r="BR85" s="9"/>
      <c r="BS85" s="9"/>
      <c r="BT85" s="9"/>
      <c r="BU85" s="9"/>
      <c r="BV85" s="9"/>
      <c r="BW85" s="9"/>
      <c r="BX85" s="9"/>
      <c r="BY85" s="9"/>
      <c r="BZ85" s="9"/>
      <c r="CA85" s="9"/>
      <c r="CB85" s="9"/>
      <c r="CC85" s="9"/>
      <c r="CD85" s="9"/>
      <c r="CE85" s="9"/>
      <c r="CF85" s="9"/>
      <c r="CG85" s="9"/>
      <c r="CH85" s="9"/>
      <c r="CI85" s="9"/>
      <c r="CJ85" s="9"/>
      <c r="CK85" s="9"/>
      <c r="CL85" s="9"/>
      <c r="CM85" s="9"/>
      <c r="CN85" s="9"/>
      <c r="CO85" s="9"/>
      <c r="CP85" s="9"/>
      <c r="CQ85" s="9"/>
      <c r="CR85" s="9"/>
      <c r="CS85" s="9"/>
      <c r="CT85" s="9"/>
      <c r="CU85" s="9"/>
      <c r="CV85" s="9"/>
      <c r="CW85" s="9"/>
      <c r="CX85" s="9"/>
      <c r="CY85" s="9"/>
      <c r="CZ85" s="9"/>
      <c r="DA85" s="9"/>
      <c r="DB85" s="9"/>
      <c r="DC85" s="9"/>
      <c r="DD85" s="9"/>
      <c r="DE85" s="9"/>
      <c r="DF85" s="9"/>
      <c r="DG85" s="9"/>
      <c r="DH85" s="9"/>
      <c r="DI85" s="9"/>
      <c r="DJ85" s="9"/>
      <c r="DK85" s="9"/>
      <c r="DL85" s="9"/>
      <c r="DM85" s="9"/>
      <c r="DN85" s="9"/>
      <c r="DO85" s="9"/>
      <c r="DP85" s="9"/>
      <c r="DQ85" s="9"/>
      <c r="DR85" s="9"/>
      <c r="DS85" s="9"/>
      <c r="DT85" s="9"/>
      <c r="DU85" s="9"/>
      <c r="DV85" s="9"/>
      <c r="DW85" s="9"/>
      <c r="DX85" s="9"/>
      <c r="DY85" s="9"/>
      <c r="DZ85" s="9"/>
      <c r="EA85" s="9"/>
      <c r="EB85" s="9"/>
      <c r="EC85" s="9"/>
      <c r="ED85" s="9"/>
      <c r="EE85" s="9"/>
      <c r="EF85" s="9"/>
      <c r="EG85" s="9"/>
      <c r="EH85" s="9"/>
      <c r="EI85" s="9"/>
      <c r="EJ85" s="9"/>
      <c r="EK85" s="9"/>
      <c r="EL85" s="9"/>
      <c r="EM85" s="9"/>
      <c r="EN85" s="9"/>
      <c r="EO85" s="9"/>
      <c r="EP85" s="9"/>
      <c r="EQ85" s="9"/>
      <c r="ER85" s="9"/>
      <c r="ES85" s="9"/>
    </row>
    <row r="86" spans="4:149">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9"/>
      <c r="AL86" s="9"/>
      <c r="AM86" s="9"/>
      <c r="AN86" s="9"/>
      <c r="AO86" s="9"/>
      <c r="AP86" s="9"/>
      <c r="AQ86" s="9"/>
      <c r="AR86" s="14"/>
      <c r="AS86" s="9"/>
      <c r="AT86" s="9"/>
      <c r="AU86" s="9"/>
      <c r="AV86" s="9"/>
      <c r="AW86" s="9"/>
      <c r="AX86" s="9"/>
      <c r="AY86" s="9"/>
      <c r="AZ86" s="9"/>
      <c r="BA86" s="9"/>
      <c r="BB86" s="9"/>
      <c r="BC86" s="9"/>
      <c r="BD86" s="9"/>
      <c r="BE86" s="9"/>
      <c r="BF86" s="9"/>
      <c r="BG86" s="9"/>
      <c r="BH86" s="9"/>
      <c r="BI86" s="9"/>
      <c r="BJ86" s="9"/>
      <c r="BK86" s="9"/>
      <c r="BL86" s="9"/>
      <c r="BM86" s="9"/>
      <c r="BN86" s="9"/>
      <c r="BO86" s="9"/>
      <c r="BP86" s="9"/>
      <c r="BQ86" s="9"/>
      <c r="BR86" s="9"/>
      <c r="BS86" s="9"/>
      <c r="BT86" s="9"/>
      <c r="BU86" s="9"/>
      <c r="BV86" s="9"/>
      <c r="BW86" s="9"/>
      <c r="BX86" s="9"/>
      <c r="BY86" s="9"/>
      <c r="BZ86" s="9"/>
      <c r="CA86" s="9"/>
      <c r="CB86" s="9"/>
      <c r="CC86" s="9"/>
      <c r="CD86" s="9"/>
      <c r="CE86" s="9"/>
      <c r="CF86" s="9"/>
      <c r="CG86" s="9"/>
      <c r="CH86" s="9"/>
      <c r="CI86" s="9"/>
      <c r="CJ86" s="9"/>
      <c r="CK86" s="9"/>
      <c r="CL86" s="9"/>
      <c r="CM86" s="9"/>
      <c r="CN86" s="9"/>
      <c r="CO86" s="9"/>
      <c r="CP86" s="9"/>
      <c r="CQ86" s="9"/>
      <c r="CR86" s="9"/>
      <c r="CS86" s="9"/>
      <c r="CT86" s="9"/>
      <c r="CU86" s="9"/>
      <c r="CV86" s="9"/>
      <c r="CW86" s="9"/>
      <c r="CX86" s="9"/>
      <c r="CY86" s="9"/>
      <c r="CZ86" s="9"/>
      <c r="DA86" s="9"/>
      <c r="DB86" s="9"/>
      <c r="DC86" s="9"/>
      <c r="DD86" s="9"/>
      <c r="DE86" s="9"/>
      <c r="DF86" s="9"/>
      <c r="DG86" s="9"/>
      <c r="DH86" s="9"/>
      <c r="DI86" s="9"/>
      <c r="DJ86" s="9"/>
      <c r="DK86" s="9"/>
      <c r="DL86" s="9"/>
      <c r="DM86" s="9"/>
      <c r="DN86" s="9"/>
      <c r="DO86" s="9"/>
      <c r="DP86" s="9"/>
      <c r="DQ86" s="9"/>
      <c r="DR86" s="9"/>
      <c r="DS86" s="9"/>
      <c r="DT86" s="9"/>
      <c r="DU86" s="9"/>
      <c r="DV86" s="9"/>
      <c r="DW86" s="9"/>
      <c r="DX86" s="9"/>
      <c r="DY86" s="9"/>
      <c r="DZ86" s="9"/>
      <c r="EA86" s="9"/>
      <c r="EB86" s="9"/>
      <c r="EC86" s="9"/>
      <c r="ED86" s="9"/>
      <c r="EE86" s="9"/>
      <c r="EF86" s="9"/>
      <c r="EG86" s="9"/>
      <c r="EH86" s="9"/>
      <c r="EI86" s="9"/>
      <c r="EJ86" s="9"/>
      <c r="EK86" s="9"/>
      <c r="EL86" s="9"/>
      <c r="EM86" s="9"/>
      <c r="EN86" s="9"/>
      <c r="EO86" s="9"/>
      <c r="EP86" s="9"/>
      <c r="EQ86" s="9"/>
      <c r="ER86" s="9"/>
      <c r="ES86" s="9"/>
    </row>
    <row r="87" spans="4:149">
      <c r="D87" s="9"/>
      <c r="E87" s="9"/>
      <c r="F87" s="9"/>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c r="AM87" s="9"/>
      <c r="AN87" s="9"/>
      <c r="AO87" s="9"/>
      <c r="AP87" s="9"/>
      <c r="AQ87" s="9"/>
      <c r="AR87" s="14"/>
      <c r="AS87" s="9"/>
      <c r="AT87" s="9"/>
      <c r="AU87" s="9"/>
      <c r="AV87" s="9"/>
      <c r="AW87" s="9"/>
      <c r="AX87" s="9"/>
      <c r="AY87" s="9"/>
      <c r="AZ87" s="9"/>
      <c r="BA87" s="9"/>
      <c r="BB87" s="9"/>
      <c r="BC87" s="9"/>
      <c r="BD87" s="9"/>
      <c r="BE87" s="9"/>
      <c r="BF87" s="9"/>
      <c r="BG87" s="9"/>
      <c r="BH87" s="9"/>
      <c r="BI87" s="9"/>
      <c r="BJ87" s="9"/>
      <c r="BK87" s="9"/>
      <c r="BL87" s="9"/>
      <c r="BM87" s="9"/>
      <c r="BN87" s="9"/>
      <c r="BO87" s="9"/>
      <c r="BP87" s="9"/>
      <c r="BQ87" s="9"/>
      <c r="BR87" s="9"/>
      <c r="BS87" s="9"/>
      <c r="BT87" s="9"/>
      <c r="BU87" s="9"/>
      <c r="BV87" s="9"/>
      <c r="BW87" s="9"/>
      <c r="BX87" s="9"/>
      <c r="BY87" s="9"/>
      <c r="BZ87" s="9"/>
      <c r="CA87" s="9"/>
      <c r="CB87" s="9"/>
      <c r="CC87" s="9"/>
      <c r="CD87" s="9"/>
      <c r="CE87" s="9"/>
      <c r="CF87" s="9"/>
      <c r="CG87" s="9"/>
      <c r="CH87" s="9"/>
      <c r="CI87" s="9"/>
      <c r="CJ87" s="9"/>
      <c r="CK87" s="9"/>
      <c r="CL87" s="9"/>
      <c r="CM87" s="9"/>
      <c r="CN87" s="9"/>
      <c r="CO87" s="9"/>
      <c r="CP87" s="9"/>
      <c r="CQ87" s="9"/>
      <c r="CR87" s="9"/>
      <c r="CS87" s="9"/>
      <c r="CT87" s="9"/>
      <c r="CU87" s="9"/>
      <c r="CV87" s="9"/>
      <c r="CW87" s="9"/>
      <c r="CX87" s="9"/>
      <c r="CY87" s="9"/>
      <c r="CZ87" s="9"/>
      <c r="DA87" s="9"/>
      <c r="DB87" s="9"/>
      <c r="DC87" s="9"/>
      <c r="DD87" s="9"/>
      <c r="DE87" s="9"/>
      <c r="DF87" s="9"/>
      <c r="DG87" s="9"/>
      <c r="DH87" s="9"/>
      <c r="DI87" s="9"/>
      <c r="DJ87" s="9"/>
      <c r="DK87" s="9"/>
      <c r="DL87" s="9"/>
      <c r="DM87" s="9"/>
      <c r="DN87" s="9"/>
      <c r="DO87" s="9"/>
      <c r="DP87" s="9"/>
      <c r="DQ87" s="9"/>
      <c r="DR87" s="9"/>
      <c r="DS87" s="9"/>
      <c r="DT87" s="9"/>
      <c r="DU87" s="9"/>
      <c r="DV87" s="9"/>
      <c r="DW87" s="9"/>
      <c r="DX87" s="9"/>
      <c r="DY87" s="9"/>
      <c r="DZ87" s="9"/>
      <c r="EA87" s="9"/>
      <c r="EB87" s="9"/>
      <c r="EC87" s="9"/>
      <c r="ED87" s="9"/>
      <c r="EE87" s="9"/>
      <c r="EF87" s="9"/>
      <c r="EG87" s="9"/>
      <c r="EH87" s="9"/>
      <c r="EI87" s="9"/>
      <c r="EJ87" s="9"/>
      <c r="EK87" s="9"/>
      <c r="EL87" s="9"/>
      <c r="EM87" s="9"/>
      <c r="EN87" s="9"/>
      <c r="EO87" s="9"/>
      <c r="EP87" s="9"/>
      <c r="EQ87" s="9"/>
      <c r="ER87" s="9"/>
      <c r="ES87" s="9"/>
    </row>
    <row r="120" spans="4:72">
      <c r="D120" s="13"/>
      <c r="E120" s="13"/>
      <c r="F120" s="13"/>
      <c r="G120" s="13"/>
      <c r="H120" s="13"/>
      <c r="I120" s="13"/>
      <c r="J120" s="13"/>
      <c r="K120" s="13"/>
      <c r="L120" s="13"/>
      <c r="M120" s="13"/>
      <c r="N120" s="13"/>
      <c r="O120" s="13"/>
      <c r="P120" s="13"/>
      <c r="Q120" s="13"/>
      <c r="R120" s="13"/>
      <c r="S120" s="13"/>
      <c r="T120" s="13"/>
      <c r="U120" s="13"/>
      <c r="V120" s="13"/>
      <c r="W120" s="13"/>
      <c r="X120" s="13"/>
      <c r="Y120" s="13"/>
      <c r="Z120" s="7"/>
      <c r="AA120" s="7"/>
      <c r="AB120" s="7"/>
      <c r="AC120" s="7"/>
      <c r="AD120" s="7"/>
      <c r="AE120" s="7"/>
      <c r="AF120" s="7"/>
      <c r="AG120" s="7"/>
      <c r="AH120" s="7"/>
      <c r="AI120" s="7"/>
      <c r="AJ120" s="7"/>
      <c r="AK120" s="7"/>
      <c r="AL120" s="7"/>
      <c r="AM120" s="7"/>
      <c r="AN120" s="7"/>
      <c r="AO120" s="7"/>
      <c r="AP120" s="7"/>
      <c r="AQ120" s="7"/>
      <c r="AR120" s="4"/>
      <c r="AS120" s="7"/>
      <c r="AT120" s="7"/>
      <c r="AU120" s="7"/>
      <c r="AV120" s="7"/>
      <c r="AW120" s="7"/>
      <c r="AX120" s="7"/>
      <c r="AY120" s="7"/>
      <c r="AZ120" s="7"/>
      <c r="BA120" s="7"/>
      <c r="BB120" s="7"/>
      <c r="BC120" s="7"/>
      <c r="BD120" s="7"/>
      <c r="BE120" s="7"/>
      <c r="BF120" s="7"/>
      <c r="BG120" s="7"/>
      <c r="BH120" s="7"/>
      <c r="BI120" s="7"/>
      <c r="BJ120" s="7"/>
      <c r="BK120" s="7"/>
      <c r="BL120" s="7"/>
      <c r="BM120" s="7"/>
      <c r="BN120" s="7"/>
      <c r="BO120" s="7"/>
      <c r="BP120" s="7"/>
      <c r="BQ120" s="7"/>
      <c r="BR120" s="7"/>
      <c r="BS120" s="7"/>
      <c r="BT120" s="7"/>
    </row>
    <row r="121" spans="4:72">
      <c r="D121" s="13"/>
      <c r="E121" s="13"/>
      <c r="F121" s="13"/>
      <c r="G121" s="13"/>
      <c r="H121" s="13"/>
      <c r="I121" s="13"/>
      <c r="J121" s="13"/>
      <c r="K121" s="13"/>
      <c r="L121" s="13"/>
      <c r="M121" s="13"/>
      <c r="N121" s="13"/>
      <c r="O121" s="13"/>
      <c r="P121" s="13"/>
      <c r="Q121" s="13"/>
      <c r="R121" s="13"/>
      <c r="S121" s="13"/>
      <c r="T121" s="13"/>
      <c r="U121" s="13"/>
      <c r="V121" s="13"/>
      <c r="W121" s="13"/>
      <c r="X121" s="13"/>
      <c r="Y121" s="13"/>
      <c r="Z121" s="7"/>
      <c r="AA121" s="7"/>
      <c r="AB121" s="7"/>
      <c r="AC121" s="7"/>
      <c r="AD121" s="7"/>
      <c r="AE121" s="7"/>
      <c r="AF121" s="7"/>
      <c r="AG121" s="7"/>
      <c r="AH121" s="7"/>
      <c r="AI121" s="7"/>
      <c r="AJ121" s="7"/>
      <c r="AK121" s="7"/>
      <c r="AL121" s="7"/>
      <c r="AM121" s="7"/>
      <c r="AN121" s="7"/>
      <c r="AO121" s="7"/>
      <c r="AP121" s="7"/>
      <c r="AQ121" s="7"/>
      <c r="AR121" s="4"/>
      <c r="AS121" s="7"/>
      <c r="AT121" s="7"/>
      <c r="AU121" s="7"/>
      <c r="AV121" s="7"/>
      <c r="AW121" s="7"/>
      <c r="AX121" s="7"/>
      <c r="AY121" s="7"/>
      <c r="AZ121" s="7"/>
      <c r="BA121" s="7"/>
      <c r="BB121" s="7"/>
      <c r="BC121" s="7"/>
      <c r="BD121" s="7"/>
      <c r="BE121" s="7"/>
      <c r="BF121" s="7"/>
      <c r="BG121" s="7"/>
      <c r="BH121" s="7"/>
      <c r="BI121" s="7"/>
      <c r="BJ121" s="7"/>
      <c r="BK121" s="7"/>
      <c r="BL121" s="7"/>
      <c r="BM121" s="7"/>
      <c r="BN121" s="7"/>
      <c r="BO121" s="7"/>
      <c r="BP121" s="7"/>
      <c r="BQ121" s="7"/>
      <c r="BR121" s="7"/>
      <c r="BS121" s="7"/>
      <c r="BT121" s="7"/>
    </row>
    <row r="122" spans="4:72">
      <c r="D122" s="12"/>
      <c r="E122" s="12"/>
      <c r="F122" s="12"/>
      <c r="G122" s="12"/>
      <c r="H122" s="12"/>
      <c r="I122" s="12"/>
      <c r="J122" s="12"/>
      <c r="K122" s="12"/>
      <c r="L122" s="12"/>
      <c r="M122" s="12"/>
      <c r="N122" s="12"/>
      <c r="O122" s="12"/>
      <c r="P122" s="12"/>
      <c r="Q122" s="12"/>
      <c r="R122" s="12"/>
      <c r="S122" s="12"/>
      <c r="T122" s="12"/>
      <c r="U122" s="12"/>
      <c r="V122" s="12"/>
      <c r="W122" s="12"/>
      <c r="X122" s="12"/>
      <c r="Y122" s="12"/>
      <c r="Z122" s="7"/>
      <c r="AA122" s="7"/>
      <c r="AB122" s="7"/>
      <c r="AC122" s="7"/>
      <c r="AD122" s="7"/>
      <c r="AE122" s="7"/>
      <c r="AF122" s="7"/>
      <c r="AG122" s="7"/>
      <c r="AH122" s="7"/>
      <c r="AI122" s="7"/>
      <c r="AJ122" s="7"/>
      <c r="AK122" s="7"/>
      <c r="AL122" s="7"/>
      <c r="AM122" s="7"/>
      <c r="AN122" s="7"/>
      <c r="AO122" s="7"/>
      <c r="AP122" s="7"/>
      <c r="AQ122" s="7"/>
      <c r="AR122" s="4"/>
      <c r="AS122" s="7"/>
      <c r="AT122" s="7"/>
      <c r="AU122" s="7"/>
      <c r="AV122" s="7"/>
      <c r="AW122" s="7"/>
      <c r="AX122" s="7"/>
      <c r="AY122" s="7"/>
      <c r="AZ122" s="7"/>
      <c r="BA122" s="7"/>
      <c r="BB122" s="7"/>
      <c r="BC122" s="7"/>
      <c r="BD122" s="7"/>
      <c r="BE122" s="7"/>
      <c r="BF122" s="7"/>
      <c r="BG122" s="7"/>
      <c r="BH122" s="7"/>
      <c r="BI122" s="7"/>
      <c r="BJ122" s="7"/>
      <c r="BK122" s="7"/>
      <c r="BL122" s="7"/>
      <c r="BM122" s="7"/>
      <c r="BN122" s="7"/>
      <c r="BO122" s="7"/>
      <c r="BP122" s="7"/>
      <c r="BQ122" s="7"/>
      <c r="BR122" s="7"/>
      <c r="BS122" s="7"/>
      <c r="BT122" s="7"/>
    </row>
  </sheetData>
  <sheetProtection password="E3E4" sheet="1" objects="1" scenarios="1" formatColumns="0" selectLockedCells="1"/>
  <mergeCells count="6">
    <mergeCell ref="G12:Q15"/>
    <mergeCell ref="G7:J7"/>
    <mergeCell ref="G8:J8"/>
    <mergeCell ref="G9:J9"/>
    <mergeCell ref="G10:J10"/>
    <mergeCell ref="P7:Q7"/>
  </mergeCells>
  <phoneticPr fontId="1" type="noConversion"/>
  <dataValidations count="6">
    <dataValidation type="list" allowBlank="1" showInputMessage="1" showErrorMessage="1" sqref="Q9">
      <formula1>$AI$36:$AI$37</formula1>
    </dataValidation>
    <dataValidation showInputMessage="1" showErrorMessage="1" sqref="U23:X70"/>
    <dataValidation type="list" allowBlank="1" showInputMessage="1" showErrorMessage="1" sqref="T23:T70">
      <formula1>$HY$2:$HY$4</formula1>
    </dataValidation>
    <dataValidation type="list" showInputMessage="1" showErrorMessage="1" sqref="L23:L70">
      <formula1>$HY$2:$HY$4</formula1>
    </dataValidation>
    <dataValidation type="list" allowBlank="1" showInputMessage="1" showErrorMessage="1" sqref="G23:G70">
      <formula1>$AJ$30:$AJ$33</formula1>
    </dataValidation>
    <dataValidation type="list" allowBlank="1" showInputMessage="1" showErrorMessage="1" sqref="P23:P70">
      <formula1>$AJ$35:$AJ$36</formula1>
    </dataValidation>
  </dataValidations>
  <pageMargins left="0.25" right="0.25" top="0.25" bottom="0.25" header="0.5" footer="0.5"/>
  <pageSetup scale="52"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sheetPr codeName="Sheet3"/>
  <dimension ref="B1:BI126"/>
  <sheetViews>
    <sheetView showGridLines="0" topLeftCell="A3" workbookViewId="0">
      <selection activeCell="X3" sqref="X1:AJ65536"/>
    </sheetView>
  </sheetViews>
  <sheetFormatPr defaultRowHeight="12.75"/>
  <cols>
    <col min="1" max="1" width="1.28515625" customWidth="1"/>
    <col min="2" max="2" width="6.28515625" customWidth="1"/>
    <col min="3" max="3" width="8.28515625" customWidth="1"/>
    <col min="7" max="8" width="10" customWidth="1"/>
    <col min="9" max="9" width="10.85546875" customWidth="1"/>
    <col min="10" max="10" width="10.42578125" customWidth="1"/>
    <col min="19" max="19" width="11" customWidth="1"/>
    <col min="20" max="20" width="10.140625" customWidth="1"/>
    <col min="23" max="23" width="12.7109375" customWidth="1"/>
    <col min="24" max="36" width="12.7109375" hidden="1" customWidth="1"/>
  </cols>
  <sheetData>
    <row r="1" spans="2:36" ht="4.1500000000000004" customHeight="1"/>
    <row r="2" spans="2:36" ht="17.45" customHeight="1">
      <c r="B2" s="36" t="s">
        <v>0</v>
      </c>
      <c r="C2" s="17"/>
      <c r="D2" s="18"/>
      <c r="E2" s="18"/>
      <c r="F2" s="18"/>
      <c r="G2" s="19"/>
      <c r="H2" s="18"/>
      <c r="I2" s="18"/>
      <c r="J2" s="18"/>
      <c r="K2" s="18"/>
      <c r="L2" s="18"/>
      <c r="M2" s="18"/>
      <c r="N2" s="18"/>
      <c r="O2" s="18"/>
      <c r="P2" s="18"/>
      <c r="Q2" s="18"/>
      <c r="R2" s="18"/>
      <c r="S2" s="18"/>
      <c r="T2" s="18"/>
      <c r="U2" s="18"/>
      <c r="V2" s="18"/>
      <c r="W2" s="7"/>
      <c r="X2" s="7"/>
      <c r="Y2" s="7"/>
    </row>
    <row r="3" spans="2:36" ht="14.25">
      <c r="B3" s="37" t="s">
        <v>71</v>
      </c>
      <c r="C3" s="21"/>
      <c r="D3" s="22"/>
      <c r="E3" s="22"/>
      <c r="F3" s="22"/>
      <c r="G3" s="22"/>
      <c r="H3" s="22"/>
      <c r="I3" s="22"/>
      <c r="J3" s="22"/>
      <c r="K3" s="22"/>
      <c r="L3" s="22"/>
      <c r="M3" s="22"/>
      <c r="N3" s="22"/>
      <c r="O3" s="22"/>
      <c r="P3" s="22"/>
      <c r="Q3" s="22"/>
      <c r="R3" s="22"/>
      <c r="S3" s="22"/>
      <c r="T3" s="22"/>
      <c r="U3" s="22"/>
      <c r="V3" s="22"/>
      <c r="W3" s="16"/>
      <c r="X3" s="16"/>
      <c r="Y3" s="16"/>
    </row>
    <row r="4" spans="2:36" ht="14.25">
      <c r="B4" s="40"/>
      <c r="C4" s="41"/>
      <c r="D4" s="16"/>
      <c r="E4" s="16"/>
      <c r="F4" s="16"/>
      <c r="G4" s="16"/>
      <c r="H4" s="16"/>
      <c r="I4" s="16"/>
      <c r="J4" s="16"/>
      <c r="K4" s="16"/>
      <c r="L4" s="16"/>
      <c r="M4" s="16"/>
      <c r="N4" s="16"/>
      <c r="O4" s="16"/>
      <c r="P4" s="16"/>
      <c r="Q4" s="16"/>
      <c r="R4" s="16"/>
      <c r="S4" s="16"/>
      <c r="T4" s="16"/>
      <c r="U4" s="16"/>
      <c r="V4" s="16"/>
      <c r="W4" s="16"/>
      <c r="X4" s="16"/>
      <c r="Y4" s="16"/>
      <c r="Z4" s="16"/>
    </row>
    <row r="5" spans="2:36">
      <c r="B5" s="65"/>
      <c r="C5" s="66"/>
      <c r="D5" s="66"/>
      <c r="E5" s="66"/>
      <c r="F5" s="66"/>
      <c r="G5" s="66"/>
      <c r="H5" s="66"/>
      <c r="I5" s="66"/>
      <c r="J5" s="66"/>
      <c r="K5" s="66"/>
      <c r="L5" s="66"/>
      <c r="M5" s="66"/>
      <c r="N5" s="66"/>
      <c r="O5" s="66"/>
      <c r="P5" s="67"/>
    </row>
    <row r="6" spans="2:36">
      <c r="B6" s="68"/>
      <c r="C6" s="104" t="s">
        <v>70</v>
      </c>
      <c r="D6" s="73"/>
      <c r="E6" s="73"/>
      <c r="F6" s="73"/>
      <c r="G6" s="73"/>
      <c r="H6" s="73"/>
      <c r="I6" s="73"/>
      <c r="J6" s="73"/>
      <c r="K6" s="73"/>
      <c r="L6" s="73"/>
      <c r="M6" s="73"/>
      <c r="N6" s="73"/>
      <c r="O6" s="73"/>
      <c r="P6" s="70"/>
    </row>
    <row r="7" spans="2:36" ht="10.9" customHeight="1">
      <c r="B7" s="71"/>
      <c r="C7" s="69"/>
      <c r="D7" s="69"/>
      <c r="E7" s="69"/>
      <c r="F7" s="69"/>
      <c r="G7" s="69"/>
      <c r="H7" s="69"/>
      <c r="I7" s="69"/>
      <c r="J7" s="69"/>
      <c r="K7" s="69"/>
      <c r="L7" s="69"/>
      <c r="M7" s="69"/>
      <c r="N7" s="69"/>
      <c r="O7" s="69"/>
      <c r="P7" s="70"/>
      <c r="AG7" s="16" t="s">
        <v>75</v>
      </c>
    </row>
    <row r="8" spans="2:36">
      <c r="B8" s="71"/>
      <c r="C8" s="69"/>
      <c r="D8" s="75" t="s">
        <v>2</v>
      </c>
      <c r="E8" s="69"/>
      <c r="F8" s="69"/>
      <c r="G8" s="69"/>
      <c r="H8" s="141">
        <f>'Submission Template'!AI23</f>
        <v>0</v>
      </c>
      <c r="I8" s="141"/>
      <c r="J8" s="74"/>
      <c r="K8" s="69"/>
      <c r="L8" s="69"/>
      <c r="M8" s="69"/>
      <c r="N8" s="69"/>
      <c r="O8" s="69"/>
      <c r="P8" s="70"/>
    </row>
    <row r="9" spans="2:36">
      <c r="B9" s="71"/>
      <c r="C9" s="69"/>
      <c r="D9" s="75"/>
      <c r="E9" s="69"/>
      <c r="F9" s="69"/>
      <c r="G9" s="69"/>
      <c r="H9" s="76"/>
      <c r="I9" s="76"/>
      <c r="J9" s="74"/>
      <c r="K9" s="75"/>
      <c r="L9" s="69"/>
      <c r="M9" s="77"/>
      <c r="N9" s="77"/>
      <c r="O9" s="77"/>
      <c r="P9" s="70"/>
      <c r="AG9" s="103" t="s">
        <v>76</v>
      </c>
      <c r="AH9" s="103" t="s">
        <v>77</v>
      </c>
      <c r="AI9" s="103" t="s">
        <v>78</v>
      </c>
      <c r="AJ9" s="103" t="s">
        <v>79</v>
      </c>
    </row>
    <row r="10" spans="2:36">
      <c r="B10" s="71"/>
      <c r="C10" s="69"/>
      <c r="D10" s="75" t="s">
        <v>69</v>
      </c>
      <c r="E10" s="69"/>
      <c r="F10" s="69"/>
      <c r="G10" s="69"/>
      <c r="H10" s="142" t="e">
        <f>IF('Submission Template'!$AK$25=1,IF(VLOOKUP(MAX($B$28:$B$75),$B$28:$K$75,10)=1,"Yes","No"),"HC+NOx not Tested")</f>
        <v>#N/A</v>
      </c>
      <c r="I10" s="143"/>
      <c r="J10" s="74"/>
      <c r="K10" s="75" t="s">
        <v>66</v>
      </c>
      <c r="L10" s="69"/>
      <c r="M10" s="84"/>
      <c r="N10" s="142" t="str">
        <f>IF('Submission Template'!$AK$25=1,IF(MAX(I28:I75)&gt;=1,"Yes","No"),"HC+NOx not Tested ")</f>
        <v>No</v>
      </c>
      <c r="O10" s="143"/>
      <c r="P10" s="70"/>
      <c r="AG10">
        <f>SUM('Submission Template'!AD23:AD72)</f>
        <v>0</v>
      </c>
      <c r="AH10">
        <f>SUM('Submission Template'!AE23:AE72)</f>
        <v>0</v>
      </c>
      <c r="AI10">
        <f>SUM('Submission Template'!AF23:AF72)</f>
        <v>0</v>
      </c>
      <c r="AJ10">
        <f>SUM('Submission Template'!AG23:AG72)</f>
        <v>0</v>
      </c>
    </row>
    <row r="11" spans="2:36">
      <c r="B11" s="71"/>
      <c r="C11" s="69"/>
      <c r="D11" s="75"/>
      <c r="E11" s="69"/>
      <c r="F11" s="69"/>
      <c r="G11" s="69"/>
      <c r="H11" s="145"/>
      <c r="I11" s="145"/>
      <c r="J11" s="69"/>
      <c r="K11" s="75"/>
      <c r="L11" s="69"/>
      <c r="M11" s="69"/>
      <c r="N11" s="145"/>
      <c r="O11" s="145"/>
      <c r="P11" s="70"/>
    </row>
    <row r="12" spans="2:36">
      <c r="B12" s="71"/>
      <c r="C12" s="69"/>
      <c r="D12" s="75"/>
      <c r="E12" s="69"/>
      <c r="F12" s="69"/>
      <c r="G12" s="69"/>
      <c r="H12" s="145"/>
      <c r="I12" s="145"/>
      <c r="J12" s="69"/>
      <c r="K12" s="75" t="s">
        <v>93</v>
      </c>
      <c r="L12" s="69"/>
      <c r="M12" s="84"/>
      <c r="N12" s="142">
        <f>IF('Submission Template'!AI25="",30,ROUND(MIN(0.01*'Submission Template'!AI25,30),1))</f>
        <v>30</v>
      </c>
      <c r="O12" s="143"/>
      <c r="P12" s="70"/>
    </row>
    <row r="13" spans="2:36">
      <c r="B13" s="71"/>
      <c r="C13" s="69"/>
      <c r="D13" s="75" t="s">
        <v>70</v>
      </c>
      <c r="E13" s="69"/>
      <c r="F13" s="69"/>
      <c r="G13" s="88" t="e">
        <f>IF(AND(H10&lt;&gt;"No",N10&lt;&gt;"No"),"PASS","")</f>
        <v>#N/A</v>
      </c>
      <c r="H13" s="53" t="str">
        <f>IF(MAX(J28:J75)&gt;0,"FAIL","")</f>
        <v/>
      </c>
      <c r="I13" s="39" t="e">
        <f>IF(AND(G13="",H13=""),"OPEN","")</f>
        <v>#N/A</v>
      </c>
      <c r="J13" s="69"/>
      <c r="K13" s="75"/>
      <c r="L13" s="69"/>
      <c r="M13" s="84"/>
      <c r="N13" s="145"/>
      <c r="O13" s="145"/>
      <c r="P13" s="70"/>
    </row>
    <row r="14" spans="2:36" ht="18" customHeight="1">
      <c r="B14" s="71"/>
      <c r="C14" s="69"/>
      <c r="D14" s="72" t="s">
        <v>72</v>
      </c>
      <c r="E14" s="73"/>
      <c r="F14" s="73"/>
      <c r="G14" s="78"/>
      <c r="H14" s="79"/>
      <c r="I14" s="80"/>
      <c r="J14" s="73"/>
      <c r="K14" s="73"/>
      <c r="L14" s="81"/>
      <c r="M14" s="82"/>
      <c r="N14" s="73"/>
      <c r="O14" s="73"/>
      <c r="P14" s="70"/>
    </row>
    <row r="15" spans="2:36">
      <c r="B15" s="71"/>
      <c r="C15" s="69"/>
      <c r="D15" s="83" t="str">
        <f>IF(H13="FAIL","* Failure due to consecutive CumSum calculations exceeding Action Limit.","")</f>
        <v/>
      </c>
      <c r="E15" s="83"/>
      <c r="F15" s="83"/>
      <c r="G15" s="83"/>
      <c r="H15" s="83"/>
      <c r="I15" s="83"/>
      <c r="J15" s="69"/>
      <c r="K15" s="83"/>
      <c r="L15" s="83"/>
      <c r="M15" s="83"/>
      <c r="N15" s="83"/>
      <c r="O15" s="83"/>
      <c r="P15" s="70"/>
      <c r="AI15" s="106"/>
    </row>
    <row r="16" spans="2:36">
      <c r="B16" s="71"/>
      <c r="C16" s="69"/>
      <c r="D16" s="83" t="str">
        <f>IF(N10="No","* Number of included HC+Nox tests (n) is less than the required number (N).","")</f>
        <v>* Number of included HC+Nox tests (n) is less than the required number (N).</v>
      </c>
      <c r="E16" s="83"/>
      <c r="F16" s="83"/>
      <c r="G16" s="83"/>
      <c r="H16" s="83"/>
      <c r="I16" s="83"/>
      <c r="J16" s="83"/>
      <c r="K16" s="83"/>
      <c r="L16" s="83"/>
      <c r="M16" s="83"/>
      <c r="N16" s="83"/>
      <c r="O16" s="83"/>
      <c r="P16" s="70"/>
    </row>
    <row r="17" spans="2:60">
      <c r="B17" s="71"/>
      <c r="C17" s="69"/>
      <c r="D17" s="83" t="str">
        <f>IF(N11="0","* Number of included CO tests (n) is less than the required number (N).","")</f>
        <v/>
      </c>
      <c r="E17" s="83"/>
      <c r="F17" s="83"/>
      <c r="G17" s="83"/>
      <c r="H17" s="83"/>
      <c r="I17" s="83"/>
      <c r="J17" s="83"/>
      <c r="K17" s="83"/>
      <c r="L17" s="83"/>
      <c r="M17" s="83"/>
      <c r="N17" s="83"/>
      <c r="O17" s="83"/>
      <c r="P17" s="70"/>
      <c r="AF17" s="95"/>
      <c r="AG17" s="95"/>
      <c r="AH17" s="95"/>
      <c r="AI17" s="95"/>
      <c r="AJ17" s="95"/>
      <c r="AK17" s="95"/>
      <c r="AL17" s="95"/>
      <c r="AM17" s="95"/>
      <c r="AN17" s="95"/>
      <c r="AO17" s="95"/>
      <c r="AP17" s="95"/>
      <c r="AQ17" s="95"/>
      <c r="AR17" s="95"/>
    </row>
    <row r="18" spans="2:60">
      <c r="B18" s="71"/>
      <c r="C18" s="69"/>
      <c r="D18" s="83" t="str">
        <f>IF('Submission Template'!Q9="yes","* This is a carryover engine family.  The first reported test result should from the final test of the preceding model year.","")</f>
        <v/>
      </c>
      <c r="E18" s="83"/>
      <c r="F18" s="83"/>
      <c r="G18" s="83"/>
      <c r="H18" s="83"/>
      <c r="I18" s="83"/>
      <c r="J18" s="83"/>
      <c r="K18" s="83"/>
      <c r="L18" s="83"/>
      <c r="M18" s="83"/>
      <c r="N18" s="83"/>
      <c r="O18" s="83"/>
      <c r="P18" s="70"/>
      <c r="AF18" s="95"/>
      <c r="AG18" s="95"/>
      <c r="AH18" s="95"/>
      <c r="AI18" s="95"/>
      <c r="AJ18" s="95"/>
      <c r="AK18" s="95"/>
      <c r="AL18" s="95"/>
      <c r="AM18" s="95"/>
      <c r="AN18" s="95"/>
      <c r="AO18" s="95"/>
      <c r="AP18" s="95"/>
      <c r="AQ18" s="95"/>
      <c r="AR18" s="95"/>
    </row>
    <row r="19" spans="2:60">
      <c r="B19" s="71"/>
      <c r="C19" s="69"/>
      <c r="D19" s="83"/>
      <c r="E19" s="83"/>
      <c r="F19" s="83"/>
      <c r="G19" s="83"/>
      <c r="H19" s="83"/>
      <c r="I19" s="83"/>
      <c r="J19" s="83"/>
      <c r="K19" s="83"/>
      <c r="L19" s="83"/>
      <c r="M19" s="83"/>
      <c r="N19" s="83"/>
      <c r="O19" s="83"/>
      <c r="P19" s="70"/>
      <c r="AF19" s="95"/>
      <c r="AG19" s="95"/>
      <c r="AH19" s="95"/>
      <c r="AI19" s="95"/>
      <c r="AJ19" s="95"/>
      <c r="AK19" s="95"/>
      <c r="AL19" s="95"/>
      <c r="AM19" s="95"/>
      <c r="AN19" s="95"/>
      <c r="AO19" s="95"/>
      <c r="AP19" s="95"/>
      <c r="AQ19" s="95"/>
      <c r="AR19" s="95"/>
    </row>
    <row r="20" spans="2:60">
      <c r="B20" s="85"/>
      <c r="C20" s="73"/>
      <c r="D20" s="86"/>
      <c r="E20" s="86"/>
      <c r="F20" s="86"/>
      <c r="G20" s="86"/>
      <c r="H20" s="86"/>
      <c r="I20" s="86"/>
      <c r="J20" s="86"/>
      <c r="K20" s="86"/>
      <c r="L20" s="86"/>
      <c r="M20" s="86"/>
      <c r="N20" s="86"/>
      <c r="O20" s="86"/>
      <c r="P20" s="87"/>
      <c r="AF20" s="95"/>
      <c r="AG20" s="95"/>
      <c r="AH20" s="95"/>
      <c r="AI20" s="95"/>
      <c r="AJ20" s="95"/>
      <c r="AK20" s="95"/>
      <c r="AL20" s="95"/>
      <c r="AM20" s="95"/>
      <c r="AN20" s="95"/>
      <c r="AO20" s="95"/>
      <c r="AP20" s="95"/>
      <c r="AQ20" s="95"/>
      <c r="AR20" s="95"/>
    </row>
    <row r="21" spans="2:60" ht="13.9" customHeight="1">
      <c r="AF21" s="95"/>
      <c r="AG21" s="95"/>
      <c r="AH21" s="95"/>
      <c r="AI21" s="95"/>
      <c r="AJ21" s="95"/>
      <c r="AK21" s="95"/>
      <c r="AL21" s="95"/>
      <c r="AM21" s="95"/>
      <c r="AN21" s="95"/>
      <c r="AO21" s="95"/>
      <c r="AP21" s="95"/>
      <c r="AQ21" s="95"/>
      <c r="AR21" s="95"/>
    </row>
    <row r="22" spans="2:60">
      <c r="B22" s="42"/>
      <c r="C22" s="43"/>
      <c r="D22" s="43"/>
      <c r="E22" s="43"/>
      <c r="F22" s="144" t="s">
        <v>73</v>
      </c>
      <c r="G22" s="144"/>
      <c r="H22" s="43"/>
      <c r="I22" s="43"/>
      <c r="J22" s="43"/>
      <c r="K22" s="44"/>
      <c r="W22" s="95"/>
      <c r="X22" s="96" t="s">
        <v>41</v>
      </c>
      <c r="Y22" s="95"/>
      <c r="Z22" s="95"/>
      <c r="AA22" s="95"/>
      <c r="AB22" s="95"/>
      <c r="AC22" s="95"/>
      <c r="AD22" s="95"/>
      <c r="AE22" s="95"/>
      <c r="AF22" s="95"/>
      <c r="AG22" s="95"/>
    </row>
    <row r="23" spans="2:60" ht="12" customHeight="1">
      <c r="B23" s="5"/>
      <c r="C23" s="3"/>
      <c r="D23" s="3"/>
      <c r="E23" s="3"/>
      <c r="F23" s="3"/>
      <c r="G23" s="3"/>
      <c r="H23" s="3"/>
      <c r="I23" s="3"/>
      <c r="J23" s="3"/>
      <c r="K23" s="45"/>
      <c r="W23" s="95"/>
      <c r="X23" s="96"/>
      <c r="Y23" s="96"/>
      <c r="Z23" s="95"/>
      <c r="AA23" s="95"/>
      <c r="AB23" s="95"/>
      <c r="AC23" s="95"/>
      <c r="AD23" s="95"/>
      <c r="AE23" s="95"/>
      <c r="AF23" s="95"/>
      <c r="AG23" s="95"/>
    </row>
    <row r="24" spans="2:60">
      <c r="B24" s="35" t="s">
        <v>27</v>
      </c>
      <c r="C24" s="15" t="s">
        <v>29</v>
      </c>
      <c r="D24" s="15"/>
      <c r="E24" s="15"/>
      <c r="F24" s="15"/>
      <c r="G24" s="15"/>
      <c r="H24" s="15"/>
      <c r="I24" s="15" t="s">
        <v>28</v>
      </c>
      <c r="J24" s="15"/>
      <c r="K24" s="46"/>
      <c r="L24" s="1"/>
      <c r="M24" s="1"/>
      <c r="W24" s="95"/>
      <c r="X24" s="96" t="s">
        <v>56</v>
      </c>
      <c r="Y24" s="96"/>
      <c r="Z24" s="96"/>
      <c r="AA24" s="96" t="s">
        <v>51</v>
      </c>
      <c r="AB24" s="96" t="s">
        <v>19</v>
      </c>
      <c r="AC24" s="95"/>
      <c r="AD24" s="95"/>
      <c r="AE24" s="95"/>
      <c r="AF24" s="95"/>
      <c r="AG24" s="95"/>
    </row>
    <row r="25" spans="2:60">
      <c r="B25" s="35" t="s">
        <v>28</v>
      </c>
      <c r="C25" s="15" t="s">
        <v>28</v>
      </c>
      <c r="D25" s="15" t="s">
        <v>32</v>
      </c>
      <c r="E25" s="15" t="s">
        <v>33</v>
      </c>
      <c r="F25" s="15" t="s">
        <v>38</v>
      </c>
      <c r="G25" s="15"/>
      <c r="H25" s="15" t="s">
        <v>36</v>
      </c>
      <c r="I25" s="15" t="s">
        <v>62</v>
      </c>
      <c r="J25" s="15" t="s">
        <v>19</v>
      </c>
      <c r="K25" s="46" t="s">
        <v>19</v>
      </c>
      <c r="L25" s="1"/>
      <c r="M25" s="1"/>
      <c r="W25" s="95"/>
      <c r="X25" s="96" t="s">
        <v>55</v>
      </c>
      <c r="Y25" s="96"/>
      <c r="Z25" s="96" t="s">
        <v>35</v>
      </c>
      <c r="AA25" s="96" t="s">
        <v>35</v>
      </c>
      <c r="AB25" s="96" t="s">
        <v>51</v>
      </c>
      <c r="AC25" s="95"/>
      <c r="AD25" s="95"/>
      <c r="AE25" s="95"/>
      <c r="AF25" s="95"/>
      <c r="AG25" s="115" t="s">
        <v>91</v>
      </c>
    </row>
    <row r="26" spans="2:60">
      <c r="B26" s="47" t="s">
        <v>60</v>
      </c>
      <c r="C26" s="48" t="s">
        <v>61</v>
      </c>
      <c r="D26" s="48" t="s">
        <v>21</v>
      </c>
      <c r="E26" s="48" t="s">
        <v>34</v>
      </c>
      <c r="F26" s="48" t="s">
        <v>35</v>
      </c>
      <c r="G26" s="48" t="s">
        <v>35</v>
      </c>
      <c r="H26" s="48" t="s">
        <v>37</v>
      </c>
      <c r="I26" s="48" t="s">
        <v>63</v>
      </c>
      <c r="J26" s="48" t="s">
        <v>64</v>
      </c>
      <c r="K26" s="49" t="s">
        <v>65</v>
      </c>
      <c r="L26" s="1"/>
      <c r="M26" s="12" t="s">
        <v>50</v>
      </c>
      <c r="W26" s="95"/>
      <c r="X26" s="96" t="s">
        <v>57</v>
      </c>
      <c r="Y26" s="95" t="s">
        <v>59</v>
      </c>
      <c r="Z26" s="96" t="s">
        <v>54</v>
      </c>
      <c r="AA26" s="96" t="s">
        <v>53</v>
      </c>
      <c r="AB26" s="96" t="s">
        <v>52</v>
      </c>
      <c r="AC26" s="95" t="s">
        <v>101</v>
      </c>
      <c r="AD26" s="98" t="s">
        <v>58</v>
      </c>
      <c r="AE26" s="98" t="s">
        <v>59</v>
      </c>
      <c r="AF26" s="95"/>
      <c r="AG26" s="115" t="s">
        <v>92</v>
      </c>
    </row>
    <row r="27" spans="2:60" ht="12.75" customHeight="1">
      <c r="B27" s="119"/>
      <c r="C27" s="120"/>
      <c r="D27" s="120"/>
      <c r="E27" s="120"/>
      <c r="F27" s="120"/>
      <c r="G27" s="120"/>
      <c r="H27" s="120" t="str">
        <f>""</f>
        <v/>
      </c>
      <c r="I27" s="120"/>
      <c r="J27" s="120"/>
      <c r="K27" s="121"/>
      <c r="W27" s="95"/>
      <c r="X27" s="95"/>
      <c r="Y27" s="95"/>
      <c r="Z27" s="95"/>
      <c r="AA27" s="95"/>
      <c r="AB27" s="95"/>
      <c r="AC27" s="95">
        <f>IF('Submission Template'!Q9="yes",1,0)</f>
        <v>0</v>
      </c>
      <c r="AF27" s="95"/>
      <c r="AG27" s="95"/>
    </row>
    <row r="28" spans="2:60">
      <c r="B28" s="54" t="str">
        <f>IF('Submission Template'!$AK$25=1,IF(AND('Submission Template'!$Q$9="yes",Calculations!$Z28&lt;&gt;""),MAX($Z28-1,0),$Z28),"")</f>
        <v/>
      </c>
      <c r="C28" s="33" t="str">
        <f>IF($AG28&lt;&gt;"",MIN($N$12,$AG28),"")</f>
        <v/>
      </c>
      <c r="D28" s="55" t="str">
        <f>IF('Submission Template'!$AK$25=1,IF(AND('Submission Template'!$L23&lt;&gt;"no",'Submission Template'!N23&lt;&gt;""),AVERAGE(AB$28:AB28),""),"")</f>
        <v/>
      </c>
      <c r="E28" s="55"/>
      <c r="F28" s="56"/>
      <c r="G28" s="56" t="str">
        <f>IF('Submission Template'!$AK$25=1,IF(AND($Z28=1,'Submission Template'!$L23="yes"),0,""),"")</f>
        <v/>
      </c>
      <c r="H28" s="56" t="str">
        <f>IF(G28&lt;&gt;"",IF(E28&lt;&gt;"",5*E28,H27),"")</f>
        <v/>
      </c>
      <c r="I28" s="57" t="str">
        <f>IF(G28&lt;&gt;"",IF(OR(B28&gt;=C28,I27=1),1,0),"")</f>
        <v/>
      </c>
      <c r="J28" s="57" t="str">
        <f>IF(G28&lt;&gt;"",IF(AND(AND(G27&gt;H27,G28&gt;H28),B27&lt;&gt;B28),1,IF(J27=1,1,0)),"")</f>
        <v/>
      </c>
      <c r="K28" s="58" t="str">
        <f>IF(G28&lt;&gt;"",IF($AA28=1,IF(AND(J28&lt;&gt;1,I28=1,D28&lt;'Submission Template'!O23),1,0),$K27),"")</f>
        <v/>
      </c>
      <c r="L28" s="9"/>
      <c r="M28" s="10" t="str">
        <f>IF(AND('Submission Template'!L23="yes",'Submission Template'!T23="yes"),"Test cannot be invalid AND included in CumSum",IF($G28&gt;$H28,"Warning: CumSum statistic exceeds Action Limit",""))</f>
        <v/>
      </c>
      <c r="N28" s="9"/>
      <c r="O28" s="9"/>
      <c r="P28" s="9"/>
      <c r="Q28" s="9"/>
      <c r="R28" s="9"/>
      <c r="S28" s="9"/>
      <c r="T28" s="9"/>
      <c r="U28" s="9"/>
      <c r="V28" s="9"/>
      <c r="W28" s="95"/>
      <c r="X28" s="97">
        <f>IF(AND('Submission Template'!O23&lt;&gt;"",'Submission Template'!N23&lt;&gt;"",'Submission Template'!L23&lt;&gt;""),1,0)</f>
        <v>0</v>
      </c>
      <c r="Y28" s="97" t="str">
        <f t="shared" ref="Y28:Y75" si="0">IF(AND(Z28&lt;&gt;0,Z28&lt;&gt;""),VLOOKUP(Z28,$AD$28:$AE$76,2),"")</f>
        <v/>
      </c>
      <c r="Z28" s="97" t="str">
        <f>IF('Submission Template'!N23&lt;&gt;"",IF('Submission Template'!L23="yes",1,Z27),"")</f>
        <v/>
      </c>
      <c r="AA28" s="97" t="str">
        <f>IF('Submission Template'!N23&lt;&gt;"",IF('Submission Template'!L23="yes",1,0),"")</f>
        <v/>
      </c>
      <c r="AB28" s="97" t="str">
        <f>IF(AND('Submission Template'!L23="yes",'Submission Template'!N23&lt;&gt;""),'Submission Template'!N23,"")</f>
        <v/>
      </c>
      <c r="AC28" s="97"/>
      <c r="AD28" s="97">
        <v>1</v>
      </c>
      <c r="AE28" s="97"/>
      <c r="AF28" s="97"/>
      <c r="AG28" s="116" t="str">
        <f>IF('Submission Template'!$AK$25=1,IF(AND('Submission Template'!$L23="yes",$Z28&gt;1),ROUND((($Y28*$E28)/($D28-'Submission Template'!$O23))^2+1,1),""),"")</f>
        <v/>
      </c>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row>
    <row r="29" spans="2:60">
      <c r="B29" s="54" t="str">
        <f>IF('Submission Template'!$AK$25=1,IF(AND('Submission Template'!$Q$9="yes",Calculations!$Z29&lt;&gt;""),MAX($Z29-1,0),$Z29),"")</f>
        <v/>
      </c>
      <c r="C29" s="33" t="str">
        <f>IF($AG29&lt;&gt;"",MIN($N$12,$AG29),"")</f>
        <v/>
      </c>
      <c r="D29" s="55" t="str">
        <f>IF('Submission Template'!$AK$25=1,IF(AND('Submission Template'!$L24&lt;&gt;"no",'Submission Template'!N24&lt;&gt;""),AVERAGE(AB$28:AB29),""),"")</f>
        <v/>
      </c>
      <c r="E29" s="55" t="str">
        <f>IF('Submission Template'!$AK$25=1,IF($Z29&gt;1,IF(AND('Submission Template'!$L24&lt;&gt;"no",'Submission Template'!N24&lt;&gt;""),STDEV(AB$28:AB29),""),""),"")</f>
        <v/>
      </c>
      <c r="F29" s="56" t="str">
        <f>IF('Submission Template'!$AK$25=1,IF('Submission Template'!N24&lt;&gt;"",IF('Submission Template'!$L23="no",F28,G28),""),"")</f>
        <v/>
      </c>
      <c r="G29" s="56" t="str">
        <f>IF('Submission Template'!$AK$25=1,IF($X29=1,MAX(IF(AND($Z29=1,'Submission Template'!$L24="yes"),0,IF('Submission Template'!$L24="yes",(F29+'Submission Template'!N24-('Submission Template'!O24+0.25*E29)),G28)),0),""),"")</f>
        <v/>
      </c>
      <c r="H29" s="56" t="str">
        <f t="shared" ref="H29:H75" si="1">IF(G29&lt;&gt;"",IF(E29&lt;&gt;"",5*E29,H28),"")</f>
        <v/>
      </c>
      <c r="I29" s="57" t="str">
        <f t="shared" ref="I29:I75" si="2">IF(G29&lt;&gt;"",IF(OR(B29&gt;=C29,I28=1),1,0),"")</f>
        <v/>
      </c>
      <c r="J29" s="57" t="str">
        <f t="shared" ref="J29:J75" si="3">IF(G29&lt;&gt;"",IF(AND(AND(G28&gt;H28,G29&gt;H29),B28&lt;&gt;B29),1,IF(J28=1,1,0)),"")</f>
        <v/>
      </c>
      <c r="K29" s="58" t="str">
        <f>IF(G29&lt;&gt;"",IF($AA29=1,IF(AND(J29&lt;&gt;1,I29=1,D29&lt;'Submission Template'!O24),1,0),$K28),"")</f>
        <v/>
      </c>
      <c r="L29" s="9"/>
      <c r="M29" s="10" t="str">
        <f>IF(AND('Submission Template'!L24="yes",'Submission Template'!T24="yes"),"Test cannot be invalid AND included in CumSum",IF($G29&gt;$H29,"Warning: CumSum statistic exceeds Action Limit",""))</f>
        <v/>
      </c>
      <c r="N29" s="9"/>
      <c r="O29" s="9"/>
      <c r="P29" s="9"/>
      <c r="Q29" s="9"/>
      <c r="R29" s="9"/>
      <c r="S29" s="9"/>
      <c r="T29" s="9"/>
      <c r="U29" s="9"/>
      <c r="V29" s="9"/>
      <c r="W29" s="95"/>
      <c r="X29" s="97">
        <f>IF(AND('Submission Template'!O24&lt;&gt;"",'Submission Template'!N24&lt;&gt;"",'Submission Template'!L24&lt;&gt;""),1,0)</f>
        <v>0</v>
      </c>
      <c r="Y29" s="97" t="str">
        <f t="shared" si="0"/>
        <v/>
      </c>
      <c r="Z29" s="97" t="str">
        <f>IF('Submission Template'!N24&lt;&gt;"",IF('Submission Template'!L24="yes",Z28+1,Z28),"")</f>
        <v/>
      </c>
      <c r="AA29" s="97" t="str">
        <f>IF('Submission Template'!N24&lt;&gt;"",IF('Submission Template'!L24="yes",1,0),"")</f>
        <v/>
      </c>
      <c r="AB29" s="97" t="str">
        <f>IF(AND('Submission Template'!L24="yes",'Submission Template'!N24&lt;&gt;""),'Submission Template'!N24,"")</f>
        <v/>
      </c>
      <c r="AC29" s="97"/>
      <c r="AD29" s="97">
        <f t="shared" ref="AD29:AD57" si="4">AD28+1</f>
        <v>2</v>
      </c>
      <c r="AE29" s="99">
        <v>6.31</v>
      </c>
      <c r="AF29" s="97"/>
      <c r="AG29" s="117" t="str">
        <f>IF('Submission Template'!$AK$25=1,IF(AND('Submission Template'!$L24="yes",$Z29&gt;1),ROUND((($Y29*$E29)/($D29-'Submission Template'!$O24))^2+1,1),""),"")</f>
        <v/>
      </c>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row>
    <row r="30" spans="2:60">
      <c r="B30" s="54" t="str">
        <f>IF('Submission Template'!$AK$25=1,IF(AND('Submission Template'!$Q$9="yes",Calculations!$Z30&lt;&gt;""),MAX($Z30-1,0),$Z30),"")</f>
        <v/>
      </c>
      <c r="C30" s="33" t="str">
        <f t="shared" ref="C30:C75" si="5">IF($AG30&lt;&gt;"",MIN($N$12,$AG30),"")</f>
        <v/>
      </c>
      <c r="D30" s="55" t="str">
        <f>IF('Submission Template'!$AK$25=1,IF(AND('Submission Template'!$L25&lt;&gt;"no",'Submission Template'!N25&lt;&gt;""),AVERAGE(AB$28:AB30),""),"")</f>
        <v/>
      </c>
      <c r="E30" s="55" t="str">
        <f>IF('Submission Template'!$AK$25=1,IF($Z30&gt;1,IF(AND('Submission Template'!$L25&lt;&gt;"no",'Submission Template'!N25&lt;&gt;""),STDEV(AB$28:AB30),""),""),"")</f>
        <v/>
      </c>
      <c r="F30" s="56" t="str">
        <f>IF('Submission Template'!$AK$25=1,IF('Submission Template'!N25&lt;&gt;"",IF('Submission Template'!$L24="no",F29,G29),""),"")</f>
        <v/>
      </c>
      <c r="G30" s="56" t="str">
        <f>IF('Submission Template'!$AK$25=1,IF($X30=1,MAX(IF(AND($Z30=1,'Submission Template'!$L25="yes"),0,IF('Submission Template'!$L25="yes",(F30+'Submission Template'!N25-('Submission Template'!O25+0.25*E30)),G29)),0),""),"")</f>
        <v/>
      </c>
      <c r="H30" s="56" t="str">
        <f t="shared" si="1"/>
        <v/>
      </c>
      <c r="I30" s="57" t="str">
        <f t="shared" si="2"/>
        <v/>
      </c>
      <c r="J30" s="57" t="str">
        <f t="shared" si="3"/>
        <v/>
      </c>
      <c r="K30" s="58" t="str">
        <f>IF(G30&lt;&gt;"",IF($AA30=1,IF(AND(J30&lt;&gt;1,I30=1,D30&lt;'Submission Template'!O25),1,0),$K29),"")</f>
        <v/>
      </c>
      <c r="L30" s="9"/>
      <c r="M30" s="10" t="str">
        <f>IF(AND('Submission Template'!L25="yes",'Submission Template'!T25="yes"),"Test cannot be invalid AND included in CumSum",IF($G30&gt;$H30,"Warning: CumSum statistic exceeds Action Limit",""))</f>
        <v/>
      </c>
      <c r="N30" s="9"/>
      <c r="O30" s="9"/>
      <c r="P30" s="9"/>
      <c r="Q30" s="9"/>
      <c r="R30" s="9"/>
      <c r="S30" s="9"/>
      <c r="T30" s="9"/>
      <c r="U30" s="9"/>
      <c r="V30" s="9"/>
      <c r="W30" s="95"/>
      <c r="X30" s="97">
        <f>IF(AND('Submission Template'!O25&lt;&gt;"",'Submission Template'!N25&lt;&gt;"",'Submission Template'!L25&lt;&gt;""),1,0)</f>
        <v>0</v>
      </c>
      <c r="Y30" s="97" t="str">
        <f t="shared" si="0"/>
        <v/>
      </c>
      <c r="Z30" s="97" t="str">
        <f>IF('Submission Template'!N25&lt;&gt;"",IF('Submission Template'!L25="yes",Z29+1,Z29),"")</f>
        <v/>
      </c>
      <c r="AA30" s="97" t="str">
        <f>IF('Submission Template'!N25&lt;&gt;"",IF('Submission Template'!L25="yes",1,0),"")</f>
        <v/>
      </c>
      <c r="AB30" s="97" t="str">
        <f>IF(AND('Submission Template'!L25="yes",'Submission Template'!N25&lt;&gt;""),'Submission Template'!N25,"")</f>
        <v/>
      </c>
      <c r="AC30" s="97"/>
      <c r="AD30" s="97">
        <f t="shared" si="4"/>
        <v>3</v>
      </c>
      <c r="AE30" s="99">
        <v>2.92</v>
      </c>
      <c r="AF30" s="97"/>
      <c r="AG30" s="117" t="str">
        <f>IF('Submission Template'!$AK$25=1,IF(AND('Submission Template'!$L25="yes",$Z30&gt;1),ROUND((($Y30*$E30)/($D30-'Submission Template'!$O25))^2+1,1),""),"")</f>
        <v/>
      </c>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row>
    <row r="31" spans="2:60">
      <c r="B31" s="54" t="str">
        <f>IF('Submission Template'!$AK$25=1,IF(AND('Submission Template'!$Q$9="yes",Calculations!$Z31&lt;&gt;""),MAX($Z31-1,0),$Z31),"")</f>
        <v/>
      </c>
      <c r="C31" s="33" t="str">
        <f t="shared" si="5"/>
        <v/>
      </c>
      <c r="D31" s="55" t="str">
        <f>IF('Submission Template'!$AK$25=1,IF(AND('Submission Template'!$L26&lt;&gt;"no",'Submission Template'!N26&lt;&gt;""),AVERAGE(AB$28:AB31),""),"")</f>
        <v/>
      </c>
      <c r="E31" s="55" t="str">
        <f>IF('Submission Template'!$AK$25=1,IF($Z31&gt;1,IF(AND('Submission Template'!$L26&lt;&gt;"no",'Submission Template'!N26&lt;&gt;""),STDEV(AB$28:AB31),""),""),"")</f>
        <v/>
      </c>
      <c r="F31" s="56" t="str">
        <f>IF('Submission Template'!$AK$25=1,IF('Submission Template'!N26&lt;&gt;"",IF('Submission Template'!$L25="no",F30,G30),""),"")</f>
        <v/>
      </c>
      <c r="G31" s="56" t="str">
        <f>IF('Submission Template'!$AK$25=1,IF($X31=1,MAX(IF(AND($Z31=1,'Submission Template'!$L26="yes"),0,IF('Submission Template'!$L26="yes",(F31+'Submission Template'!N26-('Submission Template'!O26+0.25*E31)),G30)),0),""),"")</f>
        <v/>
      </c>
      <c r="H31" s="56" t="str">
        <f t="shared" si="1"/>
        <v/>
      </c>
      <c r="I31" s="57" t="str">
        <f t="shared" si="2"/>
        <v/>
      </c>
      <c r="J31" s="57" t="str">
        <f t="shared" si="3"/>
        <v/>
      </c>
      <c r="K31" s="58" t="str">
        <f>IF(G31&lt;&gt;"",IF($AA31=1,IF(AND(J31&lt;&gt;1,I31=1,D31&lt;'Submission Template'!O26),1,0),$K30),"")</f>
        <v/>
      </c>
      <c r="L31" s="9"/>
      <c r="M31" s="10" t="str">
        <f>IF(AND('Submission Template'!L26="yes",'Submission Template'!T26="yes"),"Test cannot be invalid AND included in CumSum",IF($G31&gt;$H31,"Warning: CumSum statistic exceeds Action Limit",""))</f>
        <v/>
      </c>
      <c r="N31" s="9"/>
      <c r="O31" s="9"/>
      <c r="P31" s="9"/>
      <c r="Q31" s="9"/>
      <c r="R31" s="9"/>
      <c r="S31" s="9"/>
      <c r="T31" s="9"/>
      <c r="U31" s="9"/>
      <c r="V31" s="9"/>
      <c r="W31" s="95"/>
      <c r="X31" s="97">
        <f>IF(AND('Submission Template'!O26&lt;&gt;"",'Submission Template'!N26&lt;&gt;"",'Submission Template'!L26&lt;&gt;""),1,0)</f>
        <v>0</v>
      </c>
      <c r="Y31" s="97" t="str">
        <f t="shared" si="0"/>
        <v/>
      </c>
      <c r="Z31" s="97" t="str">
        <f>IF('Submission Template'!N26&lt;&gt;"",IF('Submission Template'!L26="yes",Z30+1,Z30),"")</f>
        <v/>
      </c>
      <c r="AA31" s="97" t="str">
        <f>IF('Submission Template'!N26&lt;&gt;"",IF('Submission Template'!L26="yes",1,0),"")</f>
        <v/>
      </c>
      <c r="AB31" s="97" t="str">
        <f>IF(AND('Submission Template'!L26="yes",'Submission Template'!N26&lt;&gt;""),'Submission Template'!N26,"")</f>
        <v/>
      </c>
      <c r="AC31" s="97"/>
      <c r="AD31" s="97">
        <f t="shared" si="4"/>
        <v>4</v>
      </c>
      <c r="AE31" s="99">
        <v>2.35</v>
      </c>
      <c r="AF31" s="97"/>
      <c r="AG31" s="117" t="str">
        <f>IF('Submission Template'!$AK$25=1,IF(AND('Submission Template'!$L26="yes",$Z31&gt;1),ROUND((($Y31*$E31)/($D31-'Submission Template'!$O26))^2+1,1),""),"")</f>
        <v/>
      </c>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row>
    <row r="32" spans="2:60">
      <c r="B32" s="54" t="str">
        <f>IF('Submission Template'!$AK$25=1,IF(AND('Submission Template'!$Q$9="yes",Calculations!$Z32&lt;&gt;""),MAX($Z32-1,0),$Z32),"")</f>
        <v/>
      </c>
      <c r="C32" s="33" t="str">
        <f t="shared" si="5"/>
        <v/>
      </c>
      <c r="D32" s="55" t="str">
        <f>IF('Submission Template'!$AK$25=1,IF(AND('Submission Template'!$L27&lt;&gt;"no",'Submission Template'!N27&lt;&gt;""),AVERAGE(AB$28:AB32),""),"")</f>
        <v/>
      </c>
      <c r="E32" s="55" t="str">
        <f>IF('Submission Template'!$AK$25=1,IF($Z32&gt;1,IF(AND('Submission Template'!$L27&lt;&gt;"no",'Submission Template'!N27&lt;&gt;""),STDEV(AB$28:AB32),""),""),"")</f>
        <v/>
      </c>
      <c r="F32" s="56" t="str">
        <f>IF('Submission Template'!$AK$25=1,IF('Submission Template'!N27&lt;&gt;"",IF('Submission Template'!$L26="no",F31,G31),""),"")</f>
        <v/>
      </c>
      <c r="G32" s="56" t="str">
        <f>IF('Submission Template'!$AK$25=1,IF($X32=1,MAX(IF(AND($Z32=1,'Submission Template'!$L27="yes"),0,IF('Submission Template'!$L27="yes",(F32+'Submission Template'!N27-('Submission Template'!O27+0.25*E32)),G31)),0),""),"")</f>
        <v/>
      </c>
      <c r="H32" s="56" t="str">
        <f t="shared" si="1"/>
        <v/>
      </c>
      <c r="I32" s="57" t="str">
        <f t="shared" si="2"/>
        <v/>
      </c>
      <c r="J32" s="57" t="str">
        <f t="shared" si="3"/>
        <v/>
      </c>
      <c r="K32" s="58" t="str">
        <f>IF(G32&lt;&gt;"",IF($AA32=1,IF(AND(J32&lt;&gt;1,I32=1,D32&lt;'Submission Template'!O27),1,0),$K31),"")</f>
        <v/>
      </c>
      <c r="L32" s="9"/>
      <c r="M32" s="10" t="str">
        <f>IF(AND('Submission Template'!L27="yes",'Submission Template'!T27="yes"),"Test cannot be invalid AND included in CumSum",IF($G32&gt;$H32,"Warning: CumSum statistic exceeds Action Limit",""))</f>
        <v/>
      </c>
      <c r="N32" s="9"/>
      <c r="O32" s="9"/>
      <c r="P32" s="9"/>
      <c r="Q32" s="9"/>
      <c r="R32" s="9"/>
      <c r="S32" s="9"/>
      <c r="T32" s="9"/>
      <c r="U32" s="9"/>
      <c r="V32" s="9"/>
      <c r="W32" s="95"/>
      <c r="X32" s="97">
        <f>IF(AND('Submission Template'!O27&lt;&gt;"",'Submission Template'!N27&lt;&gt;"",'Submission Template'!L27&lt;&gt;""),1,0)</f>
        <v>0</v>
      </c>
      <c r="Y32" s="97" t="str">
        <f t="shared" si="0"/>
        <v/>
      </c>
      <c r="Z32" s="97" t="str">
        <f>IF('Submission Template'!N27&lt;&gt;"",IF('Submission Template'!L27="yes",Z31+1,Z31),"")</f>
        <v/>
      </c>
      <c r="AA32" s="97" t="str">
        <f>IF('Submission Template'!N27&lt;&gt;"",IF('Submission Template'!L27="yes",1,0),"")</f>
        <v/>
      </c>
      <c r="AB32" s="97" t="str">
        <f>IF(AND('Submission Template'!L27="yes",'Submission Template'!N27&lt;&gt;""),'Submission Template'!N27,"")</f>
        <v/>
      </c>
      <c r="AC32" s="97"/>
      <c r="AD32" s="97">
        <f t="shared" si="4"/>
        <v>5</v>
      </c>
      <c r="AE32" s="99">
        <v>2.13</v>
      </c>
      <c r="AF32" s="97"/>
      <c r="AG32" s="117" t="str">
        <f>IF('Submission Template'!$AK$25=1,IF(AND('Submission Template'!$L27="yes",$Z32&gt;1),ROUND((($Y32*$E32)/($D32-'Submission Template'!$O27))^2+1,1),""),"")</f>
        <v/>
      </c>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row>
    <row r="33" spans="2:60">
      <c r="B33" s="54" t="str">
        <f>IF('Submission Template'!$AK$25=1,IF(AND('Submission Template'!$Q$9="yes",Calculations!$Z33&lt;&gt;""),MAX($Z33-1,0),$Z33),"")</f>
        <v/>
      </c>
      <c r="C33" s="33" t="str">
        <f t="shared" si="5"/>
        <v/>
      </c>
      <c r="D33" s="55" t="str">
        <f>IF('Submission Template'!$AK$25=1,IF(AND('Submission Template'!$L28&lt;&gt;"no",'Submission Template'!N28&lt;&gt;""),AVERAGE(AB$28:AB33),""),"")</f>
        <v/>
      </c>
      <c r="E33" s="55" t="str">
        <f>IF('Submission Template'!$AK$25=1,IF($Z33&gt;1,IF(AND('Submission Template'!$L28&lt;&gt;"no",'Submission Template'!N28&lt;&gt;""),STDEV(AB$28:AB33),""),""),"")</f>
        <v/>
      </c>
      <c r="F33" s="56" t="str">
        <f>IF('Submission Template'!$AK$25=1,IF('Submission Template'!N28&lt;&gt;"",IF('Submission Template'!$L27="no",F32,G32),""),"")</f>
        <v/>
      </c>
      <c r="G33" s="56" t="str">
        <f>IF('Submission Template'!$AK$25=1,IF($X33=1,MAX(IF(AND($Z33=1,'Submission Template'!$L28="yes"),0,IF('Submission Template'!$L28="yes",(F33+'Submission Template'!N28-('Submission Template'!O28+0.25*E33)),G32)),0),""),"")</f>
        <v/>
      </c>
      <c r="H33" s="56" t="str">
        <f t="shared" si="1"/>
        <v/>
      </c>
      <c r="I33" s="57" t="str">
        <f t="shared" si="2"/>
        <v/>
      </c>
      <c r="J33" s="57" t="str">
        <f t="shared" si="3"/>
        <v/>
      </c>
      <c r="K33" s="58" t="str">
        <f>IF(G33&lt;&gt;"",IF($AA33=1,IF(AND(J33&lt;&gt;1,I33=1,D33&lt;'Submission Template'!O28),1,0),$K32),"")</f>
        <v/>
      </c>
      <c r="L33" s="9"/>
      <c r="M33" s="10" t="str">
        <f>IF(AND('Submission Template'!L28="yes",'Submission Template'!T28="yes"),"Test cannot be invalid AND included in CumSum",IF($G33&gt;$H33,"Warning: CumSum statistic exceeds Action Limit",""))</f>
        <v/>
      </c>
      <c r="N33" s="9"/>
      <c r="O33" s="9"/>
      <c r="P33" s="9"/>
      <c r="Q33" s="9"/>
      <c r="R33" s="9"/>
      <c r="S33" s="9"/>
      <c r="T33" s="9"/>
      <c r="U33" s="9"/>
      <c r="V33" s="9"/>
      <c r="W33" s="95"/>
      <c r="X33" s="97">
        <f>IF(AND('Submission Template'!O28&lt;&gt;"",'Submission Template'!N28&lt;&gt;"",'Submission Template'!L28&lt;&gt;""),1,0)</f>
        <v>0</v>
      </c>
      <c r="Y33" s="97" t="str">
        <f t="shared" si="0"/>
        <v/>
      </c>
      <c r="Z33" s="97" t="str">
        <f>IF('Submission Template'!N28&lt;&gt;"",IF('Submission Template'!L28="yes",Z32+1,Z32),"")</f>
        <v/>
      </c>
      <c r="AA33" s="97" t="str">
        <f>IF('Submission Template'!N28&lt;&gt;"",IF('Submission Template'!L28="yes",1,0),"")</f>
        <v/>
      </c>
      <c r="AB33" s="97" t="str">
        <f>IF(AND('Submission Template'!L28="yes",'Submission Template'!N28&lt;&gt;""),'Submission Template'!N28,"")</f>
        <v/>
      </c>
      <c r="AC33" s="97"/>
      <c r="AD33" s="97">
        <f t="shared" si="4"/>
        <v>6</v>
      </c>
      <c r="AE33" s="99">
        <v>2.02</v>
      </c>
      <c r="AF33" s="97"/>
      <c r="AG33" s="117" t="str">
        <f>IF('Submission Template'!$AK$25=1,IF(AND('Submission Template'!$L28="yes",$Z33&gt;1),ROUND((($Y33*$E33)/($D33-'Submission Template'!$O28))^2+1,1),""),"")</f>
        <v/>
      </c>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row>
    <row r="34" spans="2:60">
      <c r="B34" s="54" t="str">
        <f>IF('Submission Template'!$AK$25=1,IF(AND('Submission Template'!$Q$9="yes",Calculations!$Z34&lt;&gt;""),MAX($Z34-1,0),$Z34),"")</f>
        <v/>
      </c>
      <c r="C34" s="33" t="str">
        <f t="shared" si="5"/>
        <v/>
      </c>
      <c r="D34" s="55" t="str">
        <f>IF('Submission Template'!$AK$25=1,IF(AND('Submission Template'!$L29&lt;&gt;"no",'Submission Template'!N29&lt;&gt;""),AVERAGE(AB$28:AB34),""),"")</f>
        <v/>
      </c>
      <c r="E34" s="55" t="str">
        <f>IF('Submission Template'!$AK$25=1,IF($Z34&gt;1,IF(AND('Submission Template'!$L29&lt;&gt;"no",'Submission Template'!N29&lt;&gt;""),STDEV(AB$28:AB34),""),""),"")</f>
        <v/>
      </c>
      <c r="F34" s="56" t="str">
        <f>IF('Submission Template'!$AK$25=1,IF('Submission Template'!N29&lt;&gt;"",IF('Submission Template'!$L28="no",F33,G33),""),"")</f>
        <v/>
      </c>
      <c r="G34" s="56" t="str">
        <f>IF('Submission Template'!$AK$25=1,IF($X34=1,MAX(IF(AND($Z34=1,'Submission Template'!$L29="yes"),0,IF('Submission Template'!$L29="yes",(F34+'Submission Template'!N29-('Submission Template'!O29+0.25*E34)),G33)),0),""),"")</f>
        <v/>
      </c>
      <c r="H34" s="56" t="str">
        <f t="shared" si="1"/>
        <v/>
      </c>
      <c r="I34" s="57" t="str">
        <f t="shared" si="2"/>
        <v/>
      </c>
      <c r="J34" s="57" t="str">
        <f t="shared" si="3"/>
        <v/>
      </c>
      <c r="K34" s="58" t="str">
        <f>IF(G34&lt;&gt;"",IF($AA34=1,IF(AND(J34&lt;&gt;1,I34=1,D34&lt;'Submission Template'!O29),1,0),$K33),"")</f>
        <v/>
      </c>
      <c r="L34" s="9"/>
      <c r="M34" s="10" t="str">
        <f>IF(AND('Submission Template'!L29="yes",'Submission Template'!T29="yes"),"Test cannot be invalid AND included in CumSum",IF($G34&gt;$H34,"Warning: CumSum statistic exceeds Action Limit",""))</f>
        <v/>
      </c>
      <c r="N34" s="9"/>
      <c r="O34" s="9"/>
      <c r="P34" s="9"/>
      <c r="Q34" s="9"/>
      <c r="R34" s="9"/>
      <c r="S34" s="9"/>
      <c r="T34" s="9"/>
      <c r="U34" s="9"/>
      <c r="V34" s="9"/>
      <c r="W34" s="95"/>
      <c r="X34" s="97">
        <f>IF(AND('Submission Template'!O29&lt;&gt;"",'Submission Template'!N29&lt;&gt;"",'Submission Template'!L29&lt;&gt;""),1,0)</f>
        <v>0</v>
      </c>
      <c r="Y34" s="97" t="str">
        <f t="shared" si="0"/>
        <v/>
      </c>
      <c r="Z34" s="97" t="str">
        <f>IF('Submission Template'!N29&lt;&gt;"",IF('Submission Template'!L29="yes",Z33+1,Z33),"")</f>
        <v/>
      </c>
      <c r="AA34" s="97" t="str">
        <f>IF('Submission Template'!N29&lt;&gt;"",IF('Submission Template'!L29="yes",1,0),"")</f>
        <v/>
      </c>
      <c r="AB34" s="97" t="str">
        <f>IF(AND('Submission Template'!L29="yes",'Submission Template'!N29&lt;&gt;""),'Submission Template'!N29,"")</f>
        <v/>
      </c>
      <c r="AC34" s="97"/>
      <c r="AD34" s="97">
        <f t="shared" si="4"/>
        <v>7</v>
      </c>
      <c r="AE34" s="99">
        <v>1.94</v>
      </c>
      <c r="AF34" s="97"/>
      <c r="AG34" s="117" t="str">
        <f>IF('Submission Template'!$AK$25=1,IF(AND('Submission Template'!$L29="yes",$Z34&gt;1),ROUND((($Y34*$E34)/($D34-'Submission Template'!$O29))^2+1,1),""),"")</f>
        <v/>
      </c>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row>
    <row r="35" spans="2:60">
      <c r="B35" s="54" t="str">
        <f>IF('Submission Template'!$AK$25=1,IF(AND('Submission Template'!$Q$9="yes",Calculations!$Z35&lt;&gt;""),MAX($Z35-1,0),$Z35),"")</f>
        <v/>
      </c>
      <c r="C35" s="33" t="str">
        <f t="shared" si="5"/>
        <v/>
      </c>
      <c r="D35" s="55" t="str">
        <f>IF('Submission Template'!$AK$25=1,IF(AND('Submission Template'!$L30&lt;&gt;"no",'Submission Template'!N30&lt;&gt;""),AVERAGE(AB$28:AB35),""),"")</f>
        <v/>
      </c>
      <c r="E35" s="55" t="str">
        <f>IF('Submission Template'!$AK$25=1,IF($Z35&gt;1,IF(AND('Submission Template'!$L30&lt;&gt;"no",'Submission Template'!N30&lt;&gt;""),STDEV(AB$28:AB35),""),""),"")</f>
        <v/>
      </c>
      <c r="F35" s="56" t="str">
        <f>IF('Submission Template'!$AK$25=1,IF('Submission Template'!N30&lt;&gt;"",IF('Submission Template'!$L29="no",F34,G34),""),"")</f>
        <v/>
      </c>
      <c r="G35" s="56" t="str">
        <f>IF('Submission Template'!$AK$25=1,IF($X35=1,MAX(IF(AND($Z35=1,'Submission Template'!$L30="yes"),0,IF('Submission Template'!$L30="yes",(F35+'Submission Template'!N30-('Submission Template'!O30+0.25*E35)),G34)),0),""),"")</f>
        <v/>
      </c>
      <c r="H35" s="56" t="str">
        <f t="shared" si="1"/>
        <v/>
      </c>
      <c r="I35" s="57" t="str">
        <f t="shared" si="2"/>
        <v/>
      </c>
      <c r="J35" s="57" t="str">
        <f t="shared" si="3"/>
        <v/>
      </c>
      <c r="K35" s="58" t="str">
        <f>IF(G35&lt;&gt;"",IF($AA35=1,IF(AND(J35&lt;&gt;1,I35=1,D35&lt;'Submission Template'!O30),1,0),$K34),"")</f>
        <v/>
      </c>
      <c r="L35" s="9"/>
      <c r="M35" s="10" t="str">
        <f>IF(AND('Submission Template'!L30="yes",'Submission Template'!T30="yes"),"Test cannot be invalid AND included in CumSum",IF($G35&gt;$H35,"Warning: CumSum statistic exceeds Action Limit",""))</f>
        <v/>
      </c>
      <c r="N35" s="9"/>
      <c r="O35" s="9"/>
      <c r="P35" s="9"/>
      <c r="Q35" s="9"/>
      <c r="R35" s="9"/>
      <c r="S35" s="9"/>
      <c r="T35" s="9"/>
      <c r="U35" s="9"/>
      <c r="V35" s="9"/>
      <c r="W35" s="95"/>
      <c r="X35" s="97">
        <f>IF(AND('Submission Template'!O30&lt;&gt;"",'Submission Template'!N30&lt;&gt;"",'Submission Template'!L30&lt;&gt;""),1,0)</f>
        <v>0</v>
      </c>
      <c r="Y35" s="97" t="str">
        <f t="shared" si="0"/>
        <v/>
      </c>
      <c r="Z35" s="97" t="str">
        <f>IF('Submission Template'!N30&lt;&gt;"",IF('Submission Template'!L30="yes",Z34+1,Z34),"")</f>
        <v/>
      </c>
      <c r="AA35" s="97" t="str">
        <f>IF('Submission Template'!N30&lt;&gt;"",IF('Submission Template'!L30="yes",1,0),"")</f>
        <v/>
      </c>
      <c r="AB35" s="97" t="str">
        <f>IF(AND('Submission Template'!L30="yes",'Submission Template'!N30&lt;&gt;""),'Submission Template'!N30,"")</f>
        <v/>
      </c>
      <c r="AC35" s="97"/>
      <c r="AD35" s="97">
        <f t="shared" si="4"/>
        <v>8</v>
      </c>
      <c r="AE35" s="99">
        <v>1.9</v>
      </c>
      <c r="AF35" s="97"/>
      <c r="AG35" s="117" t="str">
        <f>IF('Submission Template'!$AK$25=1,IF(AND('Submission Template'!$L30="yes",$Z35&gt;1),ROUND((($Y35*$E35)/($D35-'Submission Template'!$O30))^2+1,1),""),"")</f>
        <v/>
      </c>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row>
    <row r="36" spans="2:60">
      <c r="B36" s="54" t="str">
        <f>IF('Submission Template'!$AK$25=1,IF(AND('Submission Template'!$Q$9="yes",Calculations!$Z36&lt;&gt;""),MAX($Z36-1,0),$Z36),"")</f>
        <v/>
      </c>
      <c r="C36" s="33" t="str">
        <f t="shared" si="5"/>
        <v/>
      </c>
      <c r="D36" s="55" t="str">
        <f>IF('Submission Template'!$AK$25=1,IF(AND('Submission Template'!$L31&lt;&gt;"no",'Submission Template'!N31&lt;&gt;""),AVERAGE(AB$28:AB36),""),"")</f>
        <v/>
      </c>
      <c r="E36" s="55" t="str">
        <f>IF('Submission Template'!$AK$25=1,IF($Z36&gt;1,IF(AND('Submission Template'!$L31&lt;&gt;"no",'Submission Template'!N31&lt;&gt;""),STDEV(AB$28:AB36),""),""),"")</f>
        <v/>
      </c>
      <c r="F36" s="56" t="str">
        <f>IF('Submission Template'!$AK$25=1,IF('Submission Template'!N31&lt;&gt;"",IF('Submission Template'!$L30="no",F35,G35),""),"")</f>
        <v/>
      </c>
      <c r="G36" s="56" t="str">
        <f>IF('Submission Template'!$AK$25=1,IF($X36=1,MAX(IF(AND($Z36=1,'Submission Template'!$L31="yes"),0,IF('Submission Template'!$L31="yes",(F36+'Submission Template'!N31-('Submission Template'!O31+0.25*E36)),G35)),0),""),"")</f>
        <v/>
      </c>
      <c r="H36" s="56" t="str">
        <f t="shared" si="1"/>
        <v/>
      </c>
      <c r="I36" s="57" t="str">
        <f t="shared" si="2"/>
        <v/>
      </c>
      <c r="J36" s="57" t="str">
        <f t="shared" si="3"/>
        <v/>
      </c>
      <c r="K36" s="58" t="str">
        <f>IF(G36&lt;&gt;"",IF($AA36=1,IF(AND(J36&lt;&gt;1,I36=1,D36&lt;'Submission Template'!O31),1,0),$K35),"")</f>
        <v/>
      </c>
      <c r="L36" s="9"/>
      <c r="M36" s="10" t="str">
        <f>IF(AND('Submission Template'!L31="yes",'Submission Template'!T31="yes"),"Test cannot be invalid AND included in CumSum",IF($G36&gt;$H36,"Warning: CumSum statistic exceeds Action Limit",""))</f>
        <v/>
      </c>
      <c r="N36" s="9"/>
      <c r="O36" s="9"/>
      <c r="P36" s="9"/>
      <c r="Q36" s="9"/>
      <c r="R36" s="9"/>
      <c r="S36" s="9"/>
      <c r="T36" s="9"/>
      <c r="U36" s="9"/>
      <c r="V36" s="9"/>
      <c r="W36" s="95"/>
      <c r="X36" s="97">
        <f>IF(AND('Submission Template'!O31&lt;&gt;"",'Submission Template'!N31&lt;&gt;"",'Submission Template'!L31&lt;&gt;""),1,0)</f>
        <v>0</v>
      </c>
      <c r="Y36" s="97" t="str">
        <f t="shared" si="0"/>
        <v/>
      </c>
      <c r="Z36" s="97" t="str">
        <f>IF('Submission Template'!N31&lt;&gt;"",IF('Submission Template'!L31="yes",Z35+1,Z35),"")</f>
        <v/>
      </c>
      <c r="AA36" s="97" t="str">
        <f>IF('Submission Template'!N31&lt;&gt;"",IF('Submission Template'!L31="yes",1,0),"")</f>
        <v/>
      </c>
      <c r="AB36" s="97" t="str">
        <f>IF(AND('Submission Template'!L31="yes",'Submission Template'!N31&lt;&gt;""),'Submission Template'!N31,"")</f>
        <v/>
      </c>
      <c r="AC36" s="97"/>
      <c r="AD36" s="97">
        <f t="shared" si="4"/>
        <v>9</v>
      </c>
      <c r="AE36" s="99">
        <v>1.86</v>
      </c>
      <c r="AF36" s="97"/>
      <c r="AG36" s="117" t="str">
        <f>IF('Submission Template'!$AK$25=1,IF(AND('Submission Template'!$L31="yes",$Z36&gt;1),ROUND((($Y36*$E36)/($D36-'Submission Template'!$O31))^2+1,1),""),"")</f>
        <v/>
      </c>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row>
    <row r="37" spans="2:60">
      <c r="B37" s="54" t="str">
        <f>IF('Submission Template'!$AK$25=1,IF(AND('Submission Template'!$Q$9="yes",Calculations!$Z37&lt;&gt;""),MAX($Z37-1,0),$Z37),"")</f>
        <v/>
      </c>
      <c r="C37" s="33" t="str">
        <f t="shared" si="5"/>
        <v/>
      </c>
      <c r="D37" s="55" t="str">
        <f>IF('Submission Template'!$AK$25=1,IF(AND('Submission Template'!$L32&lt;&gt;"no",'Submission Template'!N32&lt;&gt;""),AVERAGE(AB$28:AB37),""),"")</f>
        <v/>
      </c>
      <c r="E37" s="55" t="str">
        <f>IF('Submission Template'!$AK$25=1,IF($Z37&gt;1,IF(AND('Submission Template'!$L32&lt;&gt;"no",'Submission Template'!N32&lt;&gt;""),STDEV(AB$28:AB37),""),""),"")</f>
        <v/>
      </c>
      <c r="F37" s="56" t="str">
        <f>IF('Submission Template'!$AK$25=1,IF('Submission Template'!N32&lt;&gt;"",IF('Submission Template'!$L31="no",F36,G36),""),"")</f>
        <v/>
      </c>
      <c r="G37" s="56" t="str">
        <f>IF('Submission Template'!$AK$25=1,IF($X37=1,MAX(IF(AND($Z37=1,'Submission Template'!$L32="yes"),0,IF('Submission Template'!$L32="yes",(F37+'Submission Template'!N32-('Submission Template'!O32+0.25*E37)),G36)),0),""),"")</f>
        <v/>
      </c>
      <c r="H37" s="56" t="str">
        <f t="shared" si="1"/>
        <v/>
      </c>
      <c r="I37" s="57" t="str">
        <f t="shared" si="2"/>
        <v/>
      </c>
      <c r="J37" s="57" t="str">
        <f t="shared" si="3"/>
        <v/>
      </c>
      <c r="K37" s="58" t="str">
        <f>IF(G37&lt;&gt;"",IF($AA37=1,IF(AND(J37&lt;&gt;1,I37=1,D37&lt;'Submission Template'!O32),1,0),$K36),"")</f>
        <v/>
      </c>
      <c r="L37" s="9"/>
      <c r="M37" s="10" t="str">
        <f>IF(AND('Submission Template'!L32="yes",'Submission Template'!T32="yes"),"Test cannot be invalid AND included in CumSum",IF($G37&gt;$H37,"Warning: CumSum statistic exceeds Action Limit",""))</f>
        <v/>
      </c>
      <c r="N37" s="9"/>
      <c r="O37" s="9"/>
      <c r="P37" s="9"/>
      <c r="Q37" s="9"/>
      <c r="R37" s="9"/>
      <c r="S37" s="9"/>
      <c r="T37" s="9"/>
      <c r="U37" s="9"/>
      <c r="V37" s="9"/>
      <c r="W37" s="95"/>
      <c r="X37" s="97">
        <f>IF(AND('Submission Template'!O32&lt;&gt;"",'Submission Template'!N32&lt;&gt;"",'Submission Template'!L32&lt;&gt;""),1,0)</f>
        <v>0</v>
      </c>
      <c r="Y37" s="97" t="str">
        <f t="shared" si="0"/>
        <v/>
      </c>
      <c r="Z37" s="97" t="str">
        <f>IF('Submission Template'!N32&lt;&gt;"",IF('Submission Template'!L32="yes",Z36+1,Z36),"")</f>
        <v/>
      </c>
      <c r="AA37" s="97" t="str">
        <f>IF('Submission Template'!N32&lt;&gt;"",IF('Submission Template'!L32="yes",1,0),"")</f>
        <v/>
      </c>
      <c r="AB37" s="97" t="str">
        <f>IF(AND('Submission Template'!L32="yes",'Submission Template'!N32&lt;&gt;""),'Submission Template'!N32,"")</f>
        <v/>
      </c>
      <c r="AC37" s="97"/>
      <c r="AD37" s="97">
        <f>AD36+1</f>
        <v>10</v>
      </c>
      <c r="AE37" s="99">
        <v>1.83</v>
      </c>
      <c r="AF37" s="97"/>
      <c r="AG37" s="117" t="str">
        <f>IF('Submission Template'!$AK$25=1,IF(AND('Submission Template'!$L32="yes",$Z37&gt;1),ROUND((($Y37*$E37)/($D37-'Submission Template'!$O32))^2+1,1),""),"")</f>
        <v/>
      </c>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row>
    <row r="38" spans="2:60">
      <c r="B38" s="54" t="str">
        <f>IF('Submission Template'!$AK$25=1,IF(AND('Submission Template'!$Q$9="yes",Calculations!$Z38&lt;&gt;""),MAX($Z38-1,0),$Z38),"")</f>
        <v/>
      </c>
      <c r="C38" s="33" t="str">
        <f t="shared" si="5"/>
        <v/>
      </c>
      <c r="D38" s="55" t="str">
        <f>IF('Submission Template'!$AK$25=1,IF(AND('Submission Template'!$L33&lt;&gt;"no",'Submission Template'!N33&lt;&gt;""),AVERAGE(AB$28:AB38),""),"")</f>
        <v/>
      </c>
      <c r="E38" s="55" t="str">
        <f>IF('Submission Template'!$AK$25=1,IF($Z38&gt;1,IF(AND('Submission Template'!$L33&lt;&gt;"no",'Submission Template'!N33&lt;&gt;""),STDEV(AB$28:AB38),""),""),"")</f>
        <v/>
      </c>
      <c r="F38" s="56" t="str">
        <f>IF('Submission Template'!$AK$25=1,IF('Submission Template'!N33&lt;&gt;"",IF('Submission Template'!$L32="no",F37,G37),""),"")</f>
        <v/>
      </c>
      <c r="G38" s="56" t="str">
        <f>IF('Submission Template'!$AK$25=1,IF($X38=1,MAX(IF(AND($Z38=1,'Submission Template'!$L33="yes"),0,IF('Submission Template'!$L33="yes",(F38+'Submission Template'!N33-('Submission Template'!O33+0.25*E38)),G37)),0),""),"")</f>
        <v/>
      </c>
      <c r="H38" s="56" t="str">
        <f t="shared" si="1"/>
        <v/>
      </c>
      <c r="I38" s="57" t="str">
        <f t="shared" si="2"/>
        <v/>
      </c>
      <c r="J38" s="57" t="str">
        <f t="shared" si="3"/>
        <v/>
      </c>
      <c r="K38" s="58" t="str">
        <f>IF(G38&lt;&gt;"",IF($AA38=1,IF(AND(J38&lt;&gt;1,I38=1,D38&lt;'Submission Template'!O33),1,0),$K37),"")</f>
        <v/>
      </c>
      <c r="L38" s="9"/>
      <c r="M38" s="10" t="str">
        <f>IF(AND('Submission Template'!L33="yes",'Submission Template'!T33="yes"),"Test cannot be invalid AND included in CumSum",IF($G38&gt;$H38,"Warning: CumSum statistic exceeds Action Limit",""))</f>
        <v/>
      </c>
      <c r="N38" s="9"/>
      <c r="O38" s="9"/>
      <c r="P38" s="9"/>
      <c r="Q38" s="9"/>
      <c r="R38" s="9"/>
      <c r="S38" s="9"/>
      <c r="T38" s="9"/>
      <c r="U38" s="9"/>
      <c r="V38" s="9"/>
      <c r="W38" s="95"/>
      <c r="X38" s="97">
        <f>IF(AND('Submission Template'!O33&lt;&gt;"",'Submission Template'!N33&lt;&gt;"",'Submission Template'!L33&lt;&gt;""),1,0)</f>
        <v>0</v>
      </c>
      <c r="Y38" s="97" t="str">
        <f t="shared" si="0"/>
        <v/>
      </c>
      <c r="Z38" s="97" t="str">
        <f>IF('Submission Template'!N33&lt;&gt;"",IF('Submission Template'!L33="yes",Z37+1,Z37),"")</f>
        <v/>
      </c>
      <c r="AA38" s="97" t="str">
        <f>IF('Submission Template'!N33&lt;&gt;"",IF('Submission Template'!L33="yes",1,0),"")</f>
        <v/>
      </c>
      <c r="AB38" s="97" t="str">
        <f>IF(AND('Submission Template'!L33="yes",'Submission Template'!N33&lt;&gt;""),'Submission Template'!N33,"")</f>
        <v/>
      </c>
      <c r="AC38" s="97"/>
      <c r="AD38" s="97">
        <f t="shared" si="4"/>
        <v>11</v>
      </c>
      <c r="AE38" s="99">
        <v>1.81</v>
      </c>
      <c r="AF38" s="97"/>
      <c r="AG38" s="117" t="str">
        <f>IF('Submission Template'!$AK$25=1,IF(AND('Submission Template'!$L33="yes",$Z38&gt;1),ROUND((($Y38*$E38)/($D38-'Submission Template'!$O33))^2+1,1),""),"")</f>
        <v/>
      </c>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row>
    <row r="39" spans="2:60">
      <c r="B39" s="54" t="str">
        <f>IF('Submission Template'!$AK$25=1,IF(AND('Submission Template'!$Q$9="yes",Calculations!$Z39&lt;&gt;""),MAX($Z39-1,0),$Z39),"")</f>
        <v/>
      </c>
      <c r="C39" s="33" t="str">
        <f t="shared" si="5"/>
        <v/>
      </c>
      <c r="D39" s="55" t="str">
        <f>IF('Submission Template'!$AK$25=1,IF(AND('Submission Template'!$L34&lt;&gt;"no",'Submission Template'!N34&lt;&gt;""),AVERAGE(AB$28:AB39),""),"")</f>
        <v/>
      </c>
      <c r="E39" s="55" t="str">
        <f>IF('Submission Template'!$AK$25=1,IF($Z39&gt;1,IF(AND('Submission Template'!$L34&lt;&gt;"no",'Submission Template'!N34&lt;&gt;""),STDEV(AB$28:AB39),""),""),"")</f>
        <v/>
      </c>
      <c r="F39" s="56" t="str">
        <f>IF('Submission Template'!$AK$25=1,IF('Submission Template'!N34&lt;&gt;"",IF('Submission Template'!$L33="no",F38,G38),""),"")</f>
        <v/>
      </c>
      <c r="G39" s="56" t="str">
        <f>IF('Submission Template'!$AK$25=1,IF($X39=1,MAX(IF(AND($Z39=1,'Submission Template'!$L34="yes"),0,IF('Submission Template'!$L34="yes",(F39+'Submission Template'!N34-('Submission Template'!O34+0.25*E39)),G38)),0),""),"")</f>
        <v/>
      </c>
      <c r="H39" s="56" t="str">
        <f t="shared" si="1"/>
        <v/>
      </c>
      <c r="I39" s="57" t="str">
        <f t="shared" si="2"/>
        <v/>
      </c>
      <c r="J39" s="57" t="str">
        <f t="shared" si="3"/>
        <v/>
      </c>
      <c r="K39" s="58" t="str">
        <f>IF(G39&lt;&gt;"",IF($AA39=1,IF(AND(J39&lt;&gt;1,I39=1,D39&lt;'Submission Template'!O34),1,0),$K38),"")</f>
        <v/>
      </c>
      <c r="L39" s="9"/>
      <c r="M39" s="10" t="str">
        <f>IF(AND('Submission Template'!L34="yes",'Submission Template'!T34="yes"),"Test cannot be invalid AND included in CumSum",IF($G39&gt;$H39,"Warning: CumSum statistic exceeds Action Limit",""))</f>
        <v/>
      </c>
      <c r="N39" s="9"/>
      <c r="O39" s="9"/>
      <c r="P39" s="9"/>
      <c r="Q39" s="9"/>
      <c r="R39" s="9"/>
      <c r="S39" s="9"/>
      <c r="T39" s="9"/>
      <c r="U39" s="9"/>
      <c r="V39" s="9"/>
      <c r="W39" s="95"/>
      <c r="X39" s="97">
        <f>IF(AND('Submission Template'!O34&lt;&gt;"",'Submission Template'!N34&lt;&gt;"",'Submission Template'!L34&lt;&gt;""),1,0)</f>
        <v>0</v>
      </c>
      <c r="Y39" s="97" t="str">
        <f t="shared" si="0"/>
        <v/>
      </c>
      <c r="Z39" s="97" t="str">
        <f>IF('Submission Template'!N34&lt;&gt;"",IF('Submission Template'!L34="yes",Z38+1,Z38),"")</f>
        <v/>
      </c>
      <c r="AA39" s="97" t="str">
        <f>IF('Submission Template'!N34&lt;&gt;"",IF('Submission Template'!L34="yes",1,0),"")</f>
        <v/>
      </c>
      <c r="AB39" s="97" t="str">
        <f>IF(AND('Submission Template'!L34="yes",'Submission Template'!N34&lt;&gt;""),'Submission Template'!N34,"")</f>
        <v/>
      </c>
      <c r="AC39" s="97"/>
      <c r="AD39" s="97">
        <f t="shared" si="4"/>
        <v>12</v>
      </c>
      <c r="AE39" s="99">
        <v>1.8</v>
      </c>
      <c r="AF39" s="97"/>
      <c r="AG39" s="117" t="str">
        <f>IF('Submission Template'!$AK$25=1,IF(AND('Submission Template'!$L34="yes",$Z39&gt;1),ROUND((($Y39*$E39)/($D39-'Submission Template'!$O34))^2+1,1),""),"")</f>
        <v/>
      </c>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row>
    <row r="40" spans="2:60">
      <c r="B40" s="54" t="str">
        <f>IF('Submission Template'!$AK$25=1,IF(AND('Submission Template'!$Q$9="yes",Calculations!$Z40&lt;&gt;""),MAX($Z40-1,0),$Z40),"")</f>
        <v/>
      </c>
      <c r="C40" s="33" t="str">
        <f t="shared" si="5"/>
        <v/>
      </c>
      <c r="D40" s="55" t="str">
        <f>IF('Submission Template'!$AK$25=1,IF(AND('Submission Template'!$L35&lt;&gt;"no",'Submission Template'!N35&lt;&gt;""),AVERAGE(AB$28:AB40),""),"")</f>
        <v/>
      </c>
      <c r="E40" s="55" t="str">
        <f>IF('Submission Template'!$AK$25=1,IF($Z40&gt;1,IF(AND('Submission Template'!$L35&lt;&gt;"no",'Submission Template'!N35&lt;&gt;""),STDEV(AB$28:AB40),""),""),"")</f>
        <v/>
      </c>
      <c r="F40" s="56" t="str">
        <f>IF('Submission Template'!$AK$25=1,IF('Submission Template'!N35&lt;&gt;"",IF('Submission Template'!$L34="no",F39,G39),""),"")</f>
        <v/>
      </c>
      <c r="G40" s="56" t="str">
        <f>IF('Submission Template'!$AK$25=1,IF($X40=1,MAX(IF(AND($Z40=1,'Submission Template'!$L35="yes"),0,IF('Submission Template'!$L35="yes",(F40+'Submission Template'!N35-('Submission Template'!O35+0.25*E40)),G39)),0),""),"")</f>
        <v/>
      </c>
      <c r="H40" s="56" t="str">
        <f t="shared" si="1"/>
        <v/>
      </c>
      <c r="I40" s="57" t="str">
        <f t="shared" si="2"/>
        <v/>
      </c>
      <c r="J40" s="57" t="str">
        <f t="shared" si="3"/>
        <v/>
      </c>
      <c r="K40" s="58" t="str">
        <f>IF(G40&lt;&gt;"",IF($AA40=1,IF(AND(J40&lt;&gt;1,I40=1,D40&lt;'Submission Template'!O35),1,0),$K39),"")</f>
        <v/>
      </c>
      <c r="L40" s="9"/>
      <c r="M40" s="10" t="str">
        <f>IF(AND('Submission Template'!L35="yes",'Submission Template'!T35="yes"),"Test cannot be invalid AND included in CumSum",IF($G40&gt;$H40,"Warning: CumSum statistic exceeds Action Limit",""))</f>
        <v/>
      </c>
      <c r="N40" s="9"/>
      <c r="O40" s="9"/>
      <c r="P40" s="9"/>
      <c r="Q40" s="9"/>
      <c r="R40" s="9"/>
      <c r="S40" s="9"/>
      <c r="T40" s="9"/>
      <c r="U40" s="9"/>
      <c r="V40" s="9"/>
      <c r="W40" s="95"/>
      <c r="X40" s="97">
        <f>IF(AND('Submission Template'!O35&lt;&gt;"",'Submission Template'!N35&lt;&gt;"",'Submission Template'!L35&lt;&gt;""),1,0)</f>
        <v>0</v>
      </c>
      <c r="Y40" s="97" t="str">
        <f t="shared" si="0"/>
        <v/>
      </c>
      <c r="Z40" s="97" t="str">
        <f>IF('Submission Template'!N35&lt;&gt;"",IF('Submission Template'!L35="yes",Z39+1,Z39),"")</f>
        <v/>
      </c>
      <c r="AA40" s="97" t="str">
        <f>IF('Submission Template'!N35&lt;&gt;"",IF('Submission Template'!L35="yes",1,0),"")</f>
        <v/>
      </c>
      <c r="AB40" s="97" t="str">
        <f>IF(AND('Submission Template'!L35="yes",'Submission Template'!N35&lt;&gt;""),'Submission Template'!N35,"")</f>
        <v/>
      </c>
      <c r="AC40" s="97"/>
      <c r="AD40" s="97">
        <f t="shared" si="4"/>
        <v>13</v>
      </c>
      <c r="AE40" s="99">
        <v>1.78</v>
      </c>
      <c r="AF40" s="97"/>
      <c r="AG40" s="117" t="str">
        <f>IF('Submission Template'!$AK$25=1,IF(AND('Submission Template'!$L35="yes",$Z40&gt;1),ROUND((($Y40*$E40)/($D40-'Submission Template'!$O35))^2+1,1),""),"")</f>
        <v/>
      </c>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row>
    <row r="41" spans="2:60">
      <c r="B41" s="54" t="str">
        <f>IF('Submission Template'!$AK$25=1,IF(AND('Submission Template'!$Q$9="yes",Calculations!$Z41&lt;&gt;""),MAX($Z41-1,0),$Z41),"")</f>
        <v/>
      </c>
      <c r="C41" s="33" t="str">
        <f t="shared" si="5"/>
        <v/>
      </c>
      <c r="D41" s="55" t="str">
        <f>IF('Submission Template'!$AK$25=1,IF(AND('Submission Template'!$L36&lt;&gt;"no",'Submission Template'!N36&lt;&gt;""),AVERAGE(AB$28:AB41),""),"")</f>
        <v/>
      </c>
      <c r="E41" s="55" t="str">
        <f>IF('Submission Template'!$AK$25=1,IF($Z41&gt;1,IF(AND('Submission Template'!$L36&lt;&gt;"no",'Submission Template'!N36&lt;&gt;""),STDEV(AB$28:AB41),""),""),"")</f>
        <v/>
      </c>
      <c r="F41" s="56" t="str">
        <f>IF('Submission Template'!$AK$25=1,IF('Submission Template'!N36&lt;&gt;"",IF('Submission Template'!$L35="no",F40,G40),""),"")</f>
        <v/>
      </c>
      <c r="G41" s="56" t="str">
        <f>IF('Submission Template'!$AK$25=1,IF($X41=1,MAX(IF(AND($Z41=1,'Submission Template'!$L36="yes"),0,IF('Submission Template'!$L36="yes",(F41+'Submission Template'!N36-('Submission Template'!O36+0.25*E41)),G40)),0),""),"")</f>
        <v/>
      </c>
      <c r="H41" s="56" t="str">
        <f t="shared" si="1"/>
        <v/>
      </c>
      <c r="I41" s="57" t="str">
        <f t="shared" si="2"/>
        <v/>
      </c>
      <c r="J41" s="57" t="str">
        <f t="shared" si="3"/>
        <v/>
      </c>
      <c r="K41" s="58" t="str">
        <f>IF(G41&lt;&gt;"",IF($AA41=1,IF(AND(J41&lt;&gt;1,I41=1,D41&lt;'Submission Template'!O36),1,0),$K40),"")</f>
        <v/>
      </c>
      <c r="L41" s="9"/>
      <c r="M41" s="10" t="str">
        <f>IF(AND('Submission Template'!L36="yes",'Submission Template'!T36="yes"),"Test cannot be invalid AND included in CumSum",IF($G41&gt;$H41,"Warning: CumSum statistic exceeds Action Limit",""))</f>
        <v/>
      </c>
      <c r="N41" s="9"/>
      <c r="O41" s="9"/>
      <c r="P41" s="9"/>
      <c r="Q41" s="9"/>
      <c r="R41" s="9"/>
      <c r="S41" s="9"/>
      <c r="T41" s="9"/>
      <c r="U41" s="9"/>
      <c r="V41" s="9"/>
      <c r="W41" s="95"/>
      <c r="X41" s="97">
        <f>IF(AND('Submission Template'!O36&lt;&gt;"",'Submission Template'!N36&lt;&gt;"",'Submission Template'!L36&lt;&gt;""),1,0)</f>
        <v>0</v>
      </c>
      <c r="Y41" s="97" t="str">
        <f t="shared" si="0"/>
        <v/>
      </c>
      <c r="Z41" s="97" t="str">
        <f>IF('Submission Template'!N36&lt;&gt;"",IF('Submission Template'!L36="yes",Z40+1,Z40),"")</f>
        <v/>
      </c>
      <c r="AA41" s="97" t="str">
        <f>IF('Submission Template'!N36&lt;&gt;"",IF('Submission Template'!L36="yes",1,0),"")</f>
        <v/>
      </c>
      <c r="AB41" s="97" t="str">
        <f>IF(AND('Submission Template'!L36="yes",'Submission Template'!N36&lt;&gt;""),'Submission Template'!N36,"")</f>
        <v/>
      </c>
      <c r="AC41" s="97"/>
      <c r="AD41" s="97">
        <f t="shared" si="4"/>
        <v>14</v>
      </c>
      <c r="AE41" s="99">
        <v>1.77</v>
      </c>
      <c r="AF41" s="97"/>
      <c r="AG41" s="117" t="str">
        <f>IF('Submission Template'!$AK$25=1,IF(AND('Submission Template'!$L36="yes",$Z41&gt;1),ROUND((($Y41*$E41)/($D41-'Submission Template'!$O36))^2+1,1),""),"")</f>
        <v/>
      </c>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row>
    <row r="42" spans="2:60">
      <c r="B42" s="54" t="str">
        <f>IF('Submission Template'!$AK$25=1,IF(AND('Submission Template'!$Q$9="yes",Calculations!$Z42&lt;&gt;""),MAX($Z42-1,0),$Z42),"")</f>
        <v/>
      </c>
      <c r="C42" s="33" t="str">
        <f t="shared" si="5"/>
        <v/>
      </c>
      <c r="D42" s="55" t="str">
        <f>IF('Submission Template'!$AK$25=1,IF(AND('Submission Template'!$L37&lt;&gt;"no",'Submission Template'!N37&lt;&gt;""),AVERAGE(AB$28:AB42),""),"")</f>
        <v/>
      </c>
      <c r="E42" s="55" t="str">
        <f>IF('Submission Template'!$AK$25=1,IF($Z42&gt;1,IF(AND('Submission Template'!$L37&lt;&gt;"no",'Submission Template'!N37&lt;&gt;""),STDEV(AB$28:AB42),""),""),"")</f>
        <v/>
      </c>
      <c r="F42" s="56" t="str">
        <f>IF('Submission Template'!$AK$25=1,IF('Submission Template'!N37&lt;&gt;"",IF('Submission Template'!$L36="no",F41,G41),""),"")</f>
        <v/>
      </c>
      <c r="G42" s="56" t="str">
        <f>IF('Submission Template'!$AK$25=1,IF($X42=1,MAX(IF(AND($Z42=1,'Submission Template'!$L37="yes"),0,IF('Submission Template'!$L37="yes",(F42+'Submission Template'!N37-('Submission Template'!O37+0.25*E42)),G41)),0),""),"")</f>
        <v/>
      </c>
      <c r="H42" s="56" t="str">
        <f t="shared" si="1"/>
        <v/>
      </c>
      <c r="I42" s="57" t="str">
        <f t="shared" si="2"/>
        <v/>
      </c>
      <c r="J42" s="57" t="str">
        <f t="shared" si="3"/>
        <v/>
      </c>
      <c r="K42" s="58" t="str">
        <f>IF(G42&lt;&gt;"",IF($AA42=1,IF(AND(J42&lt;&gt;1,I42=1,D42&lt;'Submission Template'!O37),1,0),$K41),"")</f>
        <v/>
      </c>
      <c r="L42" s="9"/>
      <c r="M42" s="10" t="str">
        <f>IF(AND('Submission Template'!L37="yes",'Submission Template'!T37="yes"),"Test cannot be invalid AND included in CumSum",IF($G42&gt;$H42,"Warning: CumSum statistic exceeds Action Limit",""))</f>
        <v/>
      </c>
      <c r="N42" s="9"/>
      <c r="O42" s="9"/>
      <c r="P42" s="9"/>
      <c r="Q42" s="9"/>
      <c r="R42" s="9"/>
      <c r="S42" s="9"/>
      <c r="T42" s="9"/>
      <c r="U42" s="9"/>
      <c r="V42" s="9"/>
      <c r="W42" s="95"/>
      <c r="X42" s="97">
        <f>IF(AND('Submission Template'!O37&lt;&gt;"",'Submission Template'!N37&lt;&gt;"",'Submission Template'!L37&lt;&gt;""),1,0)</f>
        <v>0</v>
      </c>
      <c r="Y42" s="97" t="str">
        <f t="shared" si="0"/>
        <v/>
      </c>
      <c r="Z42" s="97" t="str">
        <f>IF('Submission Template'!N37&lt;&gt;"",IF('Submission Template'!L37="yes",Z41+1,Z41),"")</f>
        <v/>
      </c>
      <c r="AA42" s="97" t="str">
        <f>IF('Submission Template'!N37&lt;&gt;"",IF('Submission Template'!L37="yes",1,0),"")</f>
        <v/>
      </c>
      <c r="AB42" s="97" t="str">
        <f>IF(AND('Submission Template'!L37="yes",'Submission Template'!N37&lt;&gt;""),'Submission Template'!N37,"")</f>
        <v/>
      </c>
      <c r="AC42" s="97"/>
      <c r="AD42" s="97">
        <f t="shared" si="4"/>
        <v>15</v>
      </c>
      <c r="AE42" s="99">
        <v>1.76</v>
      </c>
      <c r="AF42" s="97"/>
      <c r="AG42" s="117" t="str">
        <f>IF('Submission Template'!$AK$25=1,IF(AND('Submission Template'!$L37="yes",$Z42&gt;1),ROUND((($Y42*$E42)/($D42-'Submission Template'!$O37))^2+1,1),""),"")</f>
        <v/>
      </c>
      <c r="AH42" s="9"/>
      <c r="AI42" s="9"/>
      <c r="AJ42" s="9"/>
      <c r="AK42" s="9"/>
      <c r="AL42" s="9"/>
      <c r="AM42" s="9"/>
      <c r="AN42" s="9"/>
      <c r="AO42" s="9"/>
      <c r="AP42" s="9"/>
      <c r="AQ42" s="9"/>
      <c r="AR42" s="9"/>
      <c r="AS42" s="9"/>
      <c r="AT42" s="9"/>
      <c r="AU42" s="9"/>
      <c r="AV42" s="9"/>
      <c r="AW42" s="9"/>
      <c r="AX42" s="9"/>
      <c r="AY42" s="9"/>
      <c r="AZ42" s="9"/>
      <c r="BA42" s="9"/>
      <c r="BB42" s="9"/>
      <c r="BC42" s="9"/>
      <c r="BD42" s="9"/>
      <c r="BE42" s="9"/>
      <c r="BF42" s="9"/>
      <c r="BG42" s="9"/>
      <c r="BH42" s="9"/>
    </row>
    <row r="43" spans="2:60">
      <c r="B43" s="54" t="str">
        <f>IF('Submission Template'!$AK$25=1,IF(AND('Submission Template'!$Q$9="yes",Calculations!$Z43&lt;&gt;""),MAX($Z43-1,0),$Z43),"")</f>
        <v/>
      </c>
      <c r="C43" s="33" t="str">
        <f t="shared" si="5"/>
        <v/>
      </c>
      <c r="D43" s="55" t="str">
        <f>IF('Submission Template'!$AK$25=1,IF(AND('Submission Template'!$L38&lt;&gt;"no",'Submission Template'!N38&lt;&gt;""),AVERAGE(AB$28:AB43),""),"")</f>
        <v/>
      </c>
      <c r="E43" s="55" t="str">
        <f>IF('Submission Template'!$AK$25=1,IF($Z43&gt;1,IF(AND('Submission Template'!$L38&lt;&gt;"no",'Submission Template'!N38&lt;&gt;""),STDEV(AB$28:AB43),""),""),"")</f>
        <v/>
      </c>
      <c r="F43" s="56" t="str">
        <f>IF('Submission Template'!$AK$25=1,IF('Submission Template'!N38&lt;&gt;"",IF('Submission Template'!$L37="no",F42,G42),""),"")</f>
        <v/>
      </c>
      <c r="G43" s="56" t="str">
        <f>IF('Submission Template'!$AK$25=1,IF($X43=1,MAX(IF(AND($Z43=1,'Submission Template'!$L38="yes"),0,IF('Submission Template'!$L38="yes",(F43+'Submission Template'!N38-('Submission Template'!O38+0.25*E43)),G42)),0),""),"")</f>
        <v/>
      </c>
      <c r="H43" s="56" t="str">
        <f t="shared" si="1"/>
        <v/>
      </c>
      <c r="I43" s="57" t="str">
        <f t="shared" si="2"/>
        <v/>
      </c>
      <c r="J43" s="57" t="str">
        <f t="shared" si="3"/>
        <v/>
      </c>
      <c r="K43" s="58" t="str">
        <f>IF(G43&lt;&gt;"",IF($AA43=1,IF(AND(J43&lt;&gt;1,I43=1,D43&lt;'Submission Template'!O38),1,0),$K42),"")</f>
        <v/>
      </c>
      <c r="L43" s="9"/>
      <c r="M43" s="10" t="str">
        <f>IF(AND('Submission Template'!L38="yes",'Submission Template'!T38="yes"),"Test cannot be invalid AND included in CumSum",IF($G43&gt;$H43,"Warning: CumSum statistic exceeds Action Limit",""))</f>
        <v/>
      </c>
      <c r="N43" s="9"/>
      <c r="O43" s="9"/>
      <c r="P43" s="9"/>
      <c r="Q43" s="9"/>
      <c r="R43" s="9"/>
      <c r="S43" s="9"/>
      <c r="T43" s="9"/>
      <c r="U43" s="9"/>
      <c r="V43" s="9"/>
      <c r="W43" s="95"/>
      <c r="X43" s="97">
        <f>IF(AND('Submission Template'!O38&lt;&gt;"",'Submission Template'!N38&lt;&gt;"",'Submission Template'!L38&lt;&gt;""),1,0)</f>
        <v>0</v>
      </c>
      <c r="Y43" s="97" t="str">
        <f t="shared" si="0"/>
        <v/>
      </c>
      <c r="Z43" s="97" t="str">
        <f>IF('Submission Template'!N38&lt;&gt;"",IF('Submission Template'!L38="yes",Z42+1,Z42),"")</f>
        <v/>
      </c>
      <c r="AA43" s="97" t="str">
        <f>IF('Submission Template'!N38&lt;&gt;"",IF('Submission Template'!L38="yes",1,0),"")</f>
        <v/>
      </c>
      <c r="AB43" s="97" t="str">
        <f>IF(AND('Submission Template'!L38="yes",'Submission Template'!N38&lt;&gt;""),'Submission Template'!N38,"")</f>
        <v/>
      </c>
      <c r="AC43" s="97"/>
      <c r="AD43" s="97">
        <f t="shared" si="4"/>
        <v>16</v>
      </c>
      <c r="AE43" s="99">
        <v>1.75</v>
      </c>
      <c r="AF43" s="97"/>
      <c r="AG43" s="117" t="str">
        <f>IF('Submission Template'!$AK$25=1,IF(AND('Submission Template'!$L38="yes",$Z43&gt;1),ROUND((($Y43*$E43)/($D43-'Submission Template'!$O38))^2+1,1),""),"")</f>
        <v/>
      </c>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c r="BH43" s="9"/>
    </row>
    <row r="44" spans="2:60">
      <c r="B44" s="54" t="str">
        <f>IF('Submission Template'!$AK$25=1,IF(AND('Submission Template'!$Q$9="yes",Calculations!$Z44&lt;&gt;""),MAX($Z44-1,0),$Z44),"")</f>
        <v/>
      </c>
      <c r="C44" s="33" t="str">
        <f t="shared" si="5"/>
        <v/>
      </c>
      <c r="D44" s="55" t="str">
        <f>IF('Submission Template'!$AK$25=1,IF(AND('Submission Template'!$L39&lt;&gt;"no",'Submission Template'!N39&lt;&gt;""),AVERAGE(AB$28:AB44),""),"")</f>
        <v/>
      </c>
      <c r="E44" s="55" t="str">
        <f>IF('Submission Template'!$AK$25=1,IF($Z44&gt;1,IF(AND('Submission Template'!$L39&lt;&gt;"no",'Submission Template'!N39&lt;&gt;""),STDEV(AB$28:AB44),""),""),"")</f>
        <v/>
      </c>
      <c r="F44" s="56" t="str">
        <f>IF('Submission Template'!$AK$25=1,IF('Submission Template'!N39&lt;&gt;"",IF('Submission Template'!$L38="no",F43,G43),""),"")</f>
        <v/>
      </c>
      <c r="G44" s="56" t="str">
        <f>IF('Submission Template'!$AK$25=1,IF($X44=1,MAX(IF(AND($Z44=1,'Submission Template'!$L39="yes"),0,IF('Submission Template'!$L39="yes",(F44+'Submission Template'!N39-('Submission Template'!O39+0.25*E44)),G43)),0),""),"")</f>
        <v/>
      </c>
      <c r="H44" s="56" t="str">
        <f t="shared" si="1"/>
        <v/>
      </c>
      <c r="I44" s="57" t="str">
        <f t="shared" si="2"/>
        <v/>
      </c>
      <c r="J44" s="57" t="str">
        <f t="shared" si="3"/>
        <v/>
      </c>
      <c r="K44" s="58" t="str">
        <f>IF(G44&lt;&gt;"",IF($AA44=1,IF(AND(J44&lt;&gt;1,I44=1,D44&lt;'Submission Template'!O39),1,0),$K43),"")</f>
        <v/>
      </c>
      <c r="L44" s="9"/>
      <c r="M44" s="10" t="str">
        <f>IF(AND('Submission Template'!L39="yes",'Submission Template'!T39="yes"),"Test cannot be invalid AND included in CumSum",IF($G44&gt;$H44,"Warning: CumSum statistic exceeds Action Limit",""))</f>
        <v/>
      </c>
      <c r="N44" s="9"/>
      <c r="O44" s="9"/>
      <c r="P44" s="9"/>
      <c r="Q44" s="9"/>
      <c r="R44" s="9"/>
      <c r="S44" s="9"/>
      <c r="T44" s="9"/>
      <c r="U44" s="9"/>
      <c r="V44" s="9"/>
      <c r="W44" s="95"/>
      <c r="X44" s="97">
        <f>IF(AND('Submission Template'!O39&lt;&gt;"",'Submission Template'!N39&lt;&gt;"",'Submission Template'!L39&lt;&gt;""),1,0)</f>
        <v>0</v>
      </c>
      <c r="Y44" s="97" t="str">
        <f t="shared" si="0"/>
        <v/>
      </c>
      <c r="Z44" s="97" t="str">
        <f>IF('Submission Template'!N39&lt;&gt;"",IF('Submission Template'!L39="yes",Z43+1,Z43),"")</f>
        <v/>
      </c>
      <c r="AA44" s="97" t="str">
        <f>IF('Submission Template'!N39&lt;&gt;"",IF('Submission Template'!L39="yes",1,0),"")</f>
        <v/>
      </c>
      <c r="AB44" s="97" t="str">
        <f>IF(AND('Submission Template'!L39="yes",'Submission Template'!N39&lt;&gt;""),'Submission Template'!N39,"")</f>
        <v/>
      </c>
      <c r="AC44" s="97"/>
      <c r="AD44" s="97">
        <f t="shared" si="4"/>
        <v>17</v>
      </c>
      <c r="AE44" s="99">
        <v>1.75</v>
      </c>
      <c r="AF44" s="97"/>
      <c r="AG44" s="117" t="str">
        <f>IF('Submission Template'!$AK$25=1,IF(AND('Submission Template'!$L39="yes",$Z44&gt;1),ROUND((($Y44*$E44)/($D44-'Submission Template'!$O39))^2+1,1),""),"")</f>
        <v/>
      </c>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c r="BH44" s="9"/>
    </row>
    <row r="45" spans="2:60">
      <c r="B45" s="54" t="str">
        <f>IF('Submission Template'!$AK$25=1,IF(AND('Submission Template'!$Q$9="yes",Calculations!$Z45&lt;&gt;""),MAX($Z45-1,0),$Z45),"")</f>
        <v/>
      </c>
      <c r="C45" s="33" t="str">
        <f t="shared" si="5"/>
        <v/>
      </c>
      <c r="D45" s="55" t="str">
        <f>IF('Submission Template'!$AK$25=1,IF(AND('Submission Template'!$L40&lt;&gt;"no",'Submission Template'!N40&lt;&gt;""),AVERAGE(AB$28:AB45),""),"")</f>
        <v/>
      </c>
      <c r="E45" s="55" t="str">
        <f>IF('Submission Template'!$AK$25=1,IF($Z45&gt;1,IF(AND('Submission Template'!$L40&lt;&gt;"no",'Submission Template'!N40&lt;&gt;""),STDEV(AB$28:AB45),""),""),"")</f>
        <v/>
      </c>
      <c r="F45" s="56" t="str">
        <f>IF('Submission Template'!$AK$25=1,IF('Submission Template'!N40&lt;&gt;"",IF('Submission Template'!$L39="no",F44,G44),""),"")</f>
        <v/>
      </c>
      <c r="G45" s="56" t="str">
        <f>IF('Submission Template'!$AK$25=1,IF($X45=1,MAX(IF(AND($Z45=1,'Submission Template'!$L40="yes"),0,IF('Submission Template'!$L40="yes",(F45+'Submission Template'!N40-('Submission Template'!O40+0.25*E45)),G44)),0),""),"")</f>
        <v/>
      </c>
      <c r="H45" s="56" t="str">
        <f t="shared" si="1"/>
        <v/>
      </c>
      <c r="I45" s="57" t="str">
        <f t="shared" si="2"/>
        <v/>
      </c>
      <c r="J45" s="57" t="str">
        <f t="shared" si="3"/>
        <v/>
      </c>
      <c r="K45" s="58" t="str">
        <f>IF(G45&lt;&gt;"",IF($AA45=1,IF(AND(J45&lt;&gt;1,I45=1,D45&lt;'Submission Template'!O40),1,0),$K44),"")</f>
        <v/>
      </c>
      <c r="L45" s="9"/>
      <c r="M45" s="10" t="str">
        <f>IF(AND('Submission Template'!L40="yes",'Submission Template'!T40="yes"),"Test cannot be invalid AND included in CumSum",IF($G45&gt;$H45,"Warning: CumSum statistic exceeds Action Limit",""))</f>
        <v/>
      </c>
      <c r="N45" s="9"/>
      <c r="O45" s="9"/>
      <c r="P45" s="9"/>
      <c r="Q45" s="9"/>
      <c r="R45" s="9"/>
      <c r="S45" s="9"/>
      <c r="T45" s="9"/>
      <c r="U45" s="9"/>
      <c r="V45" s="9"/>
      <c r="W45" s="95"/>
      <c r="X45" s="97">
        <f>IF(AND('Submission Template'!O40&lt;&gt;"",'Submission Template'!N40&lt;&gt;"",'Submission Template'!L40&lt;&gt;""),1,0)</f>
        <v>0</v>
      </c>
      <c r="Y45" s="97" t="str">
        <f t="shared" si="0"/>
        <v/>
      </c>
      <c r="Z45" s="97" t="str">
        <f>IF('Submission Template'!N40&lt;&gt;"",IF('Submission Template'!L40="yes",Z44+1,Z44),"")</f>
        <v/>
      </c>
      <c r="AA45" s="97" t="str">
        <f>IF('Submission Template'!N40&lt;&gt;"",IF('Submission Template'!L40="yes",1,0),"")</f>
        <v/>
      </c>
      <c r="AB45" s="97" t="str">
        <f>IF(AND('Submission Template'!L40="yes",'Submission Template'!N40&lt;&gt;""),'Submission Template'!N40,"")</f>
        <v/>
      </c>
      <c r="AC45" s="97"/>
      <c r="AD45" s="97">
        <f t="shared" si="4"/>
        <v>18</v>
      </c>
      <c r="AE45" s="99">
        <v>1.74</v>
      </c>
      <c r="AF45" s="97"/>
      <c r="AG45" s="117" t="str">
        <f>IF('Submission Template'!$AK$25=1,IF(AND('Submission Template'!$L40="yes",$Z45&gt;1),ROUND((($Y45*$E45)/($D45-'Submission Template'!$O40))^2+1,1),""),"")</f>
        <v/>
      </c>
      <c r="AH45" s="9"/>
      <c r="AI45" s="9"/>
      <c r="AJ45" s="9"/>
      <c r="AK45" s="9"/>
      <c r="AL45" s="9"/>
      <c r="AM45" s="9"/>
      <c r="AN45" s="9"/>
      <c r="AO45" s="9"/>
      <c r="AP45" s="9"/>
      <c r="AQ45" s="9"/>
      <c r="AR45" s="9"/>
      <c r="AS45" s="9"/>
      <c r="AT45" s="9"/>
      <c r="AU45" s="9"/>
      <c r="AV45" s="9"/>
      <c r="AW45" s="9"/>
      <c r="AX45" s="9"/>
      <c r="AY45" s="9"/>
      <c r="AZ45" s="9"/>
      <c r="BA45" s="9"/>
      <c r="BB45" s="9"/>
      <c r="BC45" s="9"/>
      <c r="BD45" s="9"/>
      <c r="BE45" s="9"/>
      <c r="BF45" s="9"/>
      <c r="BG45" s="9"/>
      <c r="BH45" s="9"/>
    </row>
    <row r="46" spans="2:60">
      <c r="B46" s="54" t="str">
        <f>IF('Submission Template'!$AK$25=1,IF(AND('Submission Template'!$Q$9="yes",Calculations!$Z46&lt;&gt;""),MAX($Z46-1,0),$Z46),"")</f>
        <v/>
      </c>
      <c r="C46" s="33" t="str">
        <f t="shared" si="5"/>
        <v/>
      </c>
      <c r="D46" s="55" t="str">
        <f>IF('Submission Template'!$AK$25=1,IF(AND('Submission Template'!$L41&lt;&gt;"no",'Submission Template'!N41&lt;&gt;""),AVERAGE(AB$28:AB46),""),"")</f>
        <v/>
      </c>
      <c r="E46" s="55" t="str">
        <f>IF('Submission Template'!$AK$25=1,IF($Z46&gt;1,IF(AND('Submission Template'!$L41&lt;&gt;"no",'Submission Template'!N41&lt;&gt;""),STDEV(AB$28:AB46),""),""),"")</f>
        <v/>
      </c>
      <c r="F46" s="56" t="str">
        <f>IF('Submission Template'!$AK$25=1,IF('Submission Template'!N41&lt;&gt;"",IF('Submission Template'!$L40="no",F45,G45),""),"")</f>
        <v/>
      </c>
      <c r="G46" s="56" t="str">
        <f>IF('Submission Template'!$AK$25=1,IF($X46=1,MAX(IF(AND($Z46=1,'Submission Template'!$L41="yes"),0,IF('Submission Template'!$L41="yes",(F46+'Submission Template'!N41-('Submission Template'!O41+0.25*E46)),G45)),0),""),"")</f>
        <v/>
      </c>
      <c r="H46" s="56" t="str">
        <f t="shared" si="1"/>
        <v/>
      </c>
      <c r="I46" s="57" t="str">
        <f t="shared" si="2"/>
        <v/>
      </c>
      <c r="J46" s="57" t="str">
        <f t="shared" si="3"/>
        <v/>
      </c>
      <c r="K46" s="58" t="str">
        <f>IF(G46&lt;&gt;"",IF($AA46=1,IF(AND(J46&lt;&gt;1,I46=1,D46&lt;'Submission Template'!O41),1,0),$K45),"")</f>
        <v/>
      </c>
      <c r="L46" s="9"/>
      <c r="M46" s="10" t="str">
        <f>IF(AND('Submission Template'!L41="yes",'Submission Template'!T41="yes"),"Test cannot be invalid AND included in CumSum",IF($G46&gt;$H46,"Warning: CumSum statistic exceeds Action Limit",""))</f>
        <v/>
      </c>
      <c r="N46" s="9"/>
      <c r="O46" s="9"/>
      <c r="P46" s="9"/>
      <c r="Q46" s="9"/>
      <c r="R46" s="9"/>
      <c r="S46" s="9"/>
      <c r="T46" s="9"/>
      <c r="U46" s="9"/>
      <c r="V46" s="9"/>
      <c r="W46" s="95"/>
      <c r="X46" s="97">
        <f>IF(AND('Submission Template'!O41&lt;&gt;"",'Submission Template'!N41&lt;&gt;"",'Submission Template'!L41&lt;&gt;""),1,0)</f>
        <v>0</v>
      </c>
      <c r="Y46" s="97" t="str">
        <f t="shared" si="0"/>
        <v/>
      </c>
      <c r="Z46" s="97" t="str">
        <f>IF('Submission Template'!N41&lt;&gt;"",IF('Submission Template'!L41="yes",Z45+1,Z45),"")</f>
        <v/>
      </c>
      <c r="AA46" s="97" t="str">
        <f>IF('Submission Template'!N41&lt;&gt;"",IF('Submission Template'!L41="yes",1,0),"")</f>
        <v/>
      </c>
      <c r="AB46" s="97" t="str">
        <f>IF(AND('Submission Template'!L41="yes",'Submission Template'!N41&lt;&gt;""),'Submission Template'!N41,"")</f>
        <v/>
      </c>
      <c r="AC46" s="97"/>
      <c r="AD46" s="97">
        <f t="shared" si="4"/>
        <v>19</v>
      </c>
      <c r="AE46" s="99">
        <v>1.73</v>
      </c>
      <c r="AF46" s="97"/>
      <c r="AG46" s="117" t="str">
        <f>IF('Submission Template'!$AK$25=1,IF(AND('Submission Template'!$L41="yes",$Z46&gt;1),ROUND((($Y46*$E46)/($D46-'Submission Template'!$O41))^2+1,1),""),"")</f>
        <v/>
      </c>
      <c r="AH46" s="9"/>
      <c r="AI46" s="9"/>
      <c r="AJ46" s="9"/>
      <c r="AK46" s="9"/>
      <c r="AL46" s="9"/>
      <c r="AM46" s="9"/>
      <c r="AN46" s="9"/>
      <c r="AO46" s="9"/>
      <c r="AP46" s="9"/>
      <c r="AQ46" s="9"/>
      <c r="AR46" s="9"/>
      <c r="AS46" s="9"/>
      <c r="AT46" s="9"/>
      <c r="AU46" s="9"/>
      <c r="AV46" s="9"/>
      <c r="AW46" s="9"/>
      <c r="AX46" s="9"/>
      <c r="AY46" s="9"/>
      <c r="AZ46" s="9"/>
      <c r="BA46" s="9"/>
      <c r="BB46" s="9"/>
      <c r="BC46" s="9"/>
      <c r="BD46" s="9"/>
      <c r="BE46" s="9"/>
      <c r="BF46" s="9"/>
      <c r="BG46" s="9"/>
      <c r="BH46" s="9"/>
    </row>
    <row r="47" spans="2:60">
      <c r="B47" s="54" t="str">
        <f>IF('Submission Template'!$AK$25=1,IF(AND('Submission Template'!$Q$9="yes",Calculations!$Z47&lt;&gt;""),MAX($Z47-1,0),$Z47),"")</f>
        <v/>
      </c>
      <c r="C47" s="33" t="str">
        <f t="shared" si="5"/>
        <v/>
      </c>
      <c r="D47" s="55" t="str">
        <f>IF('Submission Template'!$AK$25=1,IF(AND('Submission Template'!$L42&lt;&gt;"no",'Submission Template'!N42&lt;&gt;""),AVERAGE(AB$28:AB47),""),"")</f>
        <v/>
      </c>
      <c r="E47" s="55" t="str">
        <f>IF('Submission Template'!$AK$25=1,IF($Z47&gt;1,IF(AND('Submission Template'!$L42&lt;&gt;"no",'Submission Template'!N42&lt;&gt;""),STDEV(AB$28:AB47),""),""),"")</f>
        <v/>
      </c>
      <c r="F47" s="56" t="str">
        <f>IF('Submission Template'!$AK$25=1,IF('Submission Template'!N42&lt;&gt;"",IF('Submission Template'!$L41="no",F46,G46),""),"")</f>
        <v/>
      </c>
      <c r="G47" s="56" t="str">
        <f>IF('Submission Template'!$AK$25=1,IF($X47=1,MAX(IF(AND($Z47=1,'Submission Template'!$L42="yes"),0,IF('Submission Template'!$L42="yes",(F47+'Submission Template'!N42-('Submission Template'!O42+0.25*E47)),G46)),0),""),"")</f>
        <v/>
      </c>
      <c r="H47" s="56" t="str">
        <f t="shared" si="1"/>
        <v/>
      </c>
      <c r="I47" s="57" t="str">
        <f t="shared" si="2"/>
        <v/>
      </c>
      <c r="J47" s="57" t="str">
        <f t="shared" si="3"/>
        <v/>
      </c>
      <c r="K47" s="58" t="str">
        <f>IF(G47&lt;&gt;"",IF($AA47=1,IF(AND(J47&lt;&gt;1,I47=1,D47&lt;'Submission Template'!O42),1,0),$K46),"")</f>
        <v/>
      </c>
      <c r="L47" s="9"/>
      <c r="M47" s="10" t="str">
        <f>IF(AND('Submission Template'!L42="yes",'Submission Template'!T42="yes"),"Test cannot be invalid AND included in CumSum",IF($G47&gt;$H47,"Warning: CumSum statistic exceeds Action Limit",""))</f>
        <v/>
      </c>
      <c r="N47" s="9"/>
      <c r="O47" s="9"/>
      <c r="P47" s="9"/>
      <c r="Q47" s="9"/>
      <c r="R47" s="9"/>
      <c r="S47" s="9"/>
      <c r="T47" s="9"/>
      <c r="U47" s="9"/>
      <c r="V47" s="9"/>
      <c r="W47" s="95"/>
      <c r="X47" s="97">
        <f>IF(AND('Submission Template'!O42&lt;&gt;"",'Submission Template'!N42&lt;&gt;"",'Submission Template'!L42&lt;&gt;""),1,0)</f>
        <v>0</v>
      </c>
      <c r="Y47" s="97" t="str">
        <f t="shared" si="0"/>
        <v/>
      </c>
      <c r="Z47" s="97" t="str">
        <f>IF('Submission Template'!N42&lt;&gt;"",IF('Submission Template'!L42="yes",Z46+1,Z46),"")</f>
        <v/>
      </c>
      <c r="AA47" s="97" t="str">
        <f>IF('Submission Template'!N42&lt;&gt;"",IF('Submission Template'!L42="yes",1,0),"")</f>
        <v/>
      </c>
      <c r="AB47" s="97" t="str">
        <f>IF(AND('Submission Template'!L42="yes",'Submission Template'!N42&lt;&gt;""),'Submission Template'!N42,"")</f>
        <v/>
      </c>
      <c r="AC47" s="97"/>
      <c r="AD47" s="97">
        <f t="shared" si="4"/>
        <v>20</v>
      </c>
      <c r="AE47" s="99">
        <v>1.73</v>
      </c>
      <c r="AF47" s="97"/>
      <c r="AG47" s="117" t="str">
        <f>IF('Submission Template'!$AK$25=1,IF(AND('Submission Template'!$L42="yes",$Z47&gt;1),ROUND((($Y47*$E47)/($D47-'Submission Template'!$O42))^2+1,1),""),"")</f>
        <v/>
      </c>
      <c r="AH47" s="9"/>
      <c r="AI47" s="9"/>
      <c r="AJ47" s="9"/>
      <c r="AK47" s="9"/>
      <c r="AL47" s="9"/>
      <c r="AM47" s="9"/>
      <c r="AN47" s="9"/>
      <c r="AO47" s="9"/>
      <c r="AP47" s="9"/>
      <c r="AQ47" s="9"/>
      <c r="AR47" s="9"/>
      <c r="AS47" s="9"/>
      <c r="AT47" s="9"/>
      <c r="AU47" s="9"/>
      <c r="AV47" s="9"/>
      <c r="AW47" s="9"/>
      <c r="AX47" s="9"/>
      <c r="AY47" s="9"/>
      <c r="AZ47" s="9"/>
      <c r="BA47" s="9"/>
      <c r="BB47" s="9"/>
      <c r="BC47" s="9"/>
      <c r="BD47" s="9"/>
      <c r="BE47" s="9"/>
      <c r="BF47" s="9"/>
      <c r="BG47" s="9"/>
      <c r="BH47" s="9"/>
    </row>
    <row r="48" spans="2:60">
      <c r="B48" s="54" t="str">
        <f>IF('Submission Template'!$AK$25=1,IF(AND('Submission Template'!$Q$9="yes",Calculations!$Z48&lt;&gt;""),MAX($Z48-1,0),$Z48),"")</f>
        <v/>
      </c>
      <c r="C48" s="33" t="str">
        <f t="shared" si="5"/>
        <v/>
      </c>
      <c r="D48" s="55" t="str">
        <f>IF('Submission Template'!$AK$25=1,IF(AND('Submission Template'!$L43&lt;&gt;"no",'Submission Template'!N43&lt;&gt;""),AVERAGE(AB$28:AB48),""),"")</f>
        <v/>
      </c>
      <c r="E48" s="55" t="str">
        <f>IF('Submission Template'!$AK$25=1,IF($Z48&gt;1,IF(AND('Submission Template'!$L43&lt;&gt;"no",'Submission Template'!N43&lt;&gt;""),STDEV(AB$28:AB48),""),""),"")</f>
        <v/>
      </c>
      <c r="F48" s="56" t="str">
        <f>IF('Submission Template'!$AK$25=1,IF('Submission Template'!N43&lt;&gt;"",IF('Submission Template'!$L42="no",F47,G47),""),"")</f>
        <v/>
      </c>
      <c r="G48" s="56" t="str">
        <f>IF('Submission Template'!$AK$25=1,IF($X48=1,MAX(IF(AND($Z48=1,'Submission Template'!$L43="yes"),0,IF('Submission Template'!$L43="yes",(F48+'Submission Template'!N43-('Submission Template'!O43+0.25*E48)),G47)),0),""),"")</f>
        <v/>
      </c>
      <c r="H48" s="56" t="str">
        <f t="shared" si="1"/>
        <v/>
      </c>
      <c r="I48" s="57" t="str">
        <f t="shared" si="2"/>
        <v/>
      </c>
      <c r="J48" s="57" t="str">
        <f t="shared" si="3"/>
        <v/>
      </c>
      <c r="K48" s="58" t="str">
        <f>IF(G48&lt;&gt;"",IF($AA48=1,IF(AND(J48&lt;&gt;1,I48=1,D48&lt;'Submission Template'!O43),1,0),$K47),"")</f>
        <v/>
      </c>
      <c r="L48" s="9"/>
      <c r="M48" s="10" t="str">
        <f>IF(AND('Submission Template'!L43="yes",'Submission Template'!T43="yes"),"Test cannot be invalid AND included in CumSum",IF($G48&gt;$H48,"Warning: CumSum statistic exceeds Action Limit",""))</f>
        <v/>
      </c>
      <c r="N48" s="9"/>
      <c r="O48" s="9"/>
      <c r="P48" s="9"/>
      <c r="Q48" s="9"/>
      <c r="R48" s="9"/>
      <c r="S48" s="9"/>
      <c r="T48" s="9"/>
      <c r="U48" s="9"/>
      <c r="V48" s="9"/>
      <c r="W48" s="95"/>
      <c r="X48" s="97">
        <f>IF(AND('Submission Template'!O43&lt;&gt;"",'Submission Template'!N43&lt;&gt;"",'Submission Template'!L43&lt;&gt;""),1,0)</f>
        <v>0</v>
      </c>
      <c r="Y48" s="97" t="str">
        <f t="shared" si="0"/>
        <v/>
      </c>
      <c r="Z48" s="97" t="str">
        <f>IF('Submission Template'!N43&lt;&gt;"",IF('Submission Template'!L43="yes",Z47+1,Z47),"")</f>
        <v/>
      </c>
      <c r="AA48" s="97" t="str">
        <f>IF('Submission Template'!N43&lt;&gt;"",IF('Submission Template'!L43="yes",1,0),"")</f>
        <v/>
      </c>
      <c r="AB48" s="97" t="str">
        <f>IF(AND('Submission Template'!L43="yes",'Submission Template'!N43&lt;&gt;""),'Submission Template'!N43,"")</f>
        <v/>
      </c>
      <c r="AC48" s="97"/>
      <c r="AD48" s="97">
        <f t="shared" si="4"/>
        <v>21</v>
      </c>
      <c r="AE48" s="99">
        <v>1.72</v>
      </c>
      <c r="AF48" s="97"/>
      <c r="AG48" s="117" t="str">
        <f>IF('Submission Template'!$AK$25=1,IF(AND('Submission Template'!$L43="yes",$Z48&gt;1),ROUND((($Y48*$E48)/($D48-'Submission Template'!$O43))^2+1,1),""),"")</f>
        <v/>
      </c>
      <c r="AH48" s="9"/>
      <c r="AI48" s="9"/>
      <c r="AJ48" s="9"/>
      <c r="AK48" s="9"/>
      <c r="AL48" s="9"/>
      <c r="AM48" s="9"/>
      <c r="AN48" s="9"/>
      <c r="AO48" s="9"/>
      <c r="AP48" s="9"/>
      <c r="AQ48" s="9"/>
      <c r="AR48" s="9"/>
      <c r="AS48" s="9"/>
      <c r="AT48" s="9"/>
      <c r="AU48" s="9"/>
      <c r="AV48" s="9"/>
      <c r="AW48" s="9"/>
      <c r="AX48" s="9"/>
      <c r="AY48" s="9"/>
      <c r="AZ48" s="9"/>
      <c r="BA48" s="9"/>
      <c r="BB48" s="9"/>
      <c r="BC48" s="9"/>
      <c r="BD48" s="9"/>
      <c r="BE48" s="9"/>
      <c r="BF48" s="9"/>
      <c r="BG48" s="9"/>
      <c r="BH48" s="9"/>
    </row>
    <row r="49" spans="2:60">
      <c r="B49" s="54" t="str">
        <f>IF('Submission Template'!$AK$25=1,IF(AND('Submission Template'!$Q$9="yes",Calculations!$Z49&lt;&gt;""),MAX($Z49-1,0),$Z49),"")</f>
        <v/>
      </c>
      <c r="C49" s="33" t="str">
        <f t="shared" si="5"/>
        <v/>
      </c>
      <c r="D49" s="55" t="str">
        <f>IF('Submission Template'!$AK$25=1,IF(AND('Submission Template'!$L44&lt;&gt;"no",'Submission Template'!N44&lt;&gt;""),AVERAGE(AB$28:AB49),""),"")</f>
        <v/>
      </c>
      <c r="E49" s="55" t="str">
        <f>IF('Submission Template'!$AK$25=1,IF($Z49&gt;1,IF(AND('Submission Template'!$L44&lt;&gt;"no",'Submission Template'!N44&lt;&gt;""),STDEV(AB$28:AB49),""),""),"")</f>
        <v/>
      </c>
      <c r="F49" s="56" t="str">
        <f>IF('Submission Template'!$AK$25=1,IF('Submission Template'!N44&lt;&gt;"",IF('Submission Template'!$L43="no",F48,G48),""),"")</f>
        <v/>
      </c>
      <c r="G49" s="56" t="str">
        <f>IF('Submission Template'!$AK$25=1,IF($X49=1,MAX(IF(AND($Z49=1,'Submission Template'!$L44="yes"),0,IF('Submission Template'!$L44="yes",(F49+'Submission Template'!N44-('Submission Template'!O44+0.25*E49)),G48)),0),""),"")</f>
        <v/>
      </c>
      <c r="H49" s="56" t="str">
        <f t="shared" si="1"/>
        <v/>
      </c>
      <c r="I49" s="57" t="str">
        <f t="shared" si="2"/>
        <v/>
      </c>
      <c r="J49" s="57" t="str">
        <f t="shared" si="3"/>
        <v/>
      </c>
      <c r="K49" s="58" t="str">
        <f>IF(G49&lt;&gt;"",IF($AA49=1,IF(AND(J49&lt;&gt;1,I49=1,D49&lt;'Submission Template'!O44),1,0),$K48),"")</f>
        <v/>
      </c>
      <c r="L49" s="9"/>
      <c r="M49" s="10" t="str">
        <f>IF(AND('Submission Template'!L44="yes",'Submission Template'!T44="yes"),"Test cannot be invalid AND included in CumSum",IF($G49&gt;$H49,"Warning: CumSum statistic exceeds Action Limit",""))</f>
        <v/>
      </c>
      <c r="N49" s="9"/>
      <c r="O49" s="9"/>
      <c r="P49" s="9"/>
      <c r="Q49" s="9"/>
      <c r="R49" s="9"/>
      <c r="S49" s="9"/>
      <c r="T49" s="9"/>
      <c r="U49" s="9"/>
      <c r="V49" s="9"/>
      <c r="W49" s="95"/>
      <c r="X49" s="97">
        <f>IF(AND('Submission Template'!O44&lt;&gt;"",'Submission Template'!N44&lt;&gt;"",'Submission Template'!L44&lt;&gt;""),1,0)</f>
        <v>0</v>
      </c>
      <c r="Y49" s="97" t="str">
        <f t="shared" si="0"/>
        <v/>
      </c>
      <c r="Z49" s="97" t="str">
        <f>IF('Submission Template'!N44&lt;&gt;"",IF('Submission Template'!L44="yes",Z48+1,Z48),"")</f>
        <v/>
      </c>
      <c r="AA49" s="97" t="str">
        <f>IF('Submission Template'!N44&lt;&gt;"",IF('Submission Template'!L44="yes",1,0),"")</f>
        <v/>
      </c>
      <c r="AB49" s="97" t="str">
        <f>IF(AND('Submission Template'!L44="yes",'Submission Template'!N44&lt;&gt;""),'Submission Template'!N44,"")</f>
        <v/>
      </c>
      <c r="AC49" s="97"/>
      <c r="AD49" s="97">
        <f t="shared" si="4"/>
        <v>22</v>
      </c>
      <c r="AE49" s="99">
        <v>1.72</v>
      </c>
      <c r="AF49" s="97"/>
      <c r="AG49" s="117" t="str">
        <f>IF('Submission Template'!$AK$25=1,IF(AND('Submission Template'!$L44="yes",$Z49&gt;1),ROUND((($Y49*$E49)/($D49-'Submission Template'!$O44))^2+1,1),""),"")</f>
        <v/>
      </c>
      <c r="AH49" s="9"/>
      <c r="AI49" s="9"/>
      <c r="AJ49" s="9"/>
      <c r="AK49" s="9"/>
      <c r="AL49" s="9"/>
      <c r="AM49" s="9"/>
      <c r="AN49" s="9"/>
      <c r="AO49" s="9"/>
      <c r="AP49" s="9"/>
      <c r="AQ49" s="9"/>
      <c r="AR49" s="9"/>
      <c r="AS49" s="9"/>
      <c r="AT49" s="9"/>
      <c r="AU49" s="9"/>
      <c r="AV49" s="9"/>
      <c r="AW49" s="9"/>
      <c r="AX49" s="9"/>
      <c r="AY49" s="9"/>
      <c r="AZ49" s="9"/>
      <c r="BA49" s="9"/>
      <c r="BB49" s="9"/>
      <c r="BC49" s="9"/>
      <c r="BD49" s="9"/>
      <c r="BE49" s="9"/>
      <c r="BF49" s="9"/>
      <c r="BG49" s="9"/>
      <c r="BH49" s="9"/>
    </row>
    <row r="50" spans="2:60">
      <c r="B50" s="54" t="str">
        <f>IF('Submission Template'!$AK$25=1,IF(AND('Submission Template'!$Q$9="yes",Calculations!$Z50&lt;&gt;""),MAX($Z50-1,0),$Z50),"")</f>
        <v/>
      </c>
      <c r="C50" s="33" t="str">
        <f t="shared" si="5"/>
        <v/>
      </c>
      <c r="D50" s="55" t="str">
        <f>IF('Submission Template'!$AK$25=1,IF(AND('Submission Template'!$L45&lt;&gt;"no",'Submission Template'!N45&lt;&gt;""),AVERAGE(AB$28:AB50),""),"")</f>
        <v/>
      </c>
      <c r="E50" s="55" t="str">
        <f>IF('Submission Template'!$AK$25=1,IF($Z50&gt;1,IF(AND('Submission Template'!$L45&lt;&gt;"no",'Submission Template'!N45&lt;&gt;""),STDEV(AB$28:AB50),""),""),"")</f>
        <v/>
      </c>
      <c r="F50" s="56" t="str">
        <f>IF('Submission Template'!$AK$25=1,IF('Submission Template'!N45&lt;&gt;"",IF('Submission Template'!$L44="no",F49,G49),""),"")</f>
        <v/>
      </c>
      <c r="G50" s="56" t="str">
        <f>IF('Submission Template'!$AK$25=1,IF($X50=1,MAX(IF(AND($Z50=1,'Submission Template'!$L45="yes"),0,IF('Submission Template'!$L45="yes",(F50+'Submission Template'!N45-('Submission Template'!O45+0.25*E50)),G49)),0),""),"")</f>
        <v/>
      </c>
      <c r="H50" s="56" t="str">
        <f t="shared" si="1"/>
        <v/>
      </c>
      <c r="I50" s="57" t="str">
        <f t="shared" si="2"/>
        <v/>
      </c>
      <c r="J50" s="57" t="str">
        <f t="shared" si="3"/>
        <v/>
      </c>
      <c r="K50" s="58" t="str">
        <f>IF(G50&lt;&gt;"",IF($AA50=1,IF(AND(J50&lt;&gt;1,I50=1,D50&lt;'Submission Template'!O45),1,0),$K49),"")</f>
        <v/>
      </c>
      <c r="L50" s="9"/>
      <c r="M50" s="10" t="str">
        <f>IF(AND('Submission Template'!L45="yes",'Submission Template'!T45="yes"),"Test cannot be invalid AND included in CumSum",IF($G50&gt;$H50,"Warning: CumSum statistic exceeds Action Limit",""))</f>
        <v/>
      </c>
      <c r="N50" s="9"/>
      <c r="O50" s="9"/>
      <c r="P50" s="9"/>
      <c r="Q50" s="9"/>
      <c r="R50" s="9"/>
      <c r="S50" s="9"/>
      <c r="T50" s="9"/>
      <c r="U50" s="9"/>
      <c r="V50" s="9"/>
      <c r="W50" s="95"/>
      <c r="X50" s="97">
        <f>IF(AND('Submission Template'!O45&lt;&gt;"",'Submission Template'!N45&lt;&gt;"",'Submission Template'!L45&lt;&gt;""),1,0)</f>
        <v>0</v>
      </c>
      <c r="Y50" s="97" t="str">
        <f t="shared" si="0"/>
        <v/>
      </c>
      <c r="Z50" s="97" t="str">
        <f>IF('Submission Template'!N45&lt;&gt;"",IF('Submission Template'!L45="yes",Z49+1,Z49),"")</f>
        <v/>
      </c>
      <c r="AA50" s="97" t="str">
        <f>IF('Submission Template'!N45&lt;&gt;"",IF('Submission Template'!L45="yes",1,0),"")</f>
        <v/>
      </c>
      <c r="AB50" s="97" t="str">
        <f>IF(AND('Submission Template'!L45="yes",'Submission Template'!N45&lt;&gt;""),'Submission Template'!N45,"")</f>
        <v/>
      </c>
      <c r="AC50" s="97"/>
      <c r="AD50" s="97">
        <f t="shared" si="4"/>
        <v>23</v>
      </c>
      <c r="AE50" s="99">
        <v>1.72</v>
      </c>
      <c r="AF50" s="97"/>
      <c r="AG50" s="117" t="str">
        <f>IF('Submission Template'!$AK$25=1,IF(AND('Submission Template'!$L45="yes",$Z50&gt;1),ROUND((($Y50*$E50)/($D50-'Submission Template'!$O45))^2+1,1),""),"")</f>
        <v/>
      </c>
      <c r="AH50" s="9"/>
      <c r="AI50" s="9"/>
      <c r="AJ50" s="9"/>
      <c r="AK50" s="9"/>
      <c r="AL50" s="9"/>
      <c r="AM50" s="9"/>
      <c r="AN50" s="9"/>
      <c r="AO50" s="9"/>
      <c r="AP50" s="9"/>
      <c r="AQ50" s="9"/>
      <c r="AR50" s="9"/>
      <c r="AS50" s="9"/>
      <c r="AT50" s="9"/>
      <c r="AU50" s="9"/>
      <c r="AV50" s="9"/>
      <c r="AW50" s="9"/>
      <c r="AX50" s="9"/>
      <c r="AY50" s="9"/>
      <c r="AZ50" s="9"/>
      <c r="BA50" s="9"/>
      <c r="BB50" s="9"/>
      <c r="BC50" s="9"/>
      <c r="BD50" s="9"/>
      <c r="BE50" s="9"/>
      <c r="BF50" s="9"/>
      <c r="BG50" s="9"/>
      <c r="BH50" s="9"/>
    </row>
    <row r="51" spans="2:60">
      <c r="B51" s="54" t="str">
        <f>IF('Submission Template'!$AK$25=1,IF(AND('Submission Template'!$Q$9="yes",Calculations!$Z51&lt;&gt;""),MAX($Z51-1,0),$Z51),"")</f>
        <v/>
      </c>
      <c r="C51" s="33" t="str">
        <f t="shared" si="5"/>
        <v/>
      </c>
      <c r="D51" s="55" t="str">
        <f>IF('Submission Template'!$AK$25=1,IF(AND('Submission Template'!$L46&lt;&gt;"no",'Submission Template'!N46&lt;&gt;""),AVERAGE(AB$28:AB51),""),"")</f>
        <v/>
      </c>
      <c r="E51" s="55" t="str">
        <f>IF('Submission Template'!$AK$25=1,IF($Z51&gt;1,IF(AND('Submission Template'!$L46&lt;&gt;"no",'Submission Template'!N46&lt;&gt;""),STDEV(AB$28:AB51),""),""),"")</f>
        <v/>
      </c>
      <c r="F51" s="56" t="str">
        <f>IF('Submission Template'!$AK$25=1,IF('Submission Template'!N46&lt;&gt;"",IF('Submission Template'!$L45="no",F50,G50),""),"")</f>
        <v/>
      </c>
      <c r="G51" s="56" t="str">
        <f>IF('Submission Template'!$AK$25=1,IF($X51=1,MAX(IF(AND($Z51=1,'Submission Template'!$L46="yes"),0,IF('Submission Template'!$L46="yes",(F51+'Submission Template'!N46-('Submission Template'!O46+0.25*E51)),G50)),0),""),"")</f>
        <v/>
      </c>
      <c r="H51" s="56" t="str">
        <f t="shared" si="1"/>
        <v/>
      </c>
      <c r="I51" s="57" t="str">
        <f t="shared" si="2"/>
        <v/>
      </c>
      <c r="J51" s="57" t="str">
        <f t="shared" si="3"/>
        <v/>
      </c>
      <c r="K51" s="58" t="str">
        <f>IF(G51&lt;&gt;"",IF($AA51=1,IF(AND(J51&lt;&gt;1,I51=1,D51&lt;'Submission Template'!O46),1,0),$K50),"")</f>
        <v/>
      </c>
      <c r="L51" s="9"/>
      <c r="M51" s="10" t="str">
        <f>IF(AND('Submission Template'!L46="yes",'Submission Template'!T46="yes"),"Test cannot be invalid AND included in CumSum",IF($G51&gt;$H51,"Warning: CumSum statistic exceeds Action Limit",""))</f>
        <v/>
      </c>
      <c r="N51" s="9"/>
      <c r="O51" s="9"/>
      <c r="P51" s="9"/>
      <c r="Q51" s="9"/>
      <c r="R51" s="9"/>
      <c r="S51" s="9"/>
      <c r="T51" s="9"/>
      <c r="U51" s="9"/>
      <c r="V51" s="9"/>
      <c r="W51" s="95"/>
      <c r="X51" s="97">
        <f>IF(AND('Submission Template'!O46&lt;&gt;"",'Submission Template'!N46&lt;&gt;"",'Submission Template'!L46&lt;&gt;""),1,0)</f>
        <v>0</v>
      </c>
      <c r="Y51" s="97" t="str">
        <f t="shared" si="0"/>
        <v/>
      </c>
      <c r="Z51" s="97" t="str">
        <f>IF('Submission Template'!N46&lt;&gt;"",IF('Submission Template'!L46="yes",Z50+1,Z50),"")</f>
        <v/>
      </c>
      <c r="AA51" s="97" t="str">
        <f>IF('Submission Template'!N46&lt;&gt;"",IF('Submission Template'!L46="yes",1,0),"")</f>
        <v/>
      </c>
      <c r="AB51" s="97" t="str">
        <f>IF(AND('Submission Template'!L46="yes",'Submission Template'!N46&lt;&gt;""),'Submission Template'!N46,"")</f>
        <v/>
      </c>
      <c r="AC51" s="97"/>
      <c r="AD51" s="97">
        <f t="shared" si="4"/>
        <v>24</v>
      </c>
      <c r="AE51" s="99">
        <v>1.71</v>
      </c>
      <c r="AF51" s="97"/>
      <c r="AG51" s="117" t="str">
        <f>IF('Submission Template'!$AK$25=1,IF(AND('Submission Template'!$L46="yes",$Z51&gt;1),ROUND((($Y51*$E51)/($D51-'Submission Template'!$O46))^2+1,1),""),"")</f>
        <v/>
      </c>
      <c r="AH51" s="9"/>
      <c r="AI51" s="9"/>
      <c r="AJ51" s="9"/>
      <c r="AK51" s="9"/>
      <c r="AL51" s="9"/>
      <c r="AM51" s="9"/>
      <c r="AN51" s="9"/>
      <c r="AO51" s="9"/>
      <c r="AP51" s="9"/>
      <c r="AQ51" s="9"/>
      <c r="AR51" s="9"/>
      <c r="AS51" s="9"/>
      <c r="AT51" s="9"/>
      <c r="AU51" s="9"/>
      <c r="AV51" s="9"/>
      <c r="AW51" s="9"/>
      <c r="AX51" s="9"/>
      <c r="AY51" s="9"/>
      <c r="AZ51" s="9"/>
      <c r="BA51" s="9"/>
      <c r="BB51" s="9"/>
      <c r="BC51" s="9"/>
      <c r="BD51" s="9"/>
      <c r="BE51" s="9"/>
      <c r="BF51" s="9"/>
      <c r="BG51" s="9"/>
      <c r="BH51" s="9"/>
    </row>
    <row r="52" spans="2:60">
      <c r="B52" s="54" t="str">
        <f>IF('Submission Template'!$AK$25=1,IF(AND('Submission Template'!$Q$9="yes",Calculations!$Z52&lt;&gt;""),MAX($Z52-1,0),$Z52),"")</f>
        <v/>
      </c>
      <c r="C52" s="33" t="str">
        <f t="shared" si="5"/>
        <v/>
      </c>
      <c r="D52" s="55" t="str">
        <f>IF('Submission Template'!$AK$25=1,IF(AND('Submission Template'!$L47&lt;&gt;"no",'Submission Template'!N47&lt;&gt;""),AVERAGE(AB$28:AB52),""),"")</f>
        <v/>
      </c>
      <c r="E52" s="55" t="str">
        <f>IF('Submission Template'!$AK$25=1,IF($Z52&gt;1,IF(AND('Submission Template'!$L47&lt;&gt;"no",'Submission Template'!N47&lt;&gt;""),STDEV(AB$28:AB52),""),""),"")</f>
        <v/>
      </c>
      <c r="F52" s="56" t="str">
        <f>IF('Submission Template'!$AK$25=1,IF('Submission Template'!N47&lt;&gt;"",IF('Submission Template'!$L46="no",F51,G51),""),"")</f>
        <v/>
      </c>
      <c r="G52" s="56" t="str">
        <f>IF('Submission Template'!$AK$25=1,IF($X52=1,MAX(IF(AND($Z52=1,'Submission Template'!$L47="yes"),0,IF('Submission Template'!$L47="yes",(F52+'Submission Template'!N47-('Submission Template'!O47+0.25*E52)),G51)),0),""),"")</f>
        <v/>
      </c>
      <c r="H52" s="56" t="str">
        <f t="shared" si="1"/>
        <v/>
      </c>
      <c r="I52" s="57" t="str">
        <f t="shared" si="2"/>
        <v/>
      </c>
      <c r="J52" s="57" t="str">
        <f t="shared" si="3"/>
        <v/>
      </c>
      <c r="K52" s="58" t="str">
        <f>IF(G52&lt;&gt;"",IF($AA52=1,IF(AND(J52&lt;&gt;1,I52=1,D52&lt;'Submission Template'!O47),1,0),$K51),"")</f>
        <v/>
      </c>
      <c r="L52" s="9"/>
      <c r="M52" s="10" t="str">
        <f>IF(AND('Submission Template'!L47="yes",'Submission Template'!T47="yes"),"Test cannot be invalid AND included in CumSum",IF($G52&gt;$H52,"Warning: CumSum statistic exceeds Action Limit",""))</f>
        <v/>
      </c>
      <c r="N52" s="9"/>
      <c r="O52" s="9"/>
      <c r="P52" s="9"/>
      <c r="Q52" s="9"/>
      <c r="R52" s="9"/>
      <c r="S52" s="9"/>
      <c r="T52" s="9"/>
      <c r="U52" s="9"/>
      <c r="V52" s="9"/>
      <c r="W52" s="95"/>
      <c r="X52" s="97">
        <f>IF(AND('Submission Template'!O47&lt;&gt;"",'Submission Template'!N47&lt;&gt;"",'Submission Template'!L47&lt;&gt;""),1,0)</f>
        <v>0</v>
      </c>
      <c r="Y52" s="97" t="str">
        <f t="shared" si="0"/>
        <v/>
      </c>
      <c r="Z52" s="97" t="str">
        <f>IF('Submission Template'!N47&lt;&gt;"",IF('Submission Template'!L47="yes",Z51+1,Z51),"")</f>
        <v/>
      </c>
      <c r="AA52" s="97" t="str">
        <f>IF('Submission Template'!N47&lt;&gt;"",IF('Submission Template'!L47="yes",1,0),"")</f>
        <v/>
      </c>
      <c r="AB52" s="97" t="str">
        <f>IF(AND('Submission Template'!L47="yes",'Submission Template'!N47&lt;&gt;""),'Submission Template'!N47,"")</f>
        <v/>
      </c>
      <c r="AC52" s="97"/>
      <c r="AD52" s="97">
        <f t="shared" si="4"/>
        <v>25</v>
      </c>
      <c r="AE52" s="99">
        <v>1.71</v>
      </c>
      <c r="AF52" s="97"/>
      <c r="AG52" s="117" t="str">
        <f>IF('Submission Template'!$AK$25=1,IF(AND('Submission Template'!$L47="yes",$Z52&gt;1),ROUND((($Y52*$E52)/($D52-'Submission Template'!$O47))^2+1,1),""),"")</f>
        <v/>
      </c>
      <c r="AH52" s="9"/>
      <c r="AI52" s="9"/>
      <c r="AJ52" s="9"/>
      <c r="AK52" s="9"/>
      <c r="AL52" s="9"/>
      <c r="AM52" s="9"/>
      <c r="AN52" s="9"/>
      <c r="AO52" s="9"/>
      <c r="AP52" s="9"/>
      <c r="AQ52" s="9"/>
      <c r="AR52" s="9"/>
      <c r="AS52" s="9"/>
      <c r="AT52" s="9"/>
      <c r="AU52" s="9"/>
      <c r="AV52" s="9"/>
      <c r="AW52" s="9"/>
      <c r="AX52" s="9"/>
      <c r="AY52" s="9"/>
      <c r="AZ52" s="9"/>
      <c r="BA52" s="9"/>
      <c r="BB52" s="9"/>
      <c r="BC52" s="9"/>
      <c r="BD52" s="9"/>
      <c r="BE52" s="9"/>
      <c r="BF52" s="9"/>
      <c r="BG52" s="9"/>
      <c r="BH52" s="9"/>
    </row>
    <row r="53" spans="2:60">
      <c r="B53" s="54" t="str">
        <f>IF('Submission Template'!$AK$25=1,IF(AND('Submission Template'!$Q$9="yes",Calculations!$Z53&lt;&gt;""),MAX($Z53-1,0),$Z53),"")</f>
        <v/>
      </c>
      <c r="C53" s="33" t="str">
        <f t="shared" si="5"/>
        <v/>
      </c>
      <c r="D53" s="55" t="str">
        <f>IF('Submission Template'!$AK$25=1,IF(AND('Submission Template'!$L48&lt;&gt;"no",'Submission Template'!N48&lt;&gt;""),AVERAGE(AB$28:AB53),""),"")</f>
        <v/>
      </c>
      <c r="E53" s="55" t="str">
        <f>IF('Submission Template'!$AK$25=1,IF($Z53&gt;1,IF(AND('Submission Template'!$L48&lt;&gt;"no",'Submission Template'!N48&lt;&gt;""),STDEV(AB$28:AB53),""),""),"")</f>
        <v/>
      </c>
      <c r="F53" s="56" t="str">
        <f>IF('Submission Template'!$AK$25=1,IF('Submission Template'!N48&lt;&gt;"",IF('Submission Template'!$L47="no",F52,G52),""),"")</f>
        <v/>
      </c>
      <c r="G53" s="56" t="str">
        <f>IF('Submission Template'!$AK$25=1,IF($X53=1,MAX(IF(AND($Z53=1,'Submission Template'!$L48="yes"),0,IF('Submission Template'!$L48="yes",(F53+'Submission Template'!N48-('Submission Template'!O48+0.25*E53)),G52)),0),""),"")</f>
        <v/>
      </c>
      <c r="H53" s="56" t="str">
        <f t="shared" si="1"/>
        <v/>
      </c>
      <c r="I53" s="57" t="str">
        <f t="shared" si="2"/>
        <v/>
      </c>
      <c r="J53" s="57" t="str">
        <f t="shared" si="3"/>
        <v/>
      </c>
      <c r="K53" s="58" t="str">
        <f>IF(G53&lt;&gt;"",IF($AA53=1,IF(AND(J53&lt;&gt;1,I53=1,D53&lt;'Submission Template'!O48),1,0),$K52),"")</f>
        <v/>
      </c>
      <c r="L53" s="9"/>
      <c r="M53" s="10" t="str">
        <f>IF(AND('Submission Template'!L48="yes",'Submission Template'!T48="yes"),"Test cannot be invalid AND included in CumSum",IF($G53&gt;$H53,"Warning: CumSum statistic exceeds Action Limit",""))</f>
        <v/>
      </c>
      <c r="N53" s="9"/>
      <c r="O53" s="9"/>
      <c r="P53" s="9"/>
      <c r="Q53" s="9"/>
      <c r="R53" s="9"/>
      <c r="S53" s="9"/>
      <c r="T53" s="9"/>
      <c r="U53" s="9"/>
      <c r="V53" s="9"/>
      <c r="W53" s="95"/>
      <c r="X53" s="97">
        <f>IF(AND('Submission Template'!O48&lt;&gt;"",'Submission Template'!N48&lt;&gt;"",'Submission Template'!L48&lt;&gt;""),1,0)</f>
        <v>0</v>
      </c>
      <c r="Y53" s="97" t="str">
        <f t="shared" si="0"/>
        <v/>
      </c>
      <c r="Z53" s="97" t="str">
        <f>IF('Submission Template'!N48&lt;&gt;"",IF('Submission Template'!L48="yes",Z52+1,Z52),"")</f>
        <v/>
      </c>
      <c r="AA53" s="97" t="str">
        <f>IF('Submission Template'!N48&lt;&gt;"",IF('Submission Template'!L48="yes",1,0),"")</f>
        <v/>
      </c>
      <c r="AB53" s="97" t="str">
        <f>IF(AND('Submission Template'!L48="yes",'Submission Template'!N48&lt;&gt;""),'Submission Template'!N48,"")</f>
        <v/>
      </c>
      <c r="AC53" s="97"/>
      <c r="AD53" s="97">
        <f t="shared" si="4"/>
        <v>26</v>
      </c>
      <c r="AE53" s="99">
        <v>1.71</v>
      </c>
      <c r="AF53" s="97"/>
      <c r="AG53" s="117" t="str">
        <f>IF('Submission Template'!$AK$25=1,IF(AND('Submission Template'!$L48="yes",$Z53&gt;1),ROUND((($Y53*$E53)/($D53-'Submission Template'!$O48))^2+1,1),""),"")</f>
        <v/>
      </c>
      <c r="AH53" s="9"/>
      <c r="AI53" s="9"/>
      <c r="AJ53" s="9"/>
      <c r="AK53" s="9"/>
      <c r="AL53" s="9"/>
      <c r="AM53" s="9"/>
      <c r="AN53" s="9"/>
      <c r="AO53" s="9"/>
      <c r="AP53" s="9"/>
      <c r="AQ53" s="9"/>
      <c r="AR53" s="9"/>
      <c r="AS53" s="9"/>
      <c r="AT53" s="9"/>
      <c r="AU53" s="9"/>
      <c r="AV53" s="9"/>
      <c r="AW53" s="9"/>
      <c r="AX53" s="9"/>
      <c r="AY53" s="9"/>
      <c r="AZ53" s="9"/>
      <c r="BA53" s="9"/>
      <c r="BB53" s="9"/>
      <c r="BC53" s="9"/>
      <c r="BD53" s="9"/>
      <c r="BE53" s="9"/>
      <c r="BF53" s="9"/>
      <c r="BG53" s="9"/>
      <c r="BH53" s="9"/>
    </row>
    <row r="54" spans="2:60">
      <c r="B54" s="54" t="str">
        <f>IF('Submission Template'!$AK$25=1,IF(AND('Submission Template'!$Q$9="yes",Calculations!$Z54&lt;&gt;""),MAX($Z54-1,0),$Z54),"")</f>
        <v/>
      </c>
      <c r="C54" s="33" t="str">
        <f t="shared" si="5"/>
        <v/>
      </c>
      <c r="D54" s="55" t="str">
        <f>IF('Submission Template'!$AK$25=1,IF(AND('Submission Template'!$L49&lt;&gt;"no",'Submission Template'!N49&lt;&gt;""),AVERAGE(AB$28:AB54),""),"")</f>
        <v/>
      </c>
      <c r="E54" s="55" t="str">
        <f>IF('Submission Template'!$AK$25=1,IF($Z54&gt;1,IF(AND('Submission Template'!$L49&lt;&gt;"no",'Submission Template'!N49&lt;&gt;""),STDEV(AB$28:AB54),""),""),"")</f>
        <v/>
      </c>
      <c r="F54" s="56" t="str">
        <f>IF('Submission Template'!$AK$25=1,IF('Submission Template'!N49&lt;&gt;"",IF('Submission Template'!$L48="no",F53,G53),""),"")</f>
        <v/>
      </c>
      <c r="G54" s="56" t="str">
        <f>IF('Submission Template'!$AK$25=1,IF($X54=1,MAX(IF(AND($Z54=1,'Submission Template'!$L49="yes"),0,IF('Submission Template'!$L49="yes",(F54+'Submission Template'!N49-('Submission Template'!O49+0.25*E54)),G53)),0),""),"")</f>
        <v/>
      </c>
      <c r="H54" s="56" t="str">
        <f t="shared" si="1"/>
        <v/>
      </c>
      <c r="I54" s="57" t="str">
        <f t="shared" si="2"/>
        <v/>
      </c>
      <c r="J54" s="57" t="str">
        <f t="shared" si="3"/>
        <v/>
      </c>
      <c r="K54" s="58" t="str">
        <f>IF(G54&lt;&gt;"",IF($AA54=1,IF(AND(J54&lt;&gt;1,I54=1,D54&lt;'Submission Template'!O49),1,0),$K53),"")</f>
        <v/>
      </c>
      <c r="L54" s="9"/>
      <c r="M54" s="10" t="str">
        <f>IF(AND('Submission Template'!L49="yes",'Submission Template'!T49="yes"),"Test cannot be invalid AND included in CumSum",IF($G54&gt;$H54,"Warning: CumSum statistic exceeds Action Limit",""))</f>
        <v/>
      </c>
      <c r="N54" s="9"/>
      <c r="O54" s="9"/>
      <c r="P54" s="9"/>
      <c r="Q54" s="9"/>
      <c r="R54" s="9"/>
      <c r="S54" s="9"/>
      <c r="T54" s="9"/>
      <c r="U54" s="9"/>
      <c r="V54" s="9"/>
      <c r="W54" s="95"/>
      <c r="X54" s="97">
        <f>IF(AND('Submission Template'!O49&lt;&gt;"",'Submission Template'!N49&lt;&gt;"",'Submission Template'!L49&lt;&gt;""),1,0)</f>
        <v>0</v>
      </c>
      <c r="Y54" s="97" t="str">
        <f t="shared" si="0"/>
        <v/>
      </c>
      <c r="Z54" s="97" t="str">
        <f>IF('Submission Template'!N49&lt;&gt;"",IF('Submission Template'!L49="yes",Z53+1,Z53),"")</f>
        <v/>
      </c>
      <c r="AA54" s="97" t="str">
        <f>IF('Submission Template'!N49&lt;&gt;"",IF('Submission Template'!L49="yes",1,0),"")</f>
        <v/>
      </c>
      <c r="AB54" s="97" t="str">
        <f>IF(AND('Submission Template'!L49="yes",'Submission Template'!N49&lt;&gt;""),'Submission Template'!N49,"")</f>
        <v/>
      </c>
      <c r="AC54" s="97"/>
      <c r="AD54" s="97">
        <f t="shared" si="4"/>
        <v>27</v>
      </c>
      <c r="AE54" s="99">
        <v>1.71</v>
      </c>
      <c r="AF54" s="97"/>
      <c r="AG54" s="117" t="str">
        <f>IF('Submission Template'!$AK$25=1,IF(AND('Submission Template'!$L49="yes",$Z54&gt;1),ROUND((($Y54*$E54)/($D54-'Submission Template'!$O49))^2+1,1),""),"")</f>
        <v/>
      </c>
      <c r="AH54" s="9"/>
      <c r="AI54" s="9"/>
      <c r="AJ54" s="9"/>
      <c r="AK54" s="9"/>
      <c r="AL54" s="9"/>
      <c r="AM54" s="9"/>
      <c r="AN54" s="9"/>
      <c r="AO54" s="9"/>
      <c r="AP54" s="9"/>
      <c r="AQ54" s="9"/>
      <c r="AR54" s="9"/>
      <c r="AS54" s="9"/>
      <c r="AT54" s="9"/>
      <c r="AU54" s="9"/>
      <c r="AV54" s="9"/>
      <c r="AW54" s="9"/>
      <c r="AX54" s="9"/>
      <c r="AY54" s="9"/>
      <c r="AZ54" s="9"/>
      <c r="BA54" s="9"/>
      <c r="BB54" s="9"/>
      <c r="BC54" s="9"/>
      <c r="BD54" s="9"/>
      <c r="BE54" s="9"/>
      <c r="BF54" s="9"/>
      <c r="BG54" s="9"/>
      <c r="BH54" s="9"/>
    </row>
    <row r="55" spans="2:60">
      <c r="B55" s="54" t="str">
        <f>IF('Submission Template'!$AK$25=1,IF(AND('Submission Template'!$Q$9="yes",Calculations!$Z55&lt;&gt;""),MAX($Z55-1,0),$Z55),"")</f>
        <v/>
      </c>
      <c r="C55" s="33" t="str">
        <f t="shared" si="5"/>
        <v/>
      </c>
      <c r="D55" s="55" t="str">
        <f>IF('Submission Template'!$AK$25=1,IF(AND('Submission Template'!$L50&lt;&gt;"no",'Submission Template'!N50&lt;&gt;""),AVERAGE(AB$28:AB55),""),"")</f>
        <v/>
      </c>
      <c r="E55" s="55" t="str">
        <f>IF('Submission Template'!$AK$25=1,IF($Z55&gt;1,IF(AND('Submission Template'!$L50&lt;&gt;"no",'Submission Template'!N50&lt;&gt;""),STDEV(AB$28:AB55),""),""),"")</f>
        <v/>
      </c>
      <c r="F55" s="56" t="str">
        <f>IF('Submission Template'!$AK$25=1,IF('Submission Template'!N50&lt;&gt;"",IF('Submission Template'!$L49="no",F54,G54),""),"")</f>
        <v/>
      </c>
      <c r="G55" s="56" t="str">
        <f>IF('Submission Template'!$AK$25=1,IF($X55=1,MAX(IF(AND($Z55=1,'Submission Template'!$L50="yes"),0,IF('Submission Template'!$L50="yes",(F55+'Submission Template'!N50-('Submission Template'!O50+0.25*E55)),G54)),0),""),"")</f>
        <v/>
      </c>
      <c r="H55" s="56" t="str">
        <f t="shared" si="1"/>
        <v/>
      </c>
      <c r="I55" s="57" t="str">
        <f t="shared" si="2"/>
        <v/>
      </c>
      <c r="J55" s="57" t="str">
        <f t="shared" si="3"/>
        <v/>
      </c>
      <c r="K55" s="58" t="str">
        <f>IF(G55&lt;&gt;"",IF($AA55=1,IF(AND(J55&lt;&gt;1,I55=1,D55&lt;'Submission Template'!O50),1,0),$K54),"")</f>
        <v/>
      </c>
      <c r="L55" s="9"/>
      <c r="M55" s="10" t="str">
        <f>IF(AND('Submission Template'!L50="yes",'Submission Template'!T50="yes"),"Test cannot be invalid AND included in CumSum",IF($G55&gt;$H55,"Warning: CumSum statistic exceeds Action Limit",""))</f>
        <v/>
      </c>
      <c r="N55" s="9"/>
      <c r="O55" s="9"/>
      <c r="P55" s="9"/>
      <c r="Q55" s="9"/>
      <c r="R55" s="9"/>
      <c r="S55" s="9"/>
      <c r="T55" s="9"/>
      <c r="U55" s="9"/>
      <c r="V55" s="9"/>
      <c r="W55" s="95"/>
      <c r="X55" s="97">
        <f>IF(AND('Submission Template'!O50&lt;&gt;"",'Submission Template'!N50&lt;&gt;"",'Submission Template'!L50&lt;&gt;""),1,0)</f>
        <v>0</v>
      </c>
      <c r="Y55" s="97" t="str">
        <f t="shared" si="0"/>
        <v/>
      </c>
      <c r="Z55" s="97" t="str">
        <f>IF('Submission Template'!N50&lt;&gt;"",IF('Submission Template'!L50="yes",Z54+1,Z54),"")</f>
        <v/>
      </c>
      <c r="AA55" s="97" t="str">
        <f>IF('Submission Template'!N50&lt;&gt;"",IF('Submission Template'!L50="yes",1,0),"")</f>
        <v/>
      </c>
      <c r="AB55" s="97" t="str">
        <f>IF(AND('Submission Template'!L50="yes",'Submission Template'!N50&lt;&gt;""),'Submission Template'!N50,"")</f>
        <v/>
      </c>
      <c r="AC55" s="97"/>
      <c r="AD55" s="97">
        <f t="shared" si="4"/>
        <v>28</v>
      </c>
      <c r="AE55" s="99">
        <v>1.7</v>
      </c>
      <c r="AF55" s="97"/>
      <c r="AG55" s="117" t="str">
        <f>IF('Submission Template'!$AK$25=1,IF(AND('Submission Template'!$L50="yes",$Z55&gt;1),ROUND((($Y55*$E55)/($D55-'Submission Template'!$O50))^2+1,1),""),"")</f>
        <v/>
      </c>
      <c r="AH55" s="9"/>
      <c r="AI55" s="9"/>
      <c r="AJ55" s="9"/>
      <c r="AK55" s="9"/>
      <c r="AL55" s="9"/>
      <c r="AM55" s="9"/>
      <c r="AN55" s="9"/>
      <c r="AO55" s="9"/>
      <c r="AP55" s="9"/>
      <c r="AQ55" s="9"/>
      <c r="AR55" s="9"/>
      <c r="AS55" s="9"/>
      <c r="AT55" s="9"/>
      <c r="AU55" s="9"/>
      <c r="AV55" s="9"/>
      <c r="AW55" s="9"/>
      <c r="AX55" s="9"/>
      <c r="AY55" s="9"/>
      <c r="AZ55" s="9"/>
      <c r="BA55" s="9"/>
      <c r="BB55" s="9"/>
      <c r="BC55" s="9"/>
      <c r="BD55" s="9"/>
      <c r="BE55" s="9"/>
      <c r="BF55" s="9"/>
      <c r="BG55" s="9"/>
      <c r="BH55" s="9"/>
    </row>
    <row r="56" spans="2:60">
      <c r="B56" s="54" t="str">
        <f>IF('Submission Template'!$AK$25=1,IF(AND('Submission Template'!$Q$9="yes",Calculations!$Z56&lt;&gt;""),MAX($Z56-1,0),$Z56),"")</f>
        <v/>
      </c>
      <c r="C56" s="33" t="str">
        <f t="shared" si="5"/>
        <v/>
      </c>
      <c r="D56" s="55" t="str">
        <f>IF('Submission Template'!$AK$25=1,IF(AND('Submission Template'!$L51&lt;&gt;"no",'Submission Template'!N51&lt;&gt;""),AVERAGE(AB$28:AB56),""),"")</f>
        <v/>
      </c>
      <c r="E56" s="55" t="str">
        <f>IF('Submission Template'!$AK$25=1,IF($Z56&gt;1,IF(AND('Submission Template'!$L51&lt;&gt;"no",'Submission Template'!N51&lt;&gt;""),STDEV(AB$28:AB56),""),""),"")</f>
        <v/>
      </c>
      <c r="F56" s="56" t="str">
        <f>IF('Submission Template'!$AK$25=1,IF('Submission Template'!N51&lt;&gt;"",IF('Submission Template'!$L50="no",F55,G55),""),"")</f>
        <v/>
      </c>
      <c r="G56" s="56" t="str">
        <f>IF('Submission Template'!$AK$25=1,IF($X56=1,MAX(IF(AND($Z56=1,'Submission Template'!$L51="yes"),0,IF('Submission Template'!$L51="yes",(F56+'Submission Template'!N51-('Submission Template'!O51+0.25*E56)),G55)),0),""),"")</f>
        <v/>
      </c>
      <c r="H56" s="56" t="str">
        <f t="shared" si="1"/>
        <v/>
      </c>
      <c r="I56" s="57" t="str">
        <f t="shared" si="2"/>
        <v/>
      </c>
      <c r="J56" s="57" t="str">
        <f t="shared" si="3"/>
        <v/>
      </c>
      <c r="K56" s="58" t="str">
        <f>IF(G56&lt;&gt;"",IF($AA56=1,IF(AND(J56&lt;&gt;1,I56=1,D56&lt;'Submission Template'!O51),1,0),$K55),"")</f>
        <v/>
      </c>
      <c r="L56" s="9"/>
      <c r="M56" s="10" t="str">
        <f>IF(AND('Submission Template'!L51="yes",'Submission Template'!T51="yes"),"Test cannot be invalid AND included in CumSum",IF($G56&gt;$H56,"Warning: CumSum statistic exceeds Action Limit",""))</f>
        <v/>
      </c>
      <c r="N56" s="9"/>
      <c r="O56" s="9"/>
      <c r="P56" s="9"/>
      <c r="Q56" s="9"/>
      <c r="R56" s="9"/>
      <c r="S56" s="9"/>
      <c r="T56" s="9"/>
      <c r="U56" s="9"/>
      <c r="V56" s="9"/>
      <c r="W56" s="95"/>
      <c r="X56" s="97">
        <f>IF(AND('Submission Template'!O51&lt;&gt;"",'Submission Template'!N51&lt;&gt;"",'Submission Template'!L51&lt;&gt;""),1,0)</f>
        <v>0</v>
      </c>
      <c r="Y56" s="97" t="str">
        <f t="shared" si="0"/>
        <v/>
      </c>
      <c r="Z56" s="97" t="str">
        <f>IF('Submission Template'!N51&lt;&gt;"",IF('Submission Template'!L51="yes",Z55+1,Z55),"")</f>
        <v/>
      </c>
      <c r="AA56" s="97" t="str">
        <f>IF('Submission Template'!N51&lt;&gt;"",IF('Submission Template'!L51="yes",1,0),"")</f>
        <v/>
      </c>
      <c r="AB56" s="97" t="str">
        <f>IF(AND('Submission Template'!L51="yes",'Submission Template'!N51&lt;&gt;""),'Submission Template'!N51,"")</f>
        <v/>
      </c>
      <c r="AC56" s="97"/>
      <c r="AD56" s="97">
        <f t="shared" si="4"/>
        <v>29</v>
      </c>
      <c r="AE56" s="99">
        <v>1.7</v>
      </c>
      <c r="AF56" s="97"/>
      <c r="AG56" s="117" t="str">
        <f>IF('Submission Template'!$AK$25=1,IF(AND('Submission Template'!$L51="yes",$Z56&gt;1),ROUND((($Y56*$E56)/($D56-'Submission Template'!$O51))^2+1,1),""),"")</f>
        <v/>
      </c>
      <c r="AH56" s="9"/>
      <c r="AI56" s="9"/>
      <c r="AJ56" s="9"/>
      <c r="AK56" s="9"/>
      <c r="AL56" s="9"/>
      <c r="AM56" s="9"/>
      <c r="AN56" s="9"/>
      <c r="AO56" s="9"/>
      <c r="AP56" s="9"/>
      <c r="AQ56" s="9"/>
      <c r="AR56" s="9"/>
      <c r="AS56" s="9"/>
      <c r="AT56" s="9"/>
      <c r="AU56" s="9"/>
      <c r="AV56" s="9"/>
      <c r="AW56" s="9"/>
      <c r="AX56" s="9"/>
      <c r="AY56" s="9"/>
      <c r="AZ56" s="9"/>
      <c r="BA56" s="9"/>
      <c r="BB56" s="9"/>
      <c r="BC56" s="9"/>
      <c r="BD56" s="9"/>
      <c r="BE56" s="9"/>
      <c r="BF56" s="9"/>
      <c r="BG56" s="9"/>
      <c r="BH56" s="9"/>
    </row>
    <row r="57" spans="2:60">
      <c r="B57" s="54" t="str">
        <f>IF('Submission Template'!$AK$25=1,IF(AND('Submission Template'!$Q$9="yes",Calculations!$Z57&lt;&gt;""),MAX($Z57-1,0),$Z57),"")</f>
        <v/>
      </c>
      <c r="C57" s="33" t="str">
        <f t="shared" si="5"/>
        <v/>
      </c>
      <c r="D57" s="55" t="str">
        <f>IF('Submission Template'!$AK$25=1,IF(AND('Submission Template'!$L52&lt;&gt;"no",'Submission Template'!N52&lt;&gt;""),AVERAGE(AB$28:AB57),""),"")</f>
        <v/>
      </c>
      <c r="E57" s="55" t="str">
        <f>IF('Submission Template'!$AK$25=1,IF($Z57&gt;1,IF(AND('Submission Template'!$L52&lt;&gt;"no",'Submission Template'!N52&lt;&gt;""),STDEV(AB$28:AB57),""),""),"")</f>
        <v/>
      </c>
      <c r="F57" s="56" t="str">
        <f>IF('Submission Template'!$AK$25=1,IF('Submission Template'!N52&lt;&gt;"",IF('Submission Template'!$L51="no",F56,G56),""),"")</f>
        <v/>
      </c>
      <c r="G57" s="56" t="str">
        <f>IF('Submission Template'!$AK$25=1,IF($X57=1,MAX(IF(AND($Z57=1,'Submission Template'!$L52="yes"),0,IF('Submission Template'!$L52="yes",(F57+'Submission Template'!N52-('Submission Template'!O52+0.25*E57)),G56)),0),""),"")</f>
        <v/>
      </c>
      <c r="H57" s="56" t="str">
        <f t="shared" si="1"/>
        <v/>
      </c>
      <c r="I57" s="57" t="str">
        <f t="shared" si="2"/>
        <v/>
      </c>
      <c r="J57" s="57" t="str">
        <f t="shared" si="3"/>
        <v/>
      </c>
      <c r="K57" s="58" t="str">
        <f>IF(G57&lt;&gt;"",IF($AA57=1,IF(AND(J57&lt;&gt;1,I57=1,D57&lt;'Submission Template'!O52),1,0),$K56),"")</f>
        <v/>
      </c>
      <c r="L57" s="9"/>
      <c r="M57" s="10" t="str">
        <f>IF(AND('Submission Template'!L52="yes",'Submission Template'!T52="yes"),"Test cannot be invalid AND included in CumSum",IF($G57&gt;$H57,"Warning: CumSum statistic exceeds Action Limit",""))</f>
        <v/>
      </c>
      <c r="N57" s="9"/>
      <c r="O57" s="9"/>
      <c r="P57" s="9"/>
      <c r="Q57" s="9"/>
      <c r="R57" s="9"/>
      <c r="S57" s="9"/>
      <c r="T57" s="9"/>
      <c r="U57" s="9"/>
      <c r="V57" s="9"/>
      <c r="W57" s="95"/>
      <c r="X57" s="97">
        <f>IF(AND('Submission Template'!O52&lt;&gt;"",'Submission Template'!N52&lt;&gt;"",'Submission Template'!L52&lt;&gt;""),1,0)</f>
        <v>0</v>
      </c>
      <c r="Y57" s="97" t="str">
        <f t="shared" si="0"/>
        <v/>
      </c>
      <c r="Z57" s="97" t="str">
        <f>IF('Submission Template'!N52&lt;&gt;"",IF('Submission Template'!L52="yes",Z56+1,Z56),"")</f>
        <v/>
      </c>
      <c r="AA57" s="97" t="str">
        <f>IF('Submission Template'!N52&lt;&gt;"",IF('Submission Template'!L52="yes",1,0),"")</f>
        <v/>
      </c>
      <c r="AB57" s="97" t="str">
        <f>IF(AND('Submission Template'!L52="yes",'Submission Template'!N52&lt;&gt;""),'Submission Template'!N52,"")</f>
        <v/>
      </c>
      <c r="AC57" s="97"/>
      <c r="AD57" s="97">
        <f t="shared" si="4"/>
        <v>30</v>
      </c>
      <c r="AE57" s="99">
        <v>1.7</v>
      </c>
      <c r="AF57" s="97"/>
      <c r="AG57" s="117" t="str">
        <f>IF('Submission Template'!$AK$25=1,IF(AND('Submission Template'!$L52="yes",$Z57&gt;1),ROUND((($Y57*$E57)/($D57-'Submission Template'!$O52))^2+1,1),""),"")</f>
        <v/>
      </c>
      <c r="AH57" s="9"/>
      <c r="AI57" s="9"/>
      <c r="AJ57" s="9"/>
      <c r="AK57" s="9"/>
      <c r="AL57" s="9"/>
      <c r="AM57" s="9"/>
      <c r="AN57" s="9"/>
      <c r="AO57" s="9"/>
      <c r="AP57" s="9"/>
      <c r="AQ57" s="9"/>
      <c r="AR57" s="9"/>
      <c r="AS57" s="9"/>
      <c r="AT57" s="9"/>
      <c r="AU57" s="9"/>
      <c r="AV57" s="9"/>
      <c r="AW57" s="9"/>
      <c r="AX57" s="9"/>
      <c r="AY57" s="9"/>
      <c r="AZ57" s="9"/>
      <c r="BA57" s="9"/>
      <c r="BB57" s="9"/>
      <c r="BC57" s="9"/>
      <c r="BD57" s="9"/>
      <c r="BE57" s="9"/>
      <c r="BF57" s="9"/>
      <c r="BG57" s="9"/>
      <c r="BH57" s="9"/>
    </row>
    <row r="58" spans="2:60">
      <c r="B58" s="54" t="str">
        <f>IF('Submission Template'!$AK$25=1,IF(AND('Submission Template'!$Q$9="yes",Calculations!$Z58&lt;&gt;""),MAX($Z58-1,0),$Z58),"")</f>
        <v/>
      </c>
      <c r="C58" s="33" t="str">
        <f t="shared" si="5"/>
        <v/>
      </c>
      <c r="D58" s="55" t="str">
        <f>IF('Submission Template'!$AK$25=1,IF(AND('Submission Template'!$L53&lt;&gt;"no",'Submission Template'!N53&lt;&gt;""),AVERAGE(AB$28:AB58),""),"")</f>
        <v/>
      </c>
      <c r="E58" s="55" t="str">
        <f>IF('Submission Template'!$AK$25=1,IF($Z58&gt;1,IF(AND('Submission Template'!$L53&lt;&gt;"no",'Submission Template'!N53&lt;&gt;""),STDEV(AB$28:AB58),""),""),"")</f>
        <v/>
      </c>
      <c r="F58" s="56" t="str">
        <f>IF('Submission Template'!$AK$25=1,IF('Submission Template'!N53&lt;&gt;"",IF('Submission Template'!$L52="no",F57,G57),""),"")</f>
        <v/>
      </c>
      <c r="G58" s="56" t="str">
        <f>IF('Submission Template'!$AK$25=1,IF($X58=1,MAX(IF(AND($Z58=1,'Submission Template'!$L53="yes"),0,IF('Submission Template'!$L53="yes",(F58+'Submission Template'!N53-('Submission Template'!O53+0.25*E58)),G57)),0),""),"")</f>
        <v/>
      </c>
      <c r="H58" s="56" t="str">
        <f t="shared" si="1"/>
        <v/>
      </c>
      <c r="I58" s="57" t="str">
        <f t="shared" si="2"/>
        <v/>
      </c>
      <c r="J58" s="57" t="str">
        <f t="shared" si="3"/>
        <v/>
      </c>
      <c r="K58" s="58" t="str">
        <f>IF(G58&lt;&gt;"",IF($AA58=1,IF(AND(J58&lt;&gt;1,I58=1,D58&lt;'Submission Template'!O53),1,0),$K57),"")</f>
        <v/>
      </c>
      <c r="L58" s="9"/>
      <c r="M58" s="10" t="str">
        <f>IF(AND('Submission Template'!L53="yes",'Submission Template'!T53="yes"),"Test cannot be invalid AND included in CumSum",IF($G58&gt;$H58,"Warning: CumSum statistic exceeds Action Limit",""))</f>
        <v/>
      </c>
      <c r="N58" s="9"/>
      <c r="O58" s="9"/>
      <c r="P58" s="9"/>
      <c r="Q58" s="9"/>
      <c r="R58" s="9"/>
      <c r="S58" s="9"/>
      <c r="T58" s="9"/>
      <c r="U58" s="9"/>
      <c r="V58" s="9"/>
      <c r="W58" s="95"/>
      <c r="X58" s="97">
        <f>IF(AND('Submission Template'!O53&lt;&gt;"",'Submission Template'!N53&lt;&gt;"",'Submission Template'!L53&lt;&gt;""),1,0)</f>
        <v>0</v>
      </c>
      <c r="Y58" s="97" t="str">
        <f t="shared" si="0"/>
        <v/>
      </c>
      <c r="Z58" s="97" t="str">
        <f>IF('Submission Template'!N53&lt;&gt;"",IF('Submission Template'!L53="yes",Z57+1,Z57),"")</f>
        <v/>
      </c>
      <c r="AA58" s="97" t="str">
        <f>IF('Submission Template'!N53&lt;&gt;"",IF('Submission Template'!L53="yes",1,0),"")</f>
        <v/>
      </c>
      <c r="AB58" s="97" t="str">
        <f>IF(AND('Submission Template'!L53="yes",'Submission Template'!N53&lt;&gt;""),'Submission Template'!N53,"")</f>
        <v/>
      </c>
      <c r="AC58" s="97"/>
      <c r="AF58" s="97"/>
      <c r="AG58" s="117" t="str">
        <f>IF('Submission Template'!$AK$25=1,IF(AND('Submission Template'!$L53="yes",$Z58&gt;1),ROUND((($Y58*$E58)/($D58-'Submission Template'!$O53))^2+1,1),""),"")</f>
        <v/>
      </c>
      <c r="AH58" s="9"/>
      <c r="AI58" s="9"/>
      <c r="AJ58" s="9"/>
      <c r="AK58" s="9"/>
      <c r="AL58" s="9"/>
      <c r="AM58" s="9"/>
      <c r="AN58" s="9"/>
      <c r="AO58" s="9"/>
      <c r="AP58" s="9"/>
      <c r="AQ58" s="9"/>
      <c r="AR58" s="9"/>
      <c r="AS58" s="9"/>
      <c r="AT58" s="9"/>
      <c r="AU58" s="9"/>
      <c r="AV58" s="9"/>
      <c r="AW58" s="9"/>
      <c r="AX58" s="9"/>
      <c r="AY58" s="9"/>
      <c r="AZ58" s="9"/>
      <c r="BA58" s="9"/>
      <c r="BB58" s="9"/>
      <c r="BC58" s="9"/>
      <c r="BD58" s="9"/>
      <c r="BE58" s="9"/>
      <c r="BF58" s="9"/>
      <c r="BG58" s="9"/>
      <c r="BH58" s="9"/>
    </row>
    <row r="59" spans="2:60">
      <c r="B59" s="54" t="str">
        <f>IF('Submission Template'!$AK$25=1,IF(AND('Submission Template'!$Q$9="yes",Calculations!$Z59&lt;&gt;""),MAX($Z59-1,0),$Z59),"")</f>
        <v/>
      </c>
      <c r="C59" s="33" t="str">
        <f t="shared" si="5"/>
        <v/>
      </c>
      <c r="D59" s="55" t="str">
        <f>IF('Submission Template'!$AK$25=1,IF(AND('Submission Template'!$L54&lt;&gt;"no",'Submission Template'!N54&lt;&gt;""),AVERAGE(AB$28:AB59),""),"")</f>
        <v/>
      </c>
      <c r="E59" s="55" t="str">
        <f>IF('Submission Template'!$AK$25=1,IF($Z59&gt;1,IF(AND('Submission Template'!$L54&lt;&gt;"no",'Submission Template'!N54&lt;&gt;""),STDEV(AB$28:AB59),""),""),"")</f>
        <v/>
      </c>
      <c r="F59" s="56" t="str">
        <f>IF('Submission Template'!$AK$25=1,IF('Submission Template'!N54&lt;&gt;"",IF('Submission Template'!$L53="no",F58,G58),""),"")</f>
        <v/>
      </c>
      <c r="G59" s="56" t="str">
        <f>IF('Submission Template'!$AK$25=1,IF($X59=1,MAX(IF(AND($Z59=1,'Submission Template'!$L54="yes"),0,IF('Submission Template'!$L54="yes",(F59+'Submission Template'!N54-('Submission Template'!O54+0.25*E59)),G58)),0),""),"")</f>
        <v/>
      </c>
      <c r="H59" s="56" t="str">
        <f t="shared" si="1"/>
        <v/>
      </c>
      <c r="I59" s="57" t="str">
        <f t="shared" si="2"/>
        <v/>
      </c>
      <c r="J59" s="57" t="str">
        <f t="shared" si="3"/>
        <v/>
      </c>
      <c r="K59" s="58" t="str">
        <f>IF(G59&lt;&gt;"",IF($AA59=1,IF(AND(J59&lt;&gt;1,I59=1,D59&lt;'Submission Template'!O54),1,0),$K58),"")</f>
        <v/>
      </c>
      <c r="L59" s="9"/>
      <c r="M59" s="10" t="str">
        <f>IF(AND('Submission Template'!L54="yes",'Submission Template'!T54="yes"),"Test cannot be invalid AND included in CumSum",IF($G59&gt;$H59,"Warning: CumSum statistic exceeds Action Limit",""))</f>
        <v/>
      </c>
      <c r="N59" s="9"/>
      <c r="O59" s="9"/>
      <c r="P59" s="9"/>
      <c r="Q59" s="9"/>
      <c r="R59" s="9"/>
      <c r="S59" s="9"/>
      <c r="T59" s="9"/>
      <c r="U59" s="9"/>
      <c r="V59" s="9"/>
      <c r="W59" s="95"/>
      <c r="X59" s="97">
        <f>IF(AND('Submission Template'!O54&lt;&gt;"",'Submission Template'!N54&lt;&gt;"",'Submission Template'!L54&lt;&gt;""),1,0)</f>
        <v>0</v>
      </c>
      <c r="Y59" s="97" t="str">
        <f t="shared" si="0"/>
        <v/>
      </c>
      <c r="Z59" s="97" t="str">
        <f>IF('Submission Template'!N54&lt;&gt;"",IF('Submission Template'!L54="yes",Z58+1,Z58),"")</f>
        <v/>
      </c>
      <c r="AA59" s="97" t="str">
        <f>IF('Submission Template'!N54&lt;&gt;"",IF('Submission Template'!L54="yes",1,0),"")</f>
        <v/>
      </c>
      <c r="AB59" s="97" t="str">
        <f>IF(AND('Submission Template'!L54="yes",'Submission Template'!N54&lt;&gt;""),'Submission Template'!N54,"")</f>
        <v/>
      </c>
      <c r="AC59" s="97"/>
      <c r="AD59" s="97"/>
      <c r="AE59" s="99"/>
      <c r="AF59" s="97"/>
      <c r="AG59" s="117" t="str">
        <f>IF('Submission Template'!$AK$25=1,IF(AND('Submission Template'!$L54="yes",$Z59&gt;1),ROUND((($Y59*$E59)/($D59-'Submission Template'!$O54))^2+1,1),""),"")</f>
        <v/>
      </c>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row>
    <row r="60" spans="2:60">
      <c r="B60" s="54" t="str">
        <f>IF('Submission Template'!$AK$25=1,IF(AND('Submission Template'!$Q$9="yes",Calculations!$Z60&lt;&gt;""),MAX($Z60-1,0),$Z60),"")</f>
        <v/>
      </c>
      <c r="C60" s="33" t="str">
        <f t="shared" si="5"/>
        <v/>
      </c>
      <c r="D60" s="55" t="str">
        <f>IF('Submission Template'!$AK$25=1,IF(AND('Submission Template'!$L55&lt;&gt;"no",'Submission Template'!N55&lt;&gt;""),AVERAGE(AB$28:AB60),""),"")</f>
        <v/>
      </c>
      <c r="E60" s="55" t="str">
        <f>IF('Submission Template'!$AK$25=1,IF($Z60&gt;1,IF(AND('Submission Template'!$L55&lt;&gt;"no",'Submission Template'!N55&lt;&gt;""),STDEV(AB$28:AB60),""),""),"")</f>
        <v/>
      </c>
      <c r="F60" s="56" t="str">
        <f>IF('Submission Template'!$AK$25=1,IF('Submission Template'!N55&lt;&gt;"",IF('Submission Template'!$L54="no",F59,G59),""),"")</f>
        <v/>
      </c>
      <c r="G60" s="56" t="str">
        <f>IF('Submission Template'!$AK$25=1,IF($X60=1,MAX(IF(AND($Z60=1,'Submission Template'!$L55="yes"),0,IF('Submission Template'!$L55="yes",(F60+'Submission Template'!N55-('Submission Template'!O55+0.25*E60)),G59)),0),""),"")</f>
        <v/>
      </c>
      <c r="H60" s="56" t="str">
        <f t="shared" si="1"/>
        <v/>
      </c>
      <c r="I60" s="57" t="str">
        <f t="shared" si="2"/>
        <v/>
      </c>
      <c r="J60" s="57" t="str">
        <f t="shared" si="3"/>
        <v/>
      </c>
      <c r="K60" s="58" t="str">
        <f>IF(G60&lt;&gt;"",IF($AA60=1,IF(AND(J60&lt;&gt;1,I60=1,D60&lt;'Submission Template'!O55),1,0),$K59),"")</f>
        <v/>
      </c>
      <c r="L60" s="9"/>
      <c r="M60" s="10" t="str">
        <f>IF(AND('Submission Template'!L55="yes",'Submission Template'!T55="yes"),"Test cannot be invalid AND included in CumSum",IF($G60&gt;$H60,"Warning: CumSum statistic exceeds Action Limit",""))</f>
        <v/>
      </c>
      <c r="N60" s="9"/>
      <c r="O60" s="9"/>
      <c r="P60" s="9"/>
      <c r="Q60" s="9"/>
      <c r="R60" s="9"/>
      <c r="S60" s="9"/>
      <c r="T60" s="9"/>
      <c r="U60" s="9"/>
      <c r="V60" s="9"/>
      <c r="W60" s="95"/>
      <c r="X60" s="97">
        <f>IF(AND('Submission Template'!O55&lt;&gt;"",'Submission Template'!N55&lt;&gt;"",'Submission Template'!L55&lt;&gt;""),1,0)</f>
        <v>0</v>
      </c>
      <c r="Y60" s="97" t="str">
        <f t="shared" si="0"/>
        <v/>
      </c>
      <c r="Z60" s="97" t="str">
        <f>IF('Submission Template'!N55&lt;&gt;"",IF('Submission Template'!L55="yes",Z59+1,Z59),"")</f>
        <v/>
      </c>
      <c r="AA60" s="97" t="str">
        <f>IF('Submission Template'!N55&lt;&gt;"",IF('Submission Template'!L55="yes",1,0),"")</f>
        <v/>
      </c>
      <c r="AB60" s="97" t="str">
        <f>IF(AND('Submission Template'!L55="yes",'Submission Template'!N55&lt;&gt;""),'Submission Template'!N55,"")</f>
        <v/>
      </c>
      <c r="AC60" s="97"/>
      <c r="AD60" s="97"/>
      <c r="AE60" s="99"/>
      <c r="AF60" s="97"/>
      <c r="AG60" s="117" t="str">
        <f>IF('Submission Template'!$AK$25=1,IF(AND('Submission Template'!$L55="yes",$Z60&gt;1),ROUND((($Y60*$E60)/($D60-'Submission Template'!$O55))^2+1,1),""),"")</f>
        <v/>
      </c>
      <c r="AH60" s="9"/>
      <c r="AI60" s="9"/>
      <c r="AJ60" s="9"/>
      <c r="AK60" s="9"/>
      <c r="AL60" s="9"/>
      <c r="AM60" s="9"/>
      <c r="AN60" s="9"/>
      <c r="AO60" s="9"/>
      <c r="AP60" s="9"/>
      <c r="AQ60" s="9"/>
      <c r="AR60" s="9"/>
      <c r="AS60" s="9"/>
      <c r="AT60" s="9"/>
      <c r="AU60" s="9"/>
      <c r="AV60" s="9"/>
      <c r="AW60" s="9"/>
      <c r="AX60" s="9"/>
      <c r="AY60" s="9"/>
      <c r="AZ60" s="9"/>
      <c r="BA60" s="9"/>
      <c r="BB60" s="9"/>
      <c r="BC60" s="9"/>
      <c r="BD60" s="9"/>
      <c r="BE60" s="9"/>
      <c r="BF60" s="9"/>
      <c r="BG60" s="9"/>
      <c r="BH60" s="9"/>
    </row>
    <row r="61" spans="2:60">
      <c r="B61" s="54" t="str">
        <f>IF('Submission Template'!$AK$25=1,IF(AND('Submission Template'!$Q$9="yes",Calculations!$Z61&lt;&gt;""),MAX($Z61-1,0),$Z61),"")</f>
        <v/>
      </c>
      <c r="C61" s="33" t="str">
        <f t="shared" si="5"/>
        <v/>
      </c>
      <c r="D61" s="55" t="str">
        <f>IF('Submission Template'!$AK$25=1,IF(AND('Submission Template'!$L56&lt;&gt;"no",'Submission Template'!N56&lt;&gt;""),AVERAGE(AB$28:AB61),""),"")</f>
        <v/>
      </c>
      <c r="E61" s="55" t="str">
        <f>IF('Submission Template'!$AK$25=1,IF($Z61&gt;1,IF(AND('Submission Template'!$L56&lt;&gt;"no",'Submission Template'!N56&lt;&gt;""),STDEV(AB$28:AB61),""),""),"")</f>
        <v/>
      </c>
      <c r="F61" s="56" t="str">
        <f>IF('Submission Template'!$AK$25=1,IF('Submission Template'!N56&lt;&gt;"",IF('Submission Template'!$L55="no",F60,G60),""),"")</f>
        <v/>
      </c>
      <c r="G61" s="56" t="str">
        <f>IF('Submission Template'!$AK$25=1,IF($X61=1,MAX(IF(AND($Z61=1,'Submission Template'!$L56="yes"),0,IF('Submission Template'!$L56="yes",(F61+'Submission Template'!N56-('Submission Template'!O56+0.25*E61)),G60)),0),""),"")</f>
        <v/>
      </c>
      <c r="H61" s="56" t="str">
        <f t="shared" si="1"/>
        <v/>
      </c>
      <c r="I61" s="57" t="str">
        <f t="shared" si="2"/>
        <v/>
      </c>
      <c r="J61" s="57" t="str">
        <f t="shared" si="3"/>
        <v/>
      </c>
      <c r="K61" s="58" t="str">
        <f>IF(G61&lt;&gt;"",IF($AA61=1,IF(AND(J61&lt;&gt;1,I61=1,D61&lt;'Submission Template'!O56),1,0),$K60),"")</f>
        <v/>
      </c>
      <c r="L61" s="9"/>
      <c r="M61" s="10" t="str">
        <f>IF(AND('Submission Template'!L56="yes",'Submission Template'!T56="yes"),"Test cannot be invalid AND included in CumSum",IF($G61&gt;$H61,"Warning: CumSum statistic exceeds Action Limit",""))</f>
        <v/>
      </c>
      <c r="N61" s="9"/>
      <c r="O61" s="9"/>
      <c r="P61" s="9"/>
      <c r="Q61" s="9"/>
      <c r="R61" s="9"/>
      <c r="S61" s="9"/>
      <c r="T61" s="9"/>
      <c r="U61" s="9"/>
      <c r="V61" s="9"/>
      <c r="W61" s="95"/>
      <c r="X61" s="97">
        <f>IF(AND('Submission Template'!O56&lt;&gt;"",'Submission Template'!N56&lt;&gt;"",'Submission Template'!L56&lt;&gt;""),1,0)</f>
        <v>0</v>
      </c>
      <c r="Y61" s="97" t="str">
        <f t="shared" si="0"/>
        <v/>
      </c>
      <c r="Z61" s="97" t="str">
        <f>IF('Submission Template'!N56&lt;&gt;"",IF('Submission Template'!L56="yes",Z60+1,Z60),"")</f>
        <v/>
      </c>
      <c r="AA61" s="97" t="str">
        <f>IF('Submission Template'!N56&lt;&gt;"",IF('Submission Template'!L56="yes",1,0),"")</f>
        <v/>
      </c>
      <c r="AB61" s="97" t="str">
        <f>IF(AND('Submission Template'!L56="yes",'Submission Template'!N56&lt;&gt;""),'Submission Template'!N56,"")</f>
        <v/>
      </c>
      <c r="AC61" s="97"/>
      <c r="AD61" s="97"/>
      <c r="AE61" s="99"/>
      <c r="AF61" s="97"/>
      <c r="AG61" s="117" t="str">
        <f>IF('Submission Template'!$AK$25=1,IF(AND('Submission Template'!$L56="yes",$Z61&gt;1),ROUND((($Y61*$E61)/($D61-'Submission Template'!$O56))^2+1,1),""),"")</f>
        <v/>
      </c>
      <c r="AH61" s="9"/>
      <c r="AI61" s="9"/>
      <c r="AJ61" s="9"/>
      <c r="AK61" s="9"/>
      <c r="AL61" s="9"/>
      <c r="AM61" s="9"/>
      <c r="AN61" s="9"/>
      <c r="AO61" s="9"/>
      <c r="AP61" s="9"/>
      <c r="AQ61" s="9"/>
      <c r="AR61" s="9"/>
      <c r="AS61" s="9"/>
      <c r="AT61" s="9"/>
      <c r="AU61" s="9"/>
      <c r="AV61" s="9"/>
      <c r="AW61" s="9"/>
      <c r="AX61" s="9"/>
      <c r="AY61" s="9"/>
      <c r="AZ61" s="9"/>
      <c r="BA61" s="9"/>
      <c r="BB61" s="9"/>
      <c r="BC61" s="9"/>
      <c r="BD61" s="9"/>
      <c r="BE61" s="9"/>
      <c r="BF61" s="9"/>
      <c r="BG61" s="9"/>
      <c r="BH61" s="9"/>
    </row>
    <row r="62" spans="2:60">
      <c r="B62" s="54" t="str">
        <f>IF('Submission Template'!$AK$25=1,IF(AND('Submission Template'!$Q$9="yes",Calculations!$Z62&lt;&gt;""),MAX($Z62-1,0),$Z62),"")</f>
        <v/>
      </c>
      <c r="C62" s="33" t="str">
        <f t="shared" si="5"/>
        <v/>
      </c>
      <c r="D62" s="55" t="str">
        <f>IF('Submission Template'!$AK$25=1,IF(AND('Submission Template'!$L57&lt;&gt;"no",'Submission Template'!N57&lt;&gt;""),AVERAGE(AB$28:AB62),""),"")</f>
        <v/>
      </c>
      <c r="E62" s="55" t="str">
        <f>IF('Submission Template'!$AK$25=1,IF($Z62&gt;1,IF(AND('Submission Template'!$L57&lt;&gt;"no",'Submission Template'!N57&lt;&gt;""),STDEV(AB$28:AB62),""),""),"")</f>
        <v/>
      </c>
      <c r="F62" s="56" t="str">
        <f>IF('Submission Template'!$AK$25=1,IF('Submission Template'!N57&lt;&gt;"",IF('Submission Template'!$L56="no",F61,G61),""),"")</f>
        <v/>
      </c>
      <c r="G62" s="56" t="str">
        <f>IF('Submission Template'!$AK$25=1,IF($X62=1,MAX(IF(AND($Z62=1,'Submission Template'!$L57="yes"),0,IF('Submission Template'!$L57="yes",(F62+'Submission Template'!N57-('Submission Template'!O57+0.25*E62)),G61)),0),""),"")</f>
        <v/>
      </c>
      <c r="H62" s="56" t="str">
        <f t="shared" si="1"/>
        <v/>
      </c>
      <c r="I62" s="57" t="str">
        <f t="shared" si="2"/>
        <v/>
      </c>
      <c r="J62" s="57" t="str">
        <f t="shared" si="3"/>
        <v/>
      </c>
      <c r="K62" s="58" t="str">
        <f>IF(G62&lt;&gt;"",IF($AA62=1,IF(AND(J62&lt;&gt;1,I62=1,D62&lt;'Submission Template'!O57),1,0),$K61),"")</f>
        <v/>
      </c>
      <c r="L62" s="9"/>
      <c r="M62" s="10" t="str">
        <f>IF(AND('Submission Template'!L57="yes",'Submission Template'!T57="yes"),"Test cannot be invalid AND included in CumSum",IF($G62&gt;$H62,"Warning: CumSum statistic exceeds Action Limit",""))</f>
        <v/>
      </c>
      <c r="N62" s="9"/>
      <c r="O62" s="9"/>
      <c r="P62" s="9"/>
      <c r="Q62" s="9"/>
      <c r="R62" s="9"/>
      <c r="S62" s="9"/>
      <c r="T62" s="9"/>
      <c r="U62" s="9"/>
      <c r="V62" s="9"/>
      <c r="W62" s="95"/>
      <c r="X62" s="97">
        <f>IF(AND('Submission Template'!O57&lt;&gt;"",'Submission Template'!N57&lt;&gt;"",'Submission Template'!L57&lt;&gt;""),1,0)</f>
        <v>0</v>
      </c>
      <c r="Y62" s="97" t="str">
        <f t="shared" si="0"/>
        <v/>
      </c>
      <c r="Z62" s="97" t="str">
        <f>IF('Submission Template'!N57&lt;&gt;"",IF('Submission Template'!L57="yes",Z61+1,Z61),"")</f>
        <v/>
      </c>
      <c r="AA62" s="97" t="str">
        <f>IF('Submission Template'!N57&lt;&gt;"",IF('Submission Template'!L57="yes",1,0),"")</f>
        <v/>
      </c>
      <c r="AB62" s="97" t="str">
        <f>IF(AND('Submission Template'!L57="yes",'Submission Template'!N57&lt;&gt;""),'Submission Template'!N57,"")</f>
        <v/>
      </c>
      <c r="AC62" s="97"/>
      <c r="AD62" s="97"/>
      <c r="AE62" s="99"/>
      <c r="AF62" s="97"/>
      <c r="AG62" s="117" t="str">
        <f>IF('Submission Template'!$AK$25=1,IF(AND('Submission Template'!$L57="yes",$Z62&gt;1),ROUND((($Y62*$E62)/($D62-'Submission Template'!$O57))^2+1,1),""),"")</f>
        <v/>
      </c>
      <c r="AH62" s="9"/>
      <c r="AI62" s="9"/>
      <c r="AJ62" s="9"/>
      <c r="AK62" s="9"/>
      <c r="AL62" s="9"/>
      <c r="AM62" s="9"/>
      <c r="AN62" s="9"/>
      <c r="AO62" s="9"/>
      <c r="AP62" s="9"/>
      <c r="AQ62" s="9"/>
      <c r="AR62" s="9"/>
      <c r="AS62" s="9"/>
      <c r="AT62" s="9"/>
      <c r="AU62" s="9"/>
      <c r="AV62" s="9"/>
      <c r="AW62" s="9"/>
      <c r="AX62" s="9"/>
      <c r="AY62" s="9"/>
      <c r="AZ62" s="9"/>
      <c r="BA62" s="9"/>
      <c r="BB62" s="9"/>
      <c r="BC62" s="9"/>
      <c r="BD62" s="9"/>
      <c r="BE62" s="9"/>
      <c r="BF62" s="9"/>
      <c r="BG62" s="9"/>
      <c r="BH62" s="9"/>
    </row>
    <row r="63" spans="2:60">
      <c r="B63" s="54" t="str">
        <f>IF('Submission Template'!$AK$25=1,IF(AND('Submission Template'!$Q$9="yes",Calculations!$Z63&lt;&gt;""),MAX($Z63-1,0),$Z63),"")</f>
        <v/>
      </c>
      <c r="C63" s="33" t="str">
        <f t="shared" si="5"/>
        <v/>
      </c>
      <c r="D63" s="55" t="str">
        <f>IF('Submission Template'!$AK$25=1,IF(AND('Submission Template'!$L58&lt;&gt;"no",'Submission Template'!N58&lt;&gt;""),AVERAGE(AB$28:AB63),""),"")</f>
        <v/>
      </c>
      <c r="E63" s="55" t="str">
        <f>IF('Submission Template'!$AK$25=1,IF($Z63&gt;1,IF(AND('Submission Template'!$L58&lt;&gt;"no",'Submission Template'!N58&lt;&gt;""),STDEV(AB$28:AB63),""),""),"")</f>
        <v/>
      </c>
      <c r="F63" s="56" t="str">
        <f>IF('Submission Template'!$AK$25=1,IF('Submission Template'!N58&lt;&gt;"",IF('Submission Template'!$L57="no",F62,G62),""),"")</f>
        <v/>
      </c>
      <c r="G63" s="56" t="str">
        <f>IF('Submission Template'!$AK$25=1,IF($X63=1,MAX(IF(AND($Z63=1,'Submission Template'!$L58="yes"),0,IF('Submission Template'!$L58="yes",(F63+'Submission Template'!N58-('Submission Template'!O58+0.25*E63)),G62)),0),""),"")</f>
        <v/>
      </c>
      <c r="H63" s="56" t="str">
        <f t="shared" si="1"/>
        <v/>
      </c>
      <c r="I63" s="57" t="str">
        <f t="shared" si="2"/>
        <v/>
      </c>
      <c r="J63" s="57" t="str">
        <f t="shared" si="3"/>
        <v/>
      </c>
      <c r="K63" s="58" t="str">
        <f>IF(G63&lt;&gt;"",IF($AA63=1,IF(AND(J63&lt;&gt;1,I63=1,D63&lt;'Submission Template'!O58),1,0),$K62),"")</f>
        <v/>
      </c>
      <c r="L63" s="9"/>
      <c r="M63" s="10" t="str">
        <f>IF(AND('Submission Template'!L58="yes",'Submission Template'!T58="yes"),"Test cannot be invalid AND included in CumSum",IF($G63&gt;$H63,"Warning: CumSum statistic exceeds Action Limit",""))</f>
        <v/>
      </c>
      <c r="N63" s="9"/>
      <c r="O63" s="9"/>
      <c r="P63" s="9"/>
      <c r="Q63" s="9"/>
      <c r="R63" s="9"/>
      <c r="S63" s="9"/>
      <c r="T63" s="9"/>
      <c r="U63" s="9"/>
      <c r="V63" s="9"/>
      <c r="W63" s="95"/>
      <c r="X63" s="97">
        <f>IF(AND('Submission Template'!O58&lt;&gt;"",'Submission Template'!N58&lt;&gt;"",'Submission Template'!L58&lt;&gt;""),1,0)</f>
        <v>0</v>
      </c>
      <c r="Y63" s="97" t="str">
        <f t="shared" si="0"/>
        <v/>
      </c>
      <c r="Z63" s="97" t="str">
        <f>IF('Submission Template'!N58&lt;&gt;"",IF('Submission Template'!L58="yes",Z62+1,Z62),"")</f>
        <v/>
      </c>
      <c r="AA63" s="97" t="str">
        <f>IF('Submission Template'!N58&lt;&gt;"",IF('Submission Template'!L58="yes",1,0),"")</f>
        <v/>
      </c>
      <c r="AB63" s="97" t="str">
        <f>IF(AND('Submission Template'!L58="yes",'Submission Template'!N58&lt;&gt;""),'Submission Template'!N58,"")</f>
        <v/>
      </c>
      <c r="AC63" s="97"/>
      <c r="AD63" s="97"/>
      <c r="AE63" s="99"/>
      <c r="AF63" s="97"/>
      <c r="AG63" s="117" t="str">
        <f>IF('Submission Template'!$AK$25=1,IF(AND('Submission Template'!$L58="yes",$Z63&gt;1),ROUND((($Y63*$E63)/($D63-'Submission Template'!$O58))^2+1,1),""),"")</f>
        <v/>
      </c>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9"/>
      <c r="BH63" s="9"/>
    </row>
    <row r="64" spans="2:60">
      <c r="B64" s="54" t="str">
        <f>IF('Submission Template'!$AK$25=1,IF(AND('Submission Template'!$Q$9="yes",Calculations!$Z64&lt;&gt;""),MAX($Z64-1,0),$Z64),"")</f>
        <v/>
      </c>
      <c r="C64" s="33" t="str">
        <f t="shared" si="5"/>
        <v/>
      </c>
      <c r="D64" s="55" t="str">
        <f>IF('Submission Template'!$AK$25=1,IF(AND('Submission Template'!$L59&lt;&gt;"no",'Submission Template'!N59&lt;&gt;""),AVERAGE(AB$28:AB64),""),"")</f>
        <v/>
      </c>
      <c r="E64" s="55" t="str">
        <f>IF('Submission Template'!$AK$25=1,IF($Z64&gt;1,IF(AND('Submission Template'!$L59&lt;&gt;"no",'Submission Template'!N59&lt;&gt;""),STDEV(AB$28:AB64),""),""),"")</f>
        <v/>
      </c>
      <c r="F64" s="56" t="str">
        <f>IF('Submission Template'!$AK$25=1,IF('Submission Template'!N59&lt;&gt;"",IF('Submission Template'!$L58="no",F63,G63),""),"")</f>
        <v/>
      </c>
      <c r="G64" s="56" t="str">
        <f>IF('Submission Template'!$AK$25=1,IF($X64=1,MAX(IF(AND($Z64=1,'Submission Template'!$L59="yes"),0,IF('Submission Template'!$L59="yes",(F64+'Submission Template'!N59-('Submission Template'!O59+0.25*E64)),G63)),0),""),"")</f>
        <v/>
      </c>
      <c r="H64" s="56" t="str">
        <f t="shared" si="1"/>
        <v/>
      </c>
      <c r="I64" s="57" t="str">
        <f t="shared" si="2"/>
        <v/>
      </c>
      <c r="J64" s="57" t="str">
        <f t="shared" si="3"/>
        <v/>
      </c>
      <c r="K64" s="58" t="str">
        <f>IF(G64&lt;&gt;"",IF($AA64=1,IF(AND(J64&lt;&gt;1,I64=1,D64&lt;'Submission Template'!O59),1,0),$K63),"")</f>
        <v/>
      </c>
      <c r="L64" s="9"/>
      <c r="M64" s="10" t="str">
        <f>IF(AND('Submission Template'!L59="yes",'Submission Template'!T59="yes"),"Test cannot be invalid AND included in CumSum",IF($G64&gt;$H64,"Warning: CumSum statistic exceeds Action Limit",""))</f>
        <v/>
      </c>
      <c r="N64" s="9"/>
      <c r="O64" s="9"/>
      <c r="P64" s="9"/>
      <c r="Q64" s="9"/>
      <c r="R64" s="9"/>
      <c r="S64" s="9"/>
      <c r="T64" s="9"/>
      <c r="U64" s="9"/>
      <c r="V64" s="9"/>
      <c r="W64" s="95"/>
      <c r="X64" s="97">
        <f>IF(AND('Submission Template'!O59&lt;&gt;"",'Submission Template'!N59&lt;&gt;"",'Submission Template'!L59&lt;&gt;""),1,0)</f>
        <v>0</v>
      </c>
      <c r="Y64" s="97" t="str">
        <f t="shared" si="0"/>
        <v/>
      </c>
      <c r="Z64" s="97" t="str">
        <f>IF('Submission Template'!N59&lt;&gt;"",IF('Submission Template'!L59="yes",Z63+1,Z63),"")</f>
        <v/>
      </c>
      <c r="AA64" s="97" t="str">
        <f>IF('Submission Template'!N59&lt;&gt;"",IF('Submission Template'!L59="yes",1,0),"")</f>
        <v/>
      </c>
      <c r="AB64" s="97" t="str">
        <f>IF(AND('Submission Template'!L59="yes",'Submission Template'!N59&lt;&gt;""),'Submission Template'!N59,"")</f>
        <v/>
      </c>
      <c r="AC64" s="97"/>
      <c r="AD64" s="97"/>
      <c r="AE64" s="99"/>
      <c r="AF64" s="97"/>
      <c r="AG64" s="117" t="str">
        <f>IF('Submission Template'!$AK$25=1,IF(AND('Submission Template'!$L59="yes",$Z64&gt;1),ROUND((($Y64*$E64)/($D64-'Submission Template'!$O59))^2+1,1),""),"")</f>
        <v/>
      </c>
      <c r="AH64" s="9"/>
      <c r="AI64" s="9"/>
      <c r="AJ64" s="9"/>
      <c r="AK64" s="9"/>
      <c r="AL64" s="9"/>
      <c r="AM64" s="9"/>
      <c r="AN64" s="9"/>
      <c r="AO64" s="9"/>
      <c r="AP64" s="9"/>
      <c r="AQ64" s="9"/>
      <c r="AR64" s="9"/>
      <c r="AS64" s="9"/>
      <c r="AT64" s="9"/>
      <c r="AU64" s="9"/>
      <c r="AV64" s="9"/>
      <c r="AW64" s="9"/>
      <c r="AX64" s="9"/>
      <c r="AY64" s="9"/>
      <c r="AZ64" s="9"/>
      <c r="BA64" s="9"/>
      <c r="BB64" s="9"/>
      <c r="BC64" s="9"/>
      <c r="BD64" s="9"/>
      <c r="BE64" s="9"/>
      <c r="BF64" s="9"/>
      <c r="BG64" s="9"/>
      <c r="BH64" s="9"/>
    </row>
    <row r="65" spans="2:60">
      <c r="B65" s="54" t="str">
        <f>IF('Submission Template'!$AK$25=1,IF(AND('Submission Template'!$Q$9="yes",Calculations!$Z65&lt;&gt;""),MAX($Z65-1,0),$Z65),"")</f>
        <v/>
      </c>
      <c r="C65" s="33" t="str">
        <f t="shared" si="5"/>
        <v/>
      </c>
      <c r="D65" s="55" t="str">
        <f>IF('Submission Template'!$AK$25=1,IF(AND('Submission Template'!$L60&lt;&gt;"no",'Submission Template'!N60&lt;&gt;""),AVERAGE(AB$28:AB65),""),"")</f>
        <v/>
      </c>
      <c r="E65" s="55" t="str">
        <f>IF('Submission Template'!$AK$25=1,IF($Z65&gt;1,IF(AND('Submission Template'!$L60&lt;&gt;"no",'Submission Template'!N60&lt;&gt;""),STDEV(AB$28:AB65),""),""),"")</f>
        <v/>
      </c>
      <c r="F65" s="56" t="str">
        <f>IF('Submission Template'!$AK$25=1,IF('Submission Template'!N60&lt;&gt;"",IF('Submission Template'!$L59="no",F64,G64),""),"")</f>
        <v/>
      </c>
      <c r="G65" s="56" t="str">
        <f>IF('Submission Template'!$AK$25=1,IF($X65=1,MAX(IF(AND($Z65=1,'Submission Template'!$L60="yes"),0,IF('Submission Template'!$L60="yes",(F65+'Submission Template'!N60-('Submission Template'!O60+0.25*E65)),G64)),0),""),"")</f>
        <v/>
      </c>
      <c r="H65" s="56" t="str">
        <f t="shared" si="1"/>
        <v/>
      </c>
      <c r="I65" s="57" t="str">
        <f t="shared" si="2"/>
        <v/>
      </c>
      <c r="J65" s="57" t="str">
        <f t="shared" si="3"/>
        <v/>
      </c>
      <c r="K65" s="58" t="str">
        <f>IF(G65&lt;&gt;"",IF($AA65=1,IF(AND(J65&lt;&gt;1,I65=1,D65&lt;'Submission Template'!O60),1,0),$K64),"")</f>
        <v/>
      </c>
      <c r="L65" s="9"/>
      <c r="M65" s="10" t="str">
        <f>IF(AND('Submission Template'!L60="yes",'Submission Template'!T60="yes"),"Test cannot be invalid AND included in CumSum",IF($G65&gt;$H65,"Warning: CumSum statistic exceeds Action Limit",""))</f>
        <v/>
      </c>
      <c r="N65" s="9"/>
      <c r="O65" s="9"/>
      <c r="P65" s="9"/>
      <c r="Q65" s="9"/>
      <c r="R65" s="9"/>
      <c r="S65" s="9"/>
      <c r="T65" s="9"/>
      <c r="U65" s="9"/>
      <c r="V65" s="9"/>
      <c r="W65" s="95"/>
      <c r="X65" s="97">
        <f>IF(AND('Submission Template'!O60&lt;&gt;"",'Submission Template'!N60&lt;&gt;"",'Submission Template'!L60&lt;&gt;""),1,0)</f>
        <v>0</v>
      </c>
      <c r="Y65" s="97" t="str">
        <f t="shared" si="0"/>
        <v/>
      </c>
      <c r="Z65" s="97" t="str">
        <f>IF('Submission Template'!N60&lt;&gt;"",IF('Submission Template'!L60="yes",Z64+1,Z64),"")</f>
        <v/>
      </c>
      <c r="AA65" s="97" t="str">
        <f>IF('Submission Template'!N60&lt;&gt;"",IF('Submission Template'!L60="yes",1,0),"")</f>
        <v/>
      </c>
      <c r="AB65" s="97" t="str">
        <f>IF(AND('Submission Template'!L60="yes",'Submission Template'!N60&lt;&gt;""),'Submission Template'!N60,"")</f>
        <v/>
      </c>
      <c r="AC65" s="97"/>
      <c r="AD65" s="97"/>
      <c r="AE65" s="99"/>
      <c r="AF65" s="97"/>
      <c r="AG65" s="117" t="str">
        <f>IF('Submission Template'!$AK$25=1,IF(AND('Submission Template'!$L60="yes",$Z65&gt;1),ROUND((($Y65*$E65)/($D65-'Submission Template'!$O60))^2+1,1),""),"")</f>
        <v/>
      </c>
      <c r="AH65" s="9"/>
      <c r="AI65" s="9"/>
      <c r="AJ65" s="9"/>
      <c r="AK65" s="9"/>
      <c r="AL65" s="9"/>
      <c r="AM65" s="9"/>
      <c r="AN65" s="9"/>
      <c r="AO65" s="9"/>
      <c r="AP65" s="9"/>
      <c r="AQ65" s="9"/>
      <c r="AR65" s="9"/>
      <c r="AS65" s="9"/>
      <c r="AT65" s="9"/>
      <c r="AU65" s="9"/>
      <c r="AV65" s="9"/>
      <c r="AW65" s="9"/>
      <c r="AX65" s="9"/>
      <c r="AY65" s="9"/>
      <c r="AZ65" s="9"/>
      <c r="BA65" s="9"/>
      <c r="BB65" s="9"/>
      <c r="BC65" s="9"/>
      <c r="BD65" s="9"/>
      <c r="BE65" s="9"/>
      <c r="BF65" s="9"/>
      <c r="BG65" s="9"/>
      <c r="BH65" s="9"/>
    </row>
    <row r="66" spans="2:60">
      <c r="B66" s="54" t="str">
        <f>IF('Submission Template'!$AK$25=1,IF(AND('Submission Template'!$Q$9="yes",Calculations!$Z66&lt;&gt;""),MAX($Z66-1,0),$Z66),"")</f>
        <v/>
      </c>
      <c r="C66" s="33" t="str">
        <f t="shared" si="5"/>
        <v/>
      </c>
      <c r="D66" s="55" t="str">
        <f>IF('Submission Template'!$AK$25=1,IF(AND('Submission Template'!$L61&lt;&gt;"no",'Submission Template'!N61&lt;&gt;""),AVERAGE(AB$28:AB66),""),"")</f>
        <v/>
      </c>
      <c r="E66" s="55" t="str">
        <f>IF('Submission Template'!$AK$25=1,IF($Z66&gt;1,IF(AND('Submission Template'!$L61&lt;&gt;"no",'Submission Template'!N61&lt;&gt;""),STDEV(AB$28:AB66),""),""),"")</f>
        <v/>
      </c>
      <c r="F66" s="56" t="str">
        <f>IF('Submission Template'!$AK$25=1,IF('Submission Template'!N61&lt;&gt;"",IF('Submission Template'!$L60="no",F65,G65),""),"")</f>
        <v/>
      </c>
      <c r="G66" s="56" t="str">
        <f>IF('Submission Template'!$AK$25=1,IF($X66=1,MAX(IF(AND($Z66=1,'Submission Template'!$L61="yes"),0,IF('Submission Template'!$L61="yes",(F66+'Submission Template'!N61-('Submission Template'!O61+0.25*E66)),G65)),0),""),"")</f>
        <v/>
      </c>
      <c r="H66" s="56" t="str">
        <f t="shared" si="1"/>
        <v/>
      </c>
      <c r="I66" s="57" t="str">
        <f t="shared" si="2"/>
        <v/>
      </c>
      <c r="J66" s="57" t="str">
        <f t="shared" si="3"/>
        <v/>
      </c>
      <c r="K66" s="58" t="str">
        <f>IF(G66&lt;&gt;"",IF($AA66=1,IF(AND(J66&lt;&gt;1,I66=1,D66&lt;'Submission Template'!O61),1,0),$K65),"")</f>
        <v/>
      </c>
      <c r="L66" s="9"/>
      <c r="M66" s="10" t="str">
        <f>IF(AND('Submission Template'!L61="yes",'Submission Template'!T61="yes"),"Test cannot be invalid AND included in CumSum",IF($G66&gt;$H66,"Warning: CumSum statistic exceeds Action Limit",""))</f>
        <v/>
      </c>
      <c r="N66" s="9"/>
      <c r="O66" s="9"/>
      <c r="P66" s="9"/>
      <c r="Q66" s="9"/>
      <c r="R66" s="9"/>
      <c r="S66" s="9"/>
      <c r="T66" s="9"/>
      <c r="U66" s="9"/>
      <c r="V66" s="9"/>
      <c r="W66" s="95"/>
      <c r="X66" s="97">
        <f>IF(AND('Submission Template'!O61&lt;&gt;"",'Submission Template'!N61&lt;&gt;"",'Submission Template'!L61&lt;&gt;""),1,0)</f>
        <v>0</v>
      </c>
      <c r="Y66" s="97" t="str">
        <f t="shared" si="0"/>
        <v/>
      </c>
      <c r="Z66" s="97" t="str">
        <f>IF('Submission Template'!N61&lt;&gt;"",IF('Submission Template'!L61="yes",Z65+1,Z65),"")</f>
        <v/>
      </c>
      <c r="AA66" s="97" t="str">
        <f>IF('Submission Template'!N61&lt;&gt;"",IF('Submission Template'!L61="yes",1,0),"")</f>
        <v/>
      </c>
      <c r="AB66" s="97" t="str">
        <f>IF(AND('Submission Template'!L61="yes",'Submission Template'!N61&lt;&gt;""),'Submission Template'!N61,"")</f>
        <v/>
      </c>
      <c r="AC66" s="97"/>
      <c r="AD66" s="97"/>
      <c r="AE66" s="99"/>
      <c r="AF66" s="97"/>
      <c r="AG66" s="117" t="str">
        <f>IF('Submission Template'!$AK$25=1,IF(AND('Submission Template'!$L61="yes",$Z66&gt;1),ROUND((($Y66*$E66)/($D66-'Submission Template'!$O61))^2+1,1),""),"")</f>
        <v/>
      </c>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9"/>
      <c r="BH66" s="9"/>
    </row>
    <row r="67" spans="2:60">
      <c r="B67" s="54" t="str">
        <f>IF('Submission Template'!$AK$25=1,IF(AND('Submission Template'!$Q$9="yes",Calculations!$Z67&lt;&gt;""),MAX($Z67-1,0),$Z67),"")</f>
        <v/>
      </c>
      <c r="C67" s="33" t="str">
        <f t="shared" si="5"/>
        <v/>
      </c>
      <c r="D67" s="55" t="str">
        <f>IF('Submission Template'!$AK$25=1,IF(AND('Submission Template'!$L62&lt;&gt;"no",'Submission Template'!N62&lt;&gt;""),AVERAGE(AB$28:AB67),""),"")</f>
        <v/>
      </c>
      <c r="E67" s="55" t="str">
        <f>IF('Submission Template'!$AK$25=1,IF($Z67&gt;1,IF(AND('Submission Template'!$L62&lt;&gt;"no",'Submission Template'!N62&lt;&gt;""),STDEV(AB$28:AB67),""),""),"")</f>
        <v/>
      </c>
      <c r="F67" s="56" t="str">
        <f>IF('Submission Template'!$AK$25=1,IF('Submission Template'!N62&lt;&gt;"",IF('Submission Template'!$L61="no",F66,G66),""),"")</f>
        <v/>
      </c>
      <c r="G67" s="56" t="str">
        <f>IF('Submission Template'!$AK$25=1,IF($X67=1,MAX(IF(AND($Z67=1,'Submission Template'!$L62="yes"),0,IF('Submission Template'!$L62="yes",(F67+'Submission Template'!N62-('Submission Template'!O62+0.25*E67)),G66)),0),""),"")</f>
        <v/>
      </c>
      <c r="H67" s="56" t="str">
        <f t="shared" si="1"/>
        <v/>
      </c>
      <c r="I67" s="57" t="str">
        <f t="shared" si="2"/>
        <v/>
      </c>
      <c r="J67" s="57" t="str">
        <f t="shared" si="3"/>
        <v/>
      </c>
      <c r="K67" s="58" t="str">
        <f>IF(G67&lt;&gt;"",IF($AA67=1,IF(AND(J67&lt;&gt;1,I67=1,D67&lt;'Submission Template'!O62),1,0),$K66),"")</f>
        <v/>
      </c>
      <c r="L67" s="9"/>
      <c r="M67" s="10" t="str">
        <f>IF(AND('Submission Template'!L62="yes",'Submission Template'!T62="yes"),"Test cannot be invalid AND included in CumSum",IF($G67&gt;$H67,"Warning: CumSum statistic exceeds Action Limit",""))</f>
        <v/>
      </c>
      <c r="N67" s="9"/>
      <c r="O67" s="9"/>
      <c r="P67" s="9"/>
      <c r="Q67" s="9"/>
      <c r="R67" s="9"/>
      <c r="S67" s="9"/>
      <c r="T67" s="9"/>
      <c r="U67" s="9"/>
      <c r="V67" s="9"/>
      <c r="W67" s="95"/>
      <c r="X67" s="97">
        <f>IF(AND('Submission Template'!O62&lt;&gt;"",'Submission Template'!N62&lt;&gt;"",'Submission Template'!L62&lt;&gt;""),1,0)</f>
        <v>0</v>
      </c>
      <c r="Y67" s="97" t="str">
        <f t="shared" si="0"/>
        <v/>
      </c>
      <c r="Z67" s="97" t="str">
        <f>IF('Submission Template'!N62&lt;&gt;"",IF('Submission Template'!L62="yes",Z66+1,Z66),"")</f>
        <v/>
      </c>
      <c r="AA67" s="97" t="str">
        <f>IF('Submission Template'!N62&lt;&gt;"",IF('Submission Template'!L62="yes",1,0),"")</f>
        <v/>
      </c>
      <c r="AB67" s="97" t="str">
        <f>IF(AND('Submission Template'!L62="yes",'Submission Template'!N62&lt;&gt;""),'Submission Template'!N62,"")</f>
        <v/>
      </c>
      <c r="AC67" s="97"/>
      <c r="AD67" s="97"/>
      <c r="AE67" s="99"/>
      <c r="AF67" s="97"/>
      <c r="AG67" s="117" t="str">
        <f>IF('Submission Template'!$AK$25=1,IF(AND('Submission Template'!$L62="yes",$Z67&gt;1),ROUND((($Y67*$E67)/($D67-'Submission Template'!$O62))^2+1,1),""),"")</f>
        <v/>
      </c>
      <c r="AH67" s="9"/>
      <c r="AI67" s="9"/>
      <c r="AJ67" s="9"/>
      <c r="AK67" s="9"/>
      <c r="AL67" s="9"/>
      <c r="AM67" s="9"/>
      <c r="AN67" s="9"/>
      <c r="AO67" s="9"/>
      <c r="AP67" s="9"/>
      <c r="AQ67" s="9"/>
      <c r="AR67" s="9"/>
      <c r="AS67" s="9"/>
      <c r="AT67" s="9"/>
      <c r="AU67" s="9"/>
      <c r="AV67" s="9"/>
      <c r="AW67" s="9"/>
      <c r="AX67" s="9"/>
      <c r="AY67" s="9"/>
      <c r="AZ67" s="9"/>
      <c r="BA67" s="9"/>
      <c r="BB67" s="9"/>
      <c r="BC67" s="9"/>
      <c r="BD67" s="9"/>
      <c r="BE67" s="9"/>
      <c r="BF67" s="9"/>
      <c r="BG67" s="9"/>
      <c r="BH67" s="9"/>
    </row>
    <row r="68" spans="2:60">
      <c r="B68" s="54" t="str">
        <f>IF('Submission Template'!$AK$25=1,IF(AND('Submission Template'!$Q$9="yes",Calculations!$Z68&lt;&gt;""),MAX($Z68-1,0),$Z68),"")</f>
        <v/>
      </c>
      <c r="C68" s="33" t="str">
        <f t="shared" si="5"/>
        <v/>
      </c>
      <c r="D68" s="55" t="str">
        <f>IF('Submission Template'!$AK$25=1,IF(AND('Submission Template'!$L63&lt;&gt;"no",'Submission Template'!N63&lt;&gt;""),AVERAGE(AB$28:AB68),""),"")</f>
        <v/>
      </c>
      <c r="E68" s="55" t="str">
        <f>IF('Submission Template'!$AK$25=1,IF($Z68&gt;1,IF(AND('Submission Template'!$L63&lt;&gt;"no",'Submission Template'!N63&lt;&gt;""),STDEV(AB$28:AB68),""),""),"")</f>
        <v/>
      </c>
      <c r="F68" s="56" t="str">
        <f>IF('Submission Template'!$AK$25=1,IF('Submission Template'!N63&lt;&gt;"",IF('Submission Template'!$L62="no",F67,G67),""),"")</f>
        <v/>
      </c>
      <c r="G68" s="56" t="str">
        <f>IF('Submission Template'!$AK$25=1,IF($X68=1,MAX(IF(AND($Z68=1,'Submission Template'!$L63="yes"),0,IF('Submission Template'!$L63="yes",(F68+'Submission Template'!N63-('Submission Template'!O63+0.25*E68)),G67)),0),""),"")</f>
        <v/>
      </c>
      <c r="H68" s="56" t="str">
        <f t="shared" si="1"/>
        <v/>
      </c>
      <c r="I68" s="57" t="str">
        <f t="shared" si="2"/>
        <v/>
      </c>
      <c r="J68" s="57" t="str">
        <f t="shared" si="3"/>
        <v/>
      </c>
      <c r="K68" s="58" t="str">
        <f>IF(G68&lt;&gt;"",IF($AA68=1,IF(AND(J68&lt;&gt;1,I68=1,D68&lt;'Submission Template'!O63),1,0),$K67),"")</f>
        <v/>
      </c>
      <c r="L68" s="9"/>
      <c r="M68" s="10" t="str">
        <f>IF(AND('Submission Template'!L63="yes",'Submission Template'!T63="yes"),"Test cannot be invalid AND included in CumSum",IF($G68&gt;$H68,"Warning: CumSum statistic exceeds Action Limit",""))</f>
        <v/>
      </c>
      <c r="N68" s="9"/>
      <c r="O68" s="9"/>
      <c r="P68" s="9"/>
      <c r="Q68" s="9"/>
      <c r="R68" s="9"/>
      <c r="S68" s="9"/>
      <c r="T68" s="9"/>
      <c r="U68" s="9"/>
      <c r="V68" s="9"/>
      <c r="W68" s="95"/>
      <c r="X68" s="97">
        <f>IF(AND('Submission Template'!O63&lt;&gt;"",'Submission Template'!N63&lt;&gt;"",'Submission Template'!L63&lt;&gt;""),1,0)</f>
        <v>0</v>
      </c>
      <c r="Y68" s="97" t="str">
        <f t="shared" si="0"/>
        <v/>
      </c>
      <c r="Z68" s="97" t="str">
        <f>IF('Submission Template'!N63&lt;&gt;"",IF('Submission Template'!L63="yes",Z67+1,Z67),"")</f>
        <v/>
      </c>
      <c r="AA68" s="97" t="str">
        <f>IF('Submission Template'!N63&lt;&gt;"",IF('Submission Template'!L63="yes",1,0),"")</f>
        <v/>
      </c>
      <c r="AB68" s="97" t="str">
        <f>IF(AND('Submission Template'!L63="yes",'Submission Template'!N63&lt;&gt;""),'Submission Template'!N63,"")</f>
        <v/>
      </c>
      <c r="AC68" s="97"/>
      <c r="AD68" s="97"/>
      <c r="AE68" s="99"/>
      <c r="AF68" s="97"/>
      <c r="AG68" s="117" t="str">
        <f>IF('Submission Template'!$AK$25=1,IF(AND('Submission Template'!$L63="yes",$Z68&gt;1),ROUND((($Y68*$E68)/($D68-'Submission Template'!$O63))^2+1,1),""),"")</f>
        <v/>
      </c>
      <c r="AH68" s="9"/>
      <c r="AI68" s="9"/>
      <c r="AJ68" s="9"/>
      <c r="AK68" s="9"/>
      <c r="AL68" s="9"/>
      <c r="AM68" s="9"/>
      <c r="AN68" s="9"/>
      <c r="AO68" s="9"/>
      <c r="AP68" s="9"/>
      <c r="AQ68" s="9"/>
      <c r="AR68" s="9"/>
      <c r="AS68" s="9"/>
      <c r="AT68" s="9"/>
      <c r="AU68" s="9"/>
      <c r="AV68" s="9"/>
      <c r="AW68" s="9"/>
      <c r="AX68" s="9"/>
      <c r="AY68" s="9"/>
      <c r="AZ68" s="9"/>
      <c r="BA68" s="9"/>
      <c r="BB68" s="9"/>
      <c r="BC68" s="9"/>
      <c r="BD68" s="9"/>
      <c r="BE68" s="9"/>
      <c r="BF68" s="9"/>
      <c r="BG68" s="9"/>
      <c r="BH68" s="9"/>
    </row>
    <row r="69" spans="2:60">
      <c r="B69" s="54" t="str">
        <f>IF('Submission Template'!$AK$25=1,IF(AND('Submission Template'!$Q$9="yes",Calculations!$Z69&lt;&gt;""),MAX($Z69-1,0),$Z69),"")</f>
        <v/>
      </c>
      <c r="C69" s="33" t="str">
        <f t="shared" si="5"/>
        <v/>
      </c>
      <c r="D69" s="55" t="str">
        <f>IF('Submission Template'!$AK$25=1,IF(AND('Submission Template'!$L64&lt;&gt;"no",'Submission Template'!N64&lt;&gt;""),AVERAGE(AB$28:AB69),""),"")</f>
        <v/>
      </c>
      <c r="E69" s="55" t="str">
        <f>IF('Submission Template'!$AK$25=1,IF($Z69&gt;1,IF(AND('Submission Template'!$L64&lt;&gt;"no",'Submission Template'!N64&lt;&gt;""),STDEV(AB$28:AB69),""),""),"")</f>
        <v/>
      </c>
      <c r="F69" s="56" t="str">
        <f>IF('Submission Template'!$AK$25=1,IF('Submission Template'!N64&lt;&gt;"",IF('Submission Template'!$L63="no",F68,G68),""),"")</f>
        <v/>
      </c>
      <c r="G69" s="56" t="str">
        <f>IF('Submission Template'!$AK$25=1,IF($X69=1,MAX(IF(AND($Z69=1,'Submission Template'!$L64="yes"),0,IF('Submission Template'!$L64="yes",(F69+'Submission Template'!N64-('Submission Template'!O64+0.25*E69)),G68)),0),""),"")</f>
        <v/>
      </c>
      <c r="H69" s="56" t="str">
        <f t="shared" si="1"/>
        <v/>
      </c>
      <c r="I69" s="57" t="str">
        <f t="shared" si="2"/>
        <v/>
      </c>
      <c r="J69" s="57" t="str">
        <f t="shared" si="3"/>
        <v/>
      </c>
      <c r="K69" s="58" t="str">
        <f>IF(G69&lt;&gt;"",IF($AA69=1,IF(AND(J69&lt;&gt;1,I69=1,D69&lt;'Submission Template'!O64),1,0),$K68),"")</f>
        <v/>
      </c>
      <c r="L69" s="9"/>
      <c r="M69" s="10" t="str">
        <f>IF(AND('Submission Template'!L64="yes",'Submission Template'!T64="yes"),"Test cannot be invalid AND included in CumSum",IF($G69&gt;$H69,"Warning: CumSum statistic exceeds Action Limit",""))</f>
        <v/>
      </c>
      <c r="N69" s="9"/>
      <c r="O69" s="9"/>
      <c r="P69" s="9"/>
      <c r="Q69" s="9"/>
      <c r="R69" s="9"/>
      <c r="S69" s="9"/>
      <c r="T69" s="9"/>
      <c r="U69" s="9"/>
      <c r="V69" s="9"/>
      <c r="W69" s="95"/>
      <c r="X69" s="97">
        <f>IF(AND('Submission Template'!O64&lt;&gt;"",'Submission Template'!N64&lt;&gt;"",'Submission Template'!L64&lt;&gt;""),1,0)</f>
        <v>0</v>
      </c>
      <c r="Y69" s="97" t="str">
        <f t="shared" si="0"/>
        <v/>
      </c>
      <c r="Z69" s="97" t="str">
        <f>IF('Submission Template'!N64&lt;&gt;"",IF('Submission Template'!L64="yes",Z68+1,Z68),"")</f>
        <v/>
      </c>
      <c r="AA69" s="97" t="str">
        <f>IF('Submission Template'!N64&lt;&gt;"",IF('Submission Template'!L64="yes",1,0),"")</f>
        <v/>
      </c>
      <c r="AB69" s="97" t="str">
        <f>IF(AND('Submission Template'!L64="yes",'Submission Template'!N64&lt;&gt;""),'Submission Template'!N64,"")</f>
        <v/>
      </c>
      <c r="AC69" s="97"/>
      <c r="AD69" s="97"/>
      <c r="AE69" s="99"/>
      <c r="AF69" s="97"/>
      <c r="AG69" s="117" t="str">
        <f>IF('Submission Template'!$AK$25=1,IF(AND('Submission Template'!$L64="yes",$Z69&gt;1),ROUND((($Y69*$E69)/($D69-'Submission Template'!$O64))^2+1,1),""),"")</f>
        <v/>
      </c>
      <c r="AH69" s="9"/>
      <c r="AI69" s="9"/>
      <c r="AJ69" s="9"/>
      <c r="AK69" s="9"/>
      <c r="AL69" s="9"/>
      <c r="AM69" s="9"/>
      <c r="AN69" s="9"/>
      <c r="AO69" s="9"/>
      <c r="AP69" s="9"/>
      <c r="AQ69" s="9"/>
      <c r="AR69" s="9"/>
      <c r="AS69" s="9"/>
      <c r="AT69" s="9"/>
      <c r="AU69" s="9"/>
      <c r="AV69" s="9"/>
      <c r="AW69" s="9"/>
      <c r="AX69" s="9"/>
      <c r="AY69" s="9"/>
      <c r="AZ69" s="9"/>
      <c r="BA69" s="9"/>
      <c r="BB69" s="9"/>
      <c r="BC69" s="9"/>
      <c r="BD69" s="9"/>
      <c r="BE69" s="9"/>
      <c r="BF69" s="9"/>
      <c r="BG69" s="9"/>
      <c r="BH69" s="9"/>
    </row>
    <row r="70" spans="2:60">
      <c r="B70" s="54" t="str">
        <f>IF('Submission Template'!$AK$25=1,IF(AND('Submission Template'!$Q$9="yes",Calculations!$Z70&lt;&gt;""),MAX($Z70-1,0),$Z70),"")</f>
        <v/>
      </c>
      <c r="C70" s="33" t="str">
        <f t="shared" si="5"/>
        <v/>
      </c>
      <c r="D70" s="55" t="str">
        <f>IF('Submission Template'!$AK$25=1,IF(AND('Submission Template'!$L65&lt;&gt;"no",'Submission Template'!N65&lt;&gt;""),AVERAGE(AB$28:AB70),""),"")</f>
        <v/>
      </c>
      <c r="E70" s="55" t="str">
        <f>IF('Submission Template'!$AK$25=1,IF($Z70&gt;1,IF(AND('Submission Template'!$L65&lt;&gt;"no",'Submission Template'!N65&lt;&gt;""),STDEV(AB$28:AB70),""),""),"")</f>
        <v/>
      </c>
      <c r="F70" s="56" t="str">
        <f>IF('Submission Template'!$AK$25=1,IF('Submission Template'!N65&lt;&gt;"",IF('Submission Template'!$L64="no",F69,G69),""),"")</f>
        <v/>
      </c>
      <c r="G70" s="56" t="str">
        <f>IF('Submission Template'!$AK$25=1,IF($X70=1,MAX(IF(AND($Z70=1,'Submission Template'!$L65="yes"),0,IF('Submission Template'!$L65="yes",(F70+'Submission Template'!N65-('Submission Template'!O65+0.25*E70)),G69)),0),""),"")</f>
        <v/>
      </c>
      <c r="H70" s="56" t="str">
        <f t="shared" si="1"/>
        <v/>
      </c>
      <c r="I70" s="57" t="str">
        <f t="shared" si="2"/>
        <v/>
      </c>
      <c r="J70" s="57" t="str">
        <f t="shared" si="3"/>
        <v/>
      </c>
      <c r="K70" s="58" t="str">
        <f>IF(G70&lt;&gt;"",IF($AA70=1,IF(AND(J70&lt;&gt;1,I70=1,D70&lt;'Submission Template'!O65),1,0),$K69),"")</f>
        <v/>
      </c>
      <c r="L70" s="9"/>
      <c r="M70" s="10" t="str">
        <f>IF(AND('Submission Template'!L65="yes",'Submission Template'!T65="yes"),"Test cannot be invalid AND included in CumSum",IF($G70&gt;$H70,"Warning: CumSum statistic exceeds Action Limit",""))</f>
        <v/>
      </c>
      <c r="N70" s="9"/>
      <c r="O70" s="9"/>
      <c r="P70" s="9"/>
      <c r="Q70" s="9"/>
      <c r="R70" s="9"/>
      <c r="S70" s="9"/>
      <c r="T70" s="9"/>
      <c r="U70" s="9"/>
      <c r="V70" s="9"/>
      <c r="W70" s="95"/>
      <c r="X70" s="97">
        <f>IF(AND('Submission Template'!O65&lt;&gt;"",'Submission Template'!N65&lt;&gt;"",'Submission Template'!L65&lt;&gt;""),1,0)</f>
        <v>0</v>
      </c>
      <c r="Y70" s="97" t="str">
        <f t="shared" si="0"/>
        <v/>
      </c>
      <c r="Z70" s="97" t="str">
        <f>IF('Submission Template'!N65&lt;&gt;"",IF('Submission Template'!L65="yes",Z69+1,Z69),"")</f>
        <v/>
      </c>
      <c r="AA70" s="97" t="str">
        <f>IF('Submission Template'!N65&lt;&gt;"",IF('Submission Template'!L65="yes",1,0),"")</f>
        <v/>
      </c>
      <c r="AB70" s="97" t="str">
        <f>IF(AND('Submission Template'!L65="yes",'Submission Template'!N65&lt;&gt;""),'Submission Template'!N65,"")</f>
        <v/>
      </c>
      <c r="AC70" s="97"/>
      <c r="AD70" s="97"/>
      <c r="AE70" s="99"/>
      <c r="AF70" s="97"/>
      <c r="AG70" s="117" t="str">
        <f>IF('Submission Template'!$AK$25=1,IF(AND('Submission Template'!$L65="yes",$Z70&gt;1),ROUND((($Y70*$E70)/($D70-'Submission Template'!$O65))^2+1,1),""),"")</f>
        <v/>
      </c>
      <c r="AH70" s="9"/>
      <c r="AI70" s="9"/>
      <c r="AJ70" s="9"/>
      <c r="AK70" s="9"/>
      <c r="AL70" s="9"/>
      <c r="AM70" s="9"/>
      <c r="AN70" s="9"/>
      <c r="AO70" s="9"/>
      <c r="AP70" s="9"/>
      <c r="AQ70" s="9"/>
      <c r="AR70" s="9"/>
      <c r="AS70" s="9"/>
      <c r="AT70" s="9"/>
      <c r="AU70" s="9"/>
      <c r="AV70" s="9"/>
      <c r="AW70" s="9"/>
      <c r="AX70" s="9"/>
      <c r="AY70" s="9"/>
      <c r="AZ70" s="9"/>
      <c r="BA70" s="9"/>
      <c r="BB70" s="9"/>
      <c r="BC70" s="9"/>
      <c r="BD70" s="9"/>
      <c r="BE70" s="9"/>
      <c r="BF70" s="9"/>
      <c r="BG70" s="9"/>
      <c r="BH70" s="9"/>
    </row>
    <row r="71" spans="2:60">
      <c r="B71" s="54" t="str">
        <f>IF('Submission Template'!$AK$25=1,IF(AND('Submission Template'!$Q$9="yes",Calculations!$Z71&lt;&gt;""),MAX($Z71-1,0),$Z71),"")</f>
        <v/>
      </c>
      <c r="C71" s="33" t="str">
        <f t="shared" si="5"/>
        <v/>
      </c>
      <c r="D71" s="55" t="str">
        <f>IF('Submission Template'!$AK$25=1,IF(AND('Submission Template'!$L66&lt;&gt;"no",'Submission Template'!N66&lt;&gt;""),AVERAGE(AB$28:AB71),""),"")</f>
        <v/>
      </c>
      <c r="E71" s="55" t="str">
        <f>IF('Submission Template'!$AK$25=1,IF($Z71&gt;1,IF(AND('Submission Template'!$L66&lt;&gt;"no",'Submission Template'!N66&lt;&gt;""),STDEV(AB$28:AB71),""),""),"")</f>
        <v/>
      </c>
      <c r="F71" s="56" t="str">
        <f>IF('Submission Template'!$AK$25=1,IF('Submission Template'!N66&lt;&gt;"",IF('Submission Template'!$L65="no",F70,G70),""),"")</f>
        <v/>
      </c>
      <c r="G71" s="56" t="str">
        <f>IF('Submission Template'!$AK$25=1,IF($X71=1,MAX(IF(AND($Z71=1,'Submission Template'!$L66="yes"),0,IF('Submission Template'!$L66="yes",(F71+'Submission Template'!N66-('Submission Template'!O66+0.25*E71)),G70)),0),""),"")</f>
        <v/>
      </c>
      <c r="H71" s="56" t="str">
        <f t="shared" si="1"/>
        <v/>
      </c>
      <c r="I71" s="57" t="str">
        <f t="shared" si="2"/>
        <v/>
      </c>
      <c r="J71" s="57" t="str">
        <f t="shared" si="3"/>
        <v/>
      </c>
      <c r="K71" s="58" t="str">
        <f>IF(G71&lt;&gt;"",IF($AA71=1,IF(AND(J71&lt;&gt;1,I71=1,D71&lt;'Submission Template'!O66),1,0),$K70),"")</f>
        <v/>
      </c>
      <c r="L71" s="9"/>
      <c r="M71" s="10" t="str">
        <f>IF(AND('Submission Template'!L66="yes",'Submission Template'!T66="yes"),"Test cannot be invalid AND included in CumSum",IF($G71&gt;$H71,"Warning: CumSum statistic exceeds Action Limit",""))</f>
        <v/>
      </c>
      <c r="N71" s="9"/>
      <c r="O71" s="9"/>
      <c r="P71" s="9"/>
      <c r="Q71" s="9"/>
      <c r="R71" s="9"/>
      <c r="S71" s="9"/>
      <c r="T71" s="9"/>
      <c r="U71" s="9"/>
      <c r="V71" s="9"/>
      <c r="W71" s="95"/>
      <c r="X71" s="97">
        <f>IF(AND('Submission Template'!O66&lt;&gt;"",'Submission Template'!N66&lt;&gt;"",'Submission Template'!L66&lt;&gt;""),1,0)</f>
        <v>0</v>
      </c>
      <c r="Y71" s="97" t="str">
        <f t="shared" si="0"/>
        <v/>
      </c>
      <c r="Z71" s="97" t="str">
        <f>IF('Submission Template'!N66&lt;&gt;"",IF('Submission Template'!L66="yes",Z70+1,Z70),"")</f>
        <v/>
      </c>
      <c r="AA71" s="97" t="str">
        <f>IF('Submission Template'!N66&lt;&gt;"",IF('Submission Template'!L66="yes",1,0),"")</f>
        <v/>
      </c>
      <c r="AB71" s="97" t="str">
        <f>IF(AND('Submission Template'!L66="yes",'Submission Template'!N66&lt;&gt;""),'Submission Template'!N66,"")</f>
        <v/>
      </c>
      <c r="AC71" s="97"/>
      <c r="AD71" s="97"/>
      <c r="AE71" s="99"/>
      <c r="AF71" s="97"/>
      <c r="AG71" s="117" t="str">
        <f>IF('Submission Template'!$AK$25=1,IF(AND('Submission Template'!$L66="yes",$Z71&gt;1),ROUND((($Y71*$E71)/($D71-'Submission Template'!$O66))^2+1,1),""),"")</f>
        <v/>
      </c>
      <c r="AH71" s="9"/>
      <c r="AI71" s="9"/>
      <c r="AJ71" s="9"/>
      <c r="AK71" s="9"/>
      <c r="AL71" s="9"/>
      <c r="AM71" s="9"/>
      <c r="AN71" s="9"/>
      <c r="AO71" s="9"/>
      <c r="AP71" s="9"/>
      <c r="AQ71" s="9"/>
      <c r="AR71" s="9"/>
      <c r="AS71" s="9"/>
      <c r="AT71" s="9"/>
      <c r="AU71" s="9"/>
      <c r="AV71" s="9"/>
      <c r="AW71" s="9"/>
      <c r="AX71" s="9"/>
      <c r="AY71" s="9"/>
      <c r="AZ71" s="9"/>
      <c r="BA71" s="9"/>
      <c r="BB71" s="9"/>
      <c r="BC71" s="9"/>
      <c r="BD71" s="9"/>
      <c r="BE71" s="9"/>
      <c r="BF71" s="9"/>
      <c r="BG71" s="9"/>
      <c r="BH71" s="9"/>
    </row>
    <row r="72" spans="2:60">
      <c r="B72" s="54" t="str">
        <f>IF('Submission Template'!$AK$25=1,IF(AND('Submission Template'!$Q$9="yes",Calculations!$Z72&lt;&gt;""),MAX($Z72-1,0),$Z72),"")</f>
        <v/>
      </c>
      <c r="C72" s="33" t="str">
        <f t="shared" si="5"/>
        <v/>
      </c>
      <c r="D72" s="55" t="str">
        <f>IF('Submission Template'!$AK$25=1,IF(AND('Submission Template'!$L67&lt;&gt;"no",'Submission Template'!N67&lt;&gt;""),AVERAGE(AB$28:AB72),""),"")</f>
        <v/>
      </c>
      <c r="E72" s="55" t="str">
        <f>IF('Submission Template'!$AK$25=1,IF($Z72&gt;1,IF(AND('Submission Template'!$L67&lt;&gt;"no",'Submission Template'!N67&lt;&gt;""),STDEV(AB$28:AB72),""),""),"")</f>
        <v/>
      </c>
      <c r="F72" s="56" t="str">
        <f>IF('Submission Template'!$AK$25=1,IF('Submission Template'!N67&lt;&gt;"",IF('Submission Template'!$L66="no",F71,G71),""),"")</f>
        <v/>
      </c>
      <c r="G72" s="56" t="str">
        <f>IF('Submission Template'!$AK$25=1,IF($X72=1,MAX(IF(AND($Z72=1,'Submission Template'!$L67="yes"),0,IF('Submission Template'!$L67="yes",(F72+'Submission Template'!N67-('Submission Template'!O67+0.25*E72)),G71)),0),""),"")</f>
        <v/>
      </c>
      <c r="H72" s="56" t="str">
        <f t="shared" si="1"/>
        <v/>
      </c>
      <c r="I72" s="57" t="str">
        <f t="shared" si="2"/>
        <v/>
      </c>
      <c r="J72" s="57" t="str">
        <f t="shared" si="3"/>
        <v/>
      </c>
      <c r="K72" s="58" t="str">
        <f>IF(G72&lt;&gt;"",IF($AA72=1,IF(AND(J72&lt;&gt;1,I72=1,D72&lt;'Submission Template'!O67),1,0),$K71),"")</f>
        <v/>
      </c>
      <c r="L72" s="9"/>
      <c r="M72" s="10" t="str">
        <f>IF(AND('Submission Template'!L67="yes",'Submission Template'!T67="yes"),"Test cannot be invalid AND included in CumSum",IF($G72&gt;$H72,"Warning: CumSum statistic exceeds Action Limit",""))</f>
        <v/>
      </c>
      <c r="N72" s="9"/>
      <c r="O72" s="9"/>
      <c r="P72" s="9"/>
      <c r="Q72" s="9"/>
      <c r="R72" s="9"/>
      <c r="S72" s="9"/>
      <c r="T72" s="9"/>
      <c r="U72" s="9"/>
      <c r="V72" s="9"/>
      <c r="W72" s="95"/>
      <c r="X72" s="97">
        <f>IF(AND('Submission Template'!O67&lt;&gt;"",'Submission Template'!N67&lt;&gt;"",'Submission Template'!L67&lt;&gt;""),1,0)</f>
        <v>0</v>
      </c>
      <c r="Y72" s="97" t="str">
        <f t="shared" si="0"/>
        <v/>
      </c>
      <c r="Z72" s="97" t="str">
        <f>IF('Submission Template'!N67&lt;&gt;"",IF('Submission Template'!L67="yes",Z71+1,Z71),"")</f>
        <v/>
      </c>
      <c r="AA72" s="97" t="str">
        <f>IF('Submission Template'!N67&lt;&gt;"",IF('Submission Template'!L67="yes",1,0),"")</f>
        <v/>
      </c>
      <c r="AB72" s="97" t="str">
        <f>IF(AND('Submission Template'!L67="yes",'Submission Template'!N67&lt;&gt;""),'Submission Template'!N67,"")</f>
        <v/>
      </c>
      <c r="AC72" s="97"/>
      <c r="AD72" s="97"/>
      <c r="AE72" s="99"/>
      <c r="AF72" s="97"/>
      <c r="AG72" s="117" t="str">
        <f>IF('Submission Template'!$AK$25=1,IF(AND('Submission Template'!$L67="yes",$Z72&gt;1),ROUND((($Y72*$E72)/($D72-'Submission Template'!$O67))^2+1,1),""),"")</f>
        <v/>
      </c>
      <c r="AH72" s="9"/>
      <c r="AI72" s="9"/>
      <c r="AJ72" s="9"/>
      <c r="AK72" s="9"/>
      <c r="AL72" s="9"/>
      <c r="AM72" s="9"/>
      <c r="AN72" s="9"/>
      <c r="AO72" s="9"/>
      <c r="AP72" s="9"/>
      <c r="AQ72" s="9"/>
      <c r="AR72" s="9"/>
      <c r="AS72" s="9"/>
      <c r="AT72" s="9"/>
      <c r="AU72" s="9"/>
      <c r="AV72" s="9"/>
      <c r="AW72" s="9"/>
      <c r="AX72" s="9"/>
      <c r="AY72" s="9"/>
      <c r="AZ72" s="9"/>
      <c r="BA72" s="9"/>
      <c r="BB72" s="9"/>
      <c r="BC72" s="9"/>
      <c r="BD72" s="9"/>
      <c r="BE72" s="9"/>
      <c r="BF72" s="9"/>
      <c r="BG72" s="9"/>
      <c r="BH72" s="9"/>
    </row>
    <row r="73" spans="2:60">
      <c r="B73" s="54" t="str">
        <f>IF('Submission Template'!$AK$25=1,IF(AND('Submission Template'!$Q$9="yes",Calculations!$Z73&lt;&gt;""),MAX($Z73-1,0),$Z73),"")</f>
        <v/>
      </c>
      <c r="C73" s="33" t="str">
        <f t="shared" si="5"/>
        <v/>
      </c>
      <c r="D73" s="55" t="str">
        <f>IF('Submission Template'!$AK$25=1,IF(AND('Submission Template'!$L68&lt;&gt;"no",'Submission Template'!N68&lt;&gt;""),AVERAGE(AB$28:AB73),""),"")</f>
        <v/>
      </c>
      <c r="E73" s="55" t="str">
        <f>IF('Submission Template'!$AK$25=1,IF($Z73&gt;1,IF(AND('Submission Template'!$L68&lt;&gt;"no",'Submission Template'!N68&lt;&gt;""),STDEV(AB$28:AB73),""),""),"")</f>
        <v/>
      </c>
      <c r="F73" s="56" t="str">
        <f>IF('Submission Template'!$AK$25=1,IF('Submission Template'!N68&lt;&gt;"",IF('Submission Template'!$L67="no",F72,G72),""),"")</f>
        <v/>
      </c>
      <c r="G73" s="56" t="str">
        <f>IF('Submission Template'!$AK$25=1,IF($X73=1,MAX(IF(AND($Z73=1,'Submission Template'!$L68="yes"),0,IF('Submission Template'!$L68="yes",(F73+'Submission Template'!N68-('Submission Template'!O68+0.25*E73)),G72)),0),""),"")</f>
        <v/>
      </c>
      <c r="H73" s="56" t="str">
        <f t="shared" si="1"/>
        <v/>
      </c>
      <c r="I73" s="57" t="str">
        <f t="shared" si="2"/>
        <v/>
      </c>
      <c r="J73" s="57" t="str">
        <f t="shared" si="3"/>
        <v/>
      </c>
      <c r="K73" s="58" t="str">
        <f>IF(G73&lt;&gt;"",IF($AA73=1,IF(AND(J73&lt;&gt;1,I73=1,D73&lt;'Submission Template'!O68),1,0),$K72),"")</f>
        <v/>
      </c>
      <c r="L73" s="9"/>
      <c r="M73" s="10" t="str">
        <f>IF(AND('Submission Template'!L68="yes",'Submission Template'!T68="yes"),"Test cannot be invalid AND included in CumSum",IF($G73&gt;$H73,"Warning: CumSum statistic exceeds Action Limit",""))</f>
        <v/>
      </c>
      <c r="N73" s="9"/>
      <c r="O73" s="9"/>
      <c r="P73" s="9"/>
      <c r="Q73" s="9"/>
      <c r="R73" s="9"/>
      <c r="S73" s="9"/>
      <c r="T73" s="9"/>
      <c r="U73" s="9"/>
      <c r="V73" s="9"/>
      <c r="W73" s="95"/>
      <c r="X73" s="97">
        <f>IF(AND('Submission Template'!O68&lt;&gt;"",'Submission Template'!N68&lt;&gt;"",'Submission Template'!L68&lt;&gt;""),1,0)</f>
        <v>0</v>
      </c>
      <c r="Y73" s="97" t="str">
        <f t="shared" si="0"/>
        <v/>
      </c>
      <c r="Z73" s="97" t="str">
        <f>IF('Submission Template'!N68&lt;&gt;"",IF('Submission Template'!L68="yes",Z72+1,Z72),"")</f>
        <v/>
      </c>
      <c r="AA73" s="97" t="str">
        <f>IF('Submission Template'!N68&lt;&gt;"",IF('Submission Template'!L68="yes",1,0),"")</f>
        <v/>
      </c>
      <c r="AB73" s="97" t="str">
        <f>IF(AND('Submission Template'!L68="yes",'Submission Template'!N68&lt;&gt;""),'Submission Template'!N68,"")</f>
        <v/>
      </c>
      <c r="AC73" s="97"/>
      <c r="AD73" s="97"/>
      <c r="AE73" s="99"/>
      <c r="AF73" s="97"/>
      <c r="AG73" s="117" t="str">
        <f>IF('Submission Template'!$AK$25=1,IF(AND('Submission Template'!$L68="yes",$Z73&gt;1),ROUND((($Y73*$E73)/($D73-'Submission Template'!$O68))^2+1,1),""),"")</f>
        <v/>
      </c>
      <c r="AH73" s="9"/>
      <c r="AI73" s="9"/>
      <c r="AJ73" s="9"/>
      <c r="AK73" s="9"/>
      <c r="AL73" s="9"/>
      <c r="AM73" s="9"/>
      <c r="AN73" s="9"/>
      <c r="AO73" s="9"/>
      <c r="AP73" s="9"/>
      <c r="AQ73" s="9"/>
      <c r="AR73" s="9"/>
      <c r="AS73" s="9"/>
      <c r="AT73" s="9"/>
      <c r="AU73" s="9"/>
      <c r="AV73" s="9"/>
      <c r="AW73" s="9"/>
      <c r="AX73" s="9"/>
      <c r="AY73" s="9"/>
      <c r="AZ73" s="9"/>
      <c r="BA73" s="9"/>
      <c r="BB73" s="9"/>
      <c r="BC73" s="9"/>
      <c r="BD73" s="9"/>
      <c r="BE73" s="9"/>
      <c r="BF73" s="9"/>
      <c r="BG73" s="9"/>
      <c r="BH73" s="9"/>
    </row>
    <row r="74" spans="2:60">
      <c r="B74" s="54" t="str">
        <f>IF('Submission Template'!$AK$25=1,IF(AND('Submission Template'!$Q$9="yes",Calculations!$Z74&lt;&gt;""),MAX($Z74-1,0),$Z74),"")</f>
        <v/>
      </c>
      <c r="C74" s="33" t="str">
        <f t="shared" si="5"/>
        <v/>
      </c>
      <c r="D74" s="55" t="str">
        <f>IF('Submission Template'!$AK$25=1,IF(AND('Submission Template'!$L69&lt;&gt;"no",'Submission Template'!N69&lt;&gt;""),AVERAGE(AB$28:AB74),""),"")</f>
        <v/>
      </c>
      <c r="E74" s="55" t="str">
        <f>IF('Submission Template'!$AK$25=1,IF($Z74&gt;1,IF(AND('Submission Template'!$L69&lt;&gt;"no",'Submission Template'!N69&lt;&gt;""),STDEV(AB$28:AB74),""),""),"")</f>
        <v/>
      </c>
      <c r="F74" s="56" t="str">
        <f>IF('Submission Template'!$AK$25=1,IF('Submission Template'!N69&lt;&gt;"",IF('Submission Template'!$L68="no",F73,G73),""),"")</f>
        <v/>
      </c>
      <c r="G74" s="56" t="str">
        <f>IF('Submission Template'!$AK$25=1,IF($X74=1,MAX(IF(AND($Z74=1,'Submission Template'!$L69="yes"),0,IF('Submission Template'!$L69="yes",(F74+'Submission Template'!N69-('Submission Template'!O69+0.25*E74)),G73)),0),""),"")</f>
        <v/>
      </c>
      <c r="H74" s="56" t="str">
        <f t="shared" si="1"/>
        <v/>
      </c>
      <c r="I74" s="57" t="str">
        <f t="shared" si="2"/>
        <v/>
      </c>
      <c r="J74" s="57" t="str">
        <f t="shared" si="3"/>
        <v/>
      </c>
      <c r="K74" s="58" t="str">
        <f>IF(G74&lt;&gt;"",IF($AA74=1,IF(AND(J74&lt;&gt;1,I74=1,D74&lt;'Submission Template'!O69),1,0),$K73),"")</f>
        <v/>
      </c>
      <c r="L74" s="9"/>
      <c r="M74" s="10" t="str">
        <f>IF(AND('Submission Template'!L69="yes",'Submission Template'!T69="yes"),"Test cannot be invalid AND included in CumSum",IF($G74&gt;$H74,"Warning: CumSum statistic exceeds Action Limit",""))</f>
        <v/>
      </c>
      <c r="N74" s="9"/>
      <c r="O74" s="9"/>
      <c r="P74" s="9"/>
      <c r="Q74" s="9"/>
      <c r="R74" s="9"/>
      <c r="S74" s="9"/>
      <c r="T74" s="9"/>
      <c r="U74" s="9"/>
      <c r="V74" s="9"/>
      <c r="W74" s="95"/>
      <c r="X74" s="97">
        <f>IF(AND('Submission Template'!O69&lt;&gt;"",'Submission Template'!N69&lt;&gt;"",'Submission Template'!L69&lt;&gt;""),1,0)</f>
        <v>0</v>
      </c>
      <c r="Y74" s="97" t="str">
        <f t="shared" si="0"/>
        <v/>
      </c>
      <c r="Z74" s="97" t="str">
        <f>IF('Submission Template'!N69&lt;&gt;"",IF('Submission Template'!L69="yes",Z73+1,Z73),"")</f>
        <v/>
      </c>
      <c r="AA74" s="97" t="str">
        <f>IF('Submission Template'!N69&lt;&gt;"",IF('Submission Template'!L69="yes",1,0),"")</f>
        <v/>
      </c>
      <c r="AB74" s="97" t="str">
        <f>IF(AND('Submission Template'!L69="yes",'Submission Template'!N69&lt;&gt;""),'Submission Template'!N69,"")</f>
        <v/>
      </c>
      <c r="AC74" s="97"/>
      <c r="AD74" s="97"/>
      <c r="AE74" s="99"/>
      <c r="AF74" s="97"/>
      <c r="AG74" s="117" t="str">
        <f>IF('Submission Template'!$AK$25=1,IF(AND('Submission Template'!$L69="yes",$Z74&gt;1),ROUND((($Y74*$E74)/($D74-'Submission Template'!$O69))^2+1,1),""),"")</f>
        <v/>
      </c>
      <c r="AH74" s="9"/>
      <c r="AI74" s="9"/>
      <c r="AJ74" s="9"/>
      <c r="AK74" s="9"/>
      <c r="AL74" s="9"/>
      <c r="AM74" s="9"/>
      <c r="AN74" s="9"/>
      <c r="AO74" s="9"/>
      <c r="AP74" s="9"/>
      <c r="AQ74" s="9"/>
      <c r="AR74" s="9"/>
      <c r="AS74" s="9"/>
      <c r="AT74" s="9"/>
      <c r="AU74" s="9"/>
      <c r="AV74" s="9"/>
      <c r="AW74" s="9"/>
      <c r="AX74" s="9"/>
      <c r="AY74" s="9"/>
      <c r="AZ74" s="9"/>
      <c r="BA74" s="9"/>
      <c r="BB74" s="9"/>
      <c r="BC74" s="9"/>
      <c r="BD74" s="9"/>
      <c r="BE74" s="9"/>
      <c r="BF74" s="9"/>
      <c r="BG74" s="9"/>
      <c r="BH74" s="9"/>
    </row>
    <row r="75" spans="2:60">
      <c r="B75" s="59" t="str">
        <f>IF('Submission Template'!$AK$25=1,IF(AND('Submission Template'!$Q$9="yes",Calculations!$Z75&lt;&gt;""),MAX($Z75-1,0),$Z75),"")</f>
        <v/>
      </c>
      <c r="C75" s="60" t="str">
        <f t="shared" si="5"/>
        <v/>
      </c>
      <c r="D75" s="61" t="str">
        <f>IF('Submission Template'!$AK$25=1,IF(AND('Submission Template'!$L70&lt;&gt;"no",'Submission Template'!N70&lt;&gt;""),AVERAGE(AB$28:AB75),""),"")</f>
        <v/>
      </c>
      <c r="E75" s="61" t="str">
        <f>IF('Submission Template'!$AK$25=1,IF($Z75&gt;1,IF(AND('Submission Template'!$L70&lt;&gt;"no",'Submission Template'!N70&lt;&gt;""),STDEV(AB$28:AB75),""),""),"")</f>
        <v/>
      </c>
      <c r="F75" s="62" t="str">
        <f>IF('Submission Template'!$AK$25=1,IF('Submission Template'!N70&lt;&gt;"",IF('Submission Template'!$L69="no",F74,G74),""),"")</f>
        <v/>
      </c>
      <c r="G75" s="62" t="str">
        <f>IF('Submission Template'!$AK$25=1,IF($X75=1,MAX(IF(AND($Z75=1,'Submission Template'!$L70="yes"),0,IF('Submission Template'!$L70="yes",(F75+'Submission Template'!N70-('Submission Template'!O70+0.25*E75)),G74)),0),""),"")</f>
        <v/>
      </c>
      <c r="H75" s="62" t="str">
        <f t="shared" si="1"/>
        <v/>
      </c>
      <c r="I75" s="63" t="str">
        <f t="shared" si="2"/>
        <v/>
      </c>
      <c r="J75" s="63" t="str">
        <f t="shared" si="3"/>
        <v/>
      </c>
      <c r="K75" s="64" t="str">
        <f>IF(G75&lt;&gt;"",IF($AA75=1,IF(AND(J75&lt;&gt;1,I75=1,D75&lt;'Submission Template'!O70),1,0),$K74),"")</f>
        <v/>
      </c>
      <c r="L75" s="9"/>
      <c r="M75" s="10" t="str">
        <f>IF(AND('Submission Template'!L70="yes",'Submission Template'!T70="yes"),"Test cannot be invalid AND included in CumSum",IF($G75&gt;$H75,"Warning: CumSum statistic exceeds Action Limit",""))</f>
        <v/>
      </c>
      <c r="N75" s="9"/>
      <c r="O75" s="9"/>
      <c r="P75" s="9"/>
      <c r="Q75" s="9"/>
      <c r="R75" s="9"/>
      <c r="S75" s="9"/>
      <c r="T75" s="9"/>
      <c r="U75" s="9"/>
      <c r="V75" s="9"/>
      <c r="W75" s="95"/>
      <c r="X75" s="97">
        <f>IF(AND('Submission Template'!O70&lt;&gt;"",'Submission Template'!N70&lt;&gt;"",'Submission Template'!L70&lt;&gt;""),1,0)</f>
        <v>0</v>
      </c>
      <c r="Y75" s="97" t="str">
        <f t="shared" si="0"/>
        <v/>
      </c>
      <c r="Z75" s="97" t="str">
        <f>IF('Submission Template'!N70&lt;&gt;"",IF('Submission Template'!L70="yes",Z74+1,Z74),"")</f>
        <v/>
      </c>
      <c r="AA75" s="97" t="str">
        <f>IF('Submission Template'!N70&lt;&gt;"",IF('Submission Template'!L70="yes",1,0),"")</f>
        <v/>
      </c>
      <c r="AB75" s="97" t="str">
        <f>IF(AND('Submission Template'!L70="yes",'Submission Template'!N70&lt;&gt;""),'Submission Template'!N70,"")</f>
        <v/>
      </c>
      <c r="AC75" s="97"/>
      <c r="AD75" s="97"/>
      <c r="AE75" s="99"/>
      <c r="AF75" s="97"/>
      <c r="AG75" s="118" t="str">
        <f>IF('Submission Template'!$AK$25=1,IF(AND('Submission Template'!$L70="yes",$Z75&gt;1),ROUND((($Y75*$E75)/($D75-'Submission Template'!$O70))^2+1,1),""),"")</f>
        <v/>
      </c>
      <c r="AH75" s="9"/>
      <c r="AI75" s="9"/>
      <c r="AJ75" s="9"/>
      <c r="AK75" s="9"/>
      <c r="AL75" s="9"/>
      <c r="AM75" s="9"/>
      <c r="AN75" s="9"/>
      <c r="AO75" s="9"/>
      <c r="AP75" s="9"/>
      <c r="AQ75" s="9"/>
      <c r="AR75" s="9"/>
      <c r="AS75" s="9"/>
      <c r="AT75" s="9"/>
      <c r="AU75" s="9"/>
      <c r="AV75" s="9"/>
      <c r="AW75" s="9"/>
      <c r="AX75" s="9"/>
      <c r="AY75" s="9"/>
      <c r="AZ75" s="9"/>
      <c r="BA75" s="9"/>
      <c r="BB75" s="9"/>
      <c r="BC75" s="9"/>
      <c r="BD75" s="9"/>
      <c r="BE75" s="9"/>
      <c r="BF75" s="9"/>
      <c r="BG75" s="9"/>
      <c r="BH75" s="9"/>
    </row>
    <row r="76" spans="2:60">
      <c r="B76" s="9"/>
      <c r="C76" s="9"/>
      <c r="D76" s="9"/>
      <c r="E76" s="9"/>
      <c r="F76" s="9"/>
      <c r="G76" s="9"/>
      <c r="H76" s="14"/>
      <c r="I76" s="14"/>
      <c r="J76" s="14"/>
      <c r="K76" s="9"/>
      <c r="L76" s="8" t="s">
        <v>40</v>
      </c>
      <c r="M76" s="10" t="str">
        <f>IF(AND('Submission Template'!L71="yes",'Submission Template'!T71="yes"),"Test cannot be invalid AND included in CumSum",IF($G76&gt;$H76,"Warning: CumSum statistic exceeds Action Limit",""))</f>
        <v/>
      </c>
      <c r="N76" s="8"/>
      <c r="O76" s="8"/>
      <c r="P76" s="9"/>
      <c r="Q76" s="9"/>
      <c r="R76" s="9"/>
      <c r="S76" s="9"/>
      <c r="T76" s="9"/>
      <c r="U76" s="9"/>
      <c r="V76" s="9"/>
      <c r="W76" s="95"/>
      <c r="X76" s="97"/>
      <c r="Y76" s="97"/>
      <c r="Z76" s="97"/>
      <c r="AA76" s="97"/>
      <c r="AB76" s="97"/>
      <c r="AC76" s="97"/>
      <c r="AD76" s="97"/>
      <c r="AE76" s="99"/>
      <c r="AF76" s="97"/>
      <c r="AG76" s="97"/>
      <c r="AH76" s="9"/>
      <c r="AI76" s="9"/>
      <c r="AJ76" s="9"/>
      <c r="AK76" s="9"/>
      <c r="AL76" s="9"/>
      <c r="AM76" s="9"/>
      <c r="AN76" s="9"/>
      <c r="AO76" s="9"/>
      <c r="AP76" s="9"/>
      <c r="AQ76" s="9"/>
      <c r="AR76" s="9"/>
      <c r="AS76" s="9"/>
      <c r="AT76" s="9"/>
      <c r="AU76" s="9"/>
      <c r="AV76" s="9"/>
      <c r="AW76" s="9"/>
      <c r="AX76" s="9"/>
      <c r="AY76" s="9"/>
      <c r="AZ76" s="9"/>
      <c r="BA76" s="9"/>
      <c r="BB76" s="9"/>
      <c r="BC76" s="9"/>
      <c r="BD76" s="9"/>
      <c r="BE76" s="9"/>
      <c r="BF76" s="9"/>
      <c r="BG76" s="9"/>
      <c r="BH76" s="9"/>
    </row>
    <row r="77" spans="2:60">
      <c r="B77" s="9"/>
      <c r="C77" s="9"/>
      <c r="D77" s="9"/>
      <c r="E77" s="9"/>
      <c r="F77" s="9"/>
      <c r="G77" s="9"/>
      <c r="H77" s="9"/>
      <c r="I77" s="9"/>
      <c r="J77" s="9"/>
      <c r="K77" s="9"/>
      <c r="L77" s="9"/>
      <c r="M77" s="10"/>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9"/>
      <c r="AP77" s="9"/>
      <c r="AQ77" s="9"/>
      <c r="AR77" s="9"/>
      <c r="AS77" s="9"/>
      <c r="AT77" s="9"/>
      <c r="AU77" s="9"/>
      <c r="AV77" s="9"/>
      <c r="AW77" s="9"/>
      <c r="AX77" s="9"/>
      <c r="AY77" s="9"/>
      <c r="AZ77" s="9"/>
      <c r="BA77" s="9"/>
      <c r="BB77" s="9"/>
      <c r="BC77" s="9"/>
      <c r="BD77" s="9"/>
      <c r="BE77" s="9"/>
      <c r="BF77" s="9"/>
      <c r="BG77" s="9"/>
      <c r="BH77" s="9"/>
    </row>
    <row r="78" spans="2:60">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9"/>
      <c r="AS78" s="9"/>
      <c r="AT78" s="9"/>
      <c r="AU78" s="9"/>
      <c r="AV78" s="9"/>
      <c r="AW78" s="9"/>
      <c r="AX78" s="9"/>
      <c r="AY78" s="9"/>
      <c r="AZ78" s="9"/>
      <c r="BA78" s="9"/>
      <c r="BB78" s="9"/>
      <c r="BC78" s="9"/>
      <c r="BD78" s="9"/>
      <c r="BE78" s="9"/>
      <c r="BF78" s="9"/>
      <c r="BG78" s="9"/>
      <c r="BH78" s="9"/>
    </row>
    <row r="79" spans="2:60">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9"/>
      <c r="AP79" s="9"/>
      <c r="AQ79" s="9"/>
      <c r="AR79" s="9"/>
      <c r="AS79" s="9"/>
      <c r="AT79" s="9"/>
      <c r="AU79" s="9"/>
      <c r="AV79" s="9"/>
      <c r="AW79" s="9"/>
      <c r="AX79" s="9"/>
      <c r="AY79" s="9"/>
      <c r="AZ79" s="9"/>
      <c r="BA79" s="9"/>
      <c r="BB79" s="9"/>
      <c r="BC79" s="9"/>
      <c r="BD79" s="9"/>
      <c r="BE79" s="9"/>
      <c r="BF79" s="9"/>
      <c r="BG79" s="9"/>
      <c r="BH79" s="9"/>
    </row>
    <row r="80" spans="2:60">
      <c r="B80" s="9"/>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9"/>
      <c r="AP80" s="9"/>
      <c r="AQ80" s="9"/>
      <c r="AR80" s="9"/>
      <c r="AS80" s="9"/>
      <c r="AT80" s="9"/>
      <c r="AU80" s="9"/>
      <c r="AV80" s="9"/>
      <c r="AW80" s="9"/>
      <c r="AX80" s="9"/>
      <c r="AY80" s="9"/>
      <c r="AZ80" s="9"/>
      <c r="BA80" s="9"/>
      <c r="BB80" s="9"/>
      <c r="BC80" s="9"/>
      <c r="BD80" s="9"/>
      <c r="BE80" s="9"/>
      <c r="BF80" s="9"/>
      <c r="BG80" s="9"/>
      <c r="BH80" s="9"/>
    </row>
    <row r="81" spans="2:61">
      <c r="B81" s="9"/>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9"/>
      <c r="AP81" s="9"/>
      <c r="AQ81" s="9"/>
      <c r="AR81" s="9"/>
      <c r="AS81" s="9"/>
      <c r="AT81" s="9"/>
      <c r="AU81" s="9"/>
      <c r="AV81" s="9"/>
      <c r="AW81" s="9"/>
      <c r="AX81" s="9"/>
      <c r="AY81" s="9"/>
      <c r="AZ81" s="9"/>
      <c r="BA81" s="9"/>
      <c r="BB81" s="9"/>
      <c r="BC81" s="9"/>
      <c r="BD81" s="9"/>
      <c r="BE81" s="9"/>
      <c r="BF81" s="9"/>
      <c r="BG81" s="9"/>
      <c r="BH81" s="9"/>
    </row>
    <row r="82" spans="2:61">
      <c r="B82" s="9"/>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row>
    <row r="83" spans="2:61">
      <c r="B83" s="9"/>
      <c r="C83" s="9"/>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c r="AO83" s="9"/>
      <c r="AP83" s="9"/>
      <c r="AQ83" s="9"/>
      <c r="AR83" s="9"/>
      <c r="AS83" s="9"/>
      <c r="AT83" s="9"/>
      <c r="AU83" s="9"/>
      <c r="AV83" s="9"/>
      <c r="AW83" s="9"/>
      <c r="AX83" s="9"/>
      <c r="AY83" s="9"/>
      <c r="AZ83" s="9"/>
      <c r="BA83" s="9"/>
      <c r="BB83" s="9"/>
      <c r="BC83" s="9"/>
      <c r="BD83" s="9"/>
      <c r="BE83" s="9"/>
      <c r="BF83" s="9"/>
      <c r="BG83" s="9"/>
      <c r="BH83" s="9"/>
      <c r="BI83" s="9"/>
    </row>
    <row r="84" spans="2:61">
      <c r="B84" s="9"/>
      <c r="C84" s="9"/>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c r="AJ84" s="9"/>
      <c r="AK84" s="9"/>
      <c r="AL84" s="9"/>
      <c r="AM84" s="9"/>
      <c r="AN84" s="9"/>
      <c r="AO84" s="9"/>
      <c r="AP84" s="9"/>
      <c r="AQ84" s="9"/>
      <c r="AR84" s="9"/>
      <c r="AS84" s="9"/>
      <c r="AT84" s="9"/>
      <c r="AU84" s="9"/>
      <c r="AV84" s="9"/>
      <c r="AW84" s="9"/>
      <c r="AX84" s="9"/>
      <c r="AY84" s="9"/>
      <c r="AZ84" s="9"/>
      <c r="BA84" s="9"/>
      <c r="BB84" s="9"/>
      <c r="BC84" s="9"/>
      <c r="BD84" s="9"/>
      <c r="BE84" s="9"/>
      <c r="BF84" s="9"/>
      <c r="BG84" s="9"/>
      <c r="BH84" s="9"/>
      <c r="BI84" s="9"/>
    </row>
    <row r="85" spans="2:61">
      <c r="B85" s="9"/>
      <c r="C85" s="9"/>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c r="AL85" s="9"/>
      <c r="AM85" s="9"/>
      <c r="AN85" s="9"/>
      <c r="AO85" s="9"/>
      <c r="AP85" s="9"/>
      <c r="AQ85" s="9"/>
      <c r="AR85" s="9"/>
      <c r="AS85" s="9"/>
      <c r="AT85" s="9"/>
      <c r="AU85" s="9"/>
      <c r="AV85" s="9"/>
      <c r="AW85" s="9"/>
      <c r="AX85" s="9"/>
      <c r="AY85" s="9"/>
      <c r="AZ85" s="9"/>
      <c r="BA85" s="9"/>
      <c r="BB85" s="9"/>
      <c r="BC85" s="9"/>
      <c r="BD85" s="9"/>
      <c r="BE85" s="9"/>
      <c r="BF85" s="9"/>
      <c r="BG85" s="9"/>
      <c r="BH85" s="9"/>
      <c r="BI85" s="9"/>
    </row>
    <row r="86" spans="2:61">
      <c r="B86" s="9"/>
      <c r="C86" s="9"/>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9"/>
      <c r="AL86" s="9"/>
      <c r="AM86" s="9"/>
      <c r="AN86" s="9"/>
      <c r="AO86" s="9"/>
      <c r="AP86" s="9"/>
      <c r="AQ86" s="9"/>
      <c r="AR86" s="9"/>
      <c r="AS86" s="9"/>
      <c r="AT86" s="9"/>
      <c r="AU86" s="9"/>
      <c r="AV86" s="9"/>
      <c r="AW86" s="9"/>
      <c r="AX86" s="9"/>
      <c r="AY86" s="9"/>
      <c r="AZ86" s="9"/>
      <c r="BA86" s="9"/>
      <c r="BB86" s="9"/>
      <c r="BC86" s="9"/>
      <c r="BD86" s="9"/>
      <c r="BE86" s="9"/>
      <c r="BF86" s="9"/>
      <c r="BG86" s="9"/>
      <c r="BH86" s="9"/>
      <c r="BI86" s="9"/>
    </row>
    <row r="87" spans="2:61">
      <c r="B87" s="9"/>
      <c r="C87" s="9"/>
      <c r="D87" s="9"/>
      <c r="E87" s="9"/>
      <c r="F87" s="9"/>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c r="AM87" s="9"/>
      <c r="AN87" s="9"/>
      <c r="AO87" s="9"/>
      <c r="AP87" s="9"/>
      <c r="AQ87" s="9"/>
      <c r="AR87" s="9"/>
      <c r="AS87" s="9"/>
      <c r="AT87" s="9"/>
      <c r="AU87" s="9"/>
      <c r="AV87" s="9"/>
      <c r="AW87" s="9"/>
      <c r="AX87" s="9"/>
      <c r="AY87" s="9"/>
      <c r="AZ87" s="9"/>
      <c r="BA87" s="9"/>
      <c r="BB87" s="9"/>
      <c r="BC87" s="9"/>
      <c r="BD87" s="9"/>
      <c r="BE87" s="9"/>
      <c r="BF87" s="9"/>
      <c r="BG87" s="9"/>
      <c r="BH87" s="9"/>
      <c r="BI87" s="9"/>
    </row>
    <row r="88" spans="2:61">
      <c r="B88" s="9"/>
      <c r="C88" s="9"/>
      <c r="D88" s="9"/>
      <c r="E88" s="9"/>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c r="AM88" s="9"/>
      <c r="AN88" s="9"/>
      <c r="AO88" s="9"/>
      <c r="AP88" s="9"/>
      <c r="AQ88" s="9"/>
      <c r="AR88" s="9"/>
      <c r="AS88" s="9"/>
      <c r="AT88" s="9"/>
      <c r="AU88" s="9"/>
      <c r="AV88" s="9"/>
      <c r="AW88" s="9"/>
      <c r="AX88" s="9"/>
      <c r="AY88" s="9"/>
      <c r="AZ88" s="9"/>
      <c r="BA88" s="9"/>
      <c r="BB88" s="9"/>
      <c r="BC88" s="9"/>
      <c r="BD88" s="9"/>
      <c r="BE88" s="9"/>
      <c r="BF88" s="9"/>
      <c r="BG88" s="9"/>
      <c r="BH88" s="9"/>
      <c r="BI88" s="9"/>
    </row>
    <row r="89" spans="2:61">
      <c r="B89" s="9"/>
      <c r="C89" s="9"/>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9"/>
      <c r="AM89" s="9"/>
      <c r="AN89" s="9"/>
      <c r="AO89" s="9"/>
      <c r="AP89" s="9"/>
      <c r="AQ89" s="9"/>
      <c r="AR89" s="9"/>
      <c r="AS89" s="9"/>
      <c r="AT89" s="9"/>
      <c r="AU89" s="9"/>
      <c r="AV89" s="9"/>
      <c r="AW89" s="9"/>
      <c r="AX89" s="9"/>
      <c r="AY89" s="9"/>
      <c r="AZ89" s="9"/>
      <c r="BA89" s="9"/>
      <c r="BB89" s="9"/>
      <c r="BC89" s="9"/>
      <c r="BD89" s="9"/>
      <c r="BE89" s="9"/>
      <c r="BF89" s="9"/>
      <c r="BG89" s="9"/>
      <c r="BH89" s="9"/>
      <c r="BI89" s="9"/>
    </row>
    <row r="90" spans="2:61">
      <c r="B90" s="9"/>
      <c r="C90" s="9"/>
      <c r="D90" s="9"/>
      <c r="E90" s="9"/>
      <c r="F90" s="9"/>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c r="AJ90" s="9"/>
      <c r="AK90" s="9"/>
      <c r="AL90" s="9"/>
      <c r="AM90" s="9"/>
      <c r="AN90" s="9"/>
      <c r="AO90" s="9"/>
      <c r="AP90" s="9"/>
      <c r="AQ90" s="9"/>
      <c r="AR90" s="9"/>
      <c r="AS90" s="9"/>
      <c r="AT90" s="9"/>
      <c r="AU90" s="9"/>
      <c r="AV90" s="9"/>
      <c r="AW90" s="9"/>
      <c r="AX90" s="9"/>
      <c r="AY90" s="9"/>
      <c r="AZ90" s="9"/>
      <c r="BA90" s="9"/>
      <c r="BB90" s="9"/>
      <c r="BC90" s="9"/>
      <c r="BD90" s="9"/>
      <c r="BE90" s="9"/>
      <c r="BF90" s="9"/>
      <c r="BG90" s="9"/>
      <c r="BH90" s="9"/>
      <c r="BI90" s="9"/>
    </row>
    <row r="91" spans="2:61">
      <c r="B91" s="9"/>
      <c r="M91" s="9"/>
      <c r="N91" s="9"/>
      <c r="O91" s="9"/>
      <c r="P91" s="9"/>
      <c r="Q91" s="9"/>
      <c r="R91" s="9"/>
      <c r="S91" s="9"/>
      <c r="T91" s="9"/>
      <c r="U91" s="9"/>
      <c r="V91" s="9"/>
      <c r="W91" s="9"/>
      <c r="X91" s="9"/>
      <c r="AJ91" s="9"/>
      <c r="AK91" s="9"/>
      <c r="AL91" s="9"/>
      <c r="AM91" s="9"/>
      <c r="AN91" s="9"/>
      <c r="AO91" s="9"/>
      <c r="AP91" s="9"/>
      <c r="AQ91" s="9"/>
      <c r="AR91" s="9"/>
      <c r="AS91" s="9"/>
      <c r="AT91" s="9"/>
      <c r="AU91" s="9"/>
      <c r="AV91" s="9"/>
      <c r="AW91" s="9"/>
      <c r="AX91" s="9"/>
      <c r="AY91" s="9"/>
      <c r="AZ91" s="9"/>
      <c r="BA91" s="9"/>
      <c r="BB91" s="9"/>
      <c r="BC91" s="9"/>
      <c r="BD91" s="9"/>
      <c r="BE91" s="9"/>
      <c r="BF91" s="9"/>
      <c r="BG91" s="9"/>
      <c r="BH91" s="9"/>
      <c r="BI91" s="9"/>
    </row>
    <row r="124" spans="2:2">
      <c r="B124" s="7"/>
    </row>
    <row r="125" spans="2:2">
      <c r="B125" s="7"/>
    </row>
    <row r="126" spans="2:2">
      <c r="B126" s="7"/>
    </row>
  </sheetData>
  <sheetProtection password="E3E4" sheet="1" objects="1" scenarios="1" selectLockedCells="1"/>
  <mergeCells count="9">
    <mergeCell ref="H8:I8"/>
    <mergeCell ref="H10:I10"/>
    <mergeCell ref="N10:O10"/>
    <mergeCell ref="F22:G22"/>
    <mergeCell ref="H11:I11"/>
    <mergeCell ref="H12:I12"/>
    <mergeCell ref="N12:O12"/>
    <mergeCell ref="N11:O11"/>
    <mergeCell ref="N13:O13"/>
  </mergeCells>
  <phoneticPr fontId="1" type="noConversion"/>
  <conditionalFormatting sqref="B28:K28">
    <cfRule type="expression" dxfId="0" priority="1" stopIfTrue="1">
      <formula>$AC$27=1</formula>
    </cfRule>
  </conditionalFormatting>
  <pageMargins left="0.75" right="0.75" top="1" bottom="1" header="0.5" footer="0.5"/>
  <pageSetup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dimension ref="B1:AH4"/>
  <sheetViews>
    <sheetView showGridLines="0" workbookViewId="0"/>
  </sheetViews>
  <sheetFormatPr defaultRowHeight="12.75"/>
  <cols>
    <col min="1" max="1" width="0.85546875" customWidth="1"/>
  </cols>
  <sheetData>
    <row r="1" spans="2:34" ht="4.5" customHeight="1"/>
    <row r="2" spans="2:34" ht="18.75">
      <c r="B2" s="36" t="s">
        <v>0</v>
      </c>
      <c r="C2" s="17"/>
      <c r="D2" s="18"/>
      <c r="E2" s="18"/>
      <c r="F2" s="18"/>
      <c r="G2" s="18"/>
      <c r="H2" s="19"/>
      <c r="I2" s="18"/>
      <c r="J2" s="18"/>
      <c r="K2" s="18"/>
      <c r="L2" s="18"/>
      <c r="M2" s="18"/>
      <c r="N2" s="18"/>
      <c r="O2" s="18"/>
      <c r="P2" s="18"/>
      <c r="Q2" s="18"/>
      <c r="R2" s="18"/>
      <c r="S2" s="18"/>
      <c r="T2" s="18"/>
      <c r="U2" s="18"/>
      <c r="V2" s="18"/>
      <c r="W2" s="18"/>
      <c r="X2" s="18"/>
      <c r="Y2" s="7"/>
      <c r="Z2" s="7"/>
      <c r="AA2" s="7"/>
      <c r="AB2" s="7"/>
      <c r="AC2" s="7"/>
      <c r="AD2" s="7"/>
      <c r="AE2" s="7"/>
      <c r="AF2" s="7"/>
      <c r="AG2" s="7"/>
      <c r="AH2" s="7"/>
    </row>
    <row r="3" spans="2:34" ht="14.25">
      <c r="B3" s="37" t="s">
        <v>97</v>
      </c>
      <c r="C3" s="21"/>
      <c r="D3" s="22"/>
      <c r="E3" s="22"/>
      <c r="F3" s="22"/>
      <c r="G3" s="22"/>
      <c r="H3" s="22"/>
      <c r="I3" s="22"/>
      <c r="J3" s="22"/>
      <c r="K3" s="22"/>
      <c r="L3" s="22"/>
      <c r="M3" s="22"/>
      <c r="N3" s="22"/>
      <c r="O3" s="22"/>
      <c r="P3" s="22"/>
      <c r="Q3" s="22"/>
      <c r="R3" s="22"/>
      <c r="S3" s="22"/>
      <c r="T3" s="22"/>
      <c r="U3" s="22"/>
      <c r="V3" s="22"/>
      <c r="W3" s="22"/>
      <c r="X3" s="22"/>
      <c r="Y3" s="16"/>
      <c r="Z3" s="16"/>
      <c r="AA3" s="16"/>
      <c r="AB3" s="16"/>
      <c r="AC3" s="16"/>
      <c r="AD3" s="16"/>
      <c r="AE3" s="16"/>
      <c r="AG3" s="16"/>
      <c r="AH3" s="16"/>
    </row>
    <row r="4" spans="2:34">
      <c r="B4" s="1"/>
    </row>
  </sheetData>
  <phoneticPr fontId="1" type="noConversion"/>
  <pageMargins left="0.75" right="0.75" top="1" bottom="1" header="0.5" footer="0.5"/>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Instructions</vt:lpstr>
      <vt:lpstr>Submission Template</vt:lpstr>
      <vt:lpstr>Calculations</vt:lpstr>
      <vt:lpstr>Notes</vt:lpstr>
      <vt:lpstr>'Submission Template'!Print_Area</vt:lpstr>
    </vt:vector>
  </TitlesOfParts>
  <Company>Perrin Quarles Associates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ckerwin</cp:lastModifiedBy>
  <cp:lastPrinted>2008-01-03T20:40:33Z</cp:lastPrinted>
  <dcterms:created xsi:type="dcterms:W3CDTF">2005-02-03T14:28:49Z</dcterms:created>
  <dcterms:modified xsi:type="dcterms:W3CDTF">2012-04-05T18:44:17Z</dcterms:modified>
</cp:coreProperties>
</file>