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5" yWindow="-15" windowWidth="12120" windowHeight="8385" tabRatio="882"/>
  </bookViews>
  <sheets>
    <sheet name="HRSA 99 -1 Cover Page" sheetId="17" r:id="rId1"/>
    <sheet name="HRSA 99-1 Page 1 of 4" sheetId="10" r:id="rId2"/>
    <sheet name="HRSA 99-1 Page 2 of 4" sheetId="11" r:id="rId3"/>
    <sheet name="HRSA 99-1 Page 3 of 4" sheetId="13" r:id="rId4"/>
    <sheet name="HRSA 99-1 Page 4 of 4" sheetId="14" r:id="rId5"/>
    <sheet name="HRSA 99-2 Cover Page" sheetId="19" r:id="rId6"/>
    <sheet name="HRSA 99-2 Page 1 of 1" sheetId="12" r:id="rId7"/>
    <sheet name="Sheet1" sheetId="20" r:id="rId8"/>
  </sheets>
  <definedNames>
    <definedName name="_xlnm.Print_Area" localSheetId="0">'HRSA 99 -1 Cover Page'!$A$1:$J$51</definedName>
    <definedName name="_xlnm.Print_Area" localSheetId="1">'HRSA 99-1 Page 1 of 4'!$A$1:$I$39</definedName>
    <definedName name="_xlnm.Print_Area" localSheetId="2">'HRSA 99-1 Page 2 of 4'!$A$1:$I$40</definedName>
    <definedName name="_xlnm.Print_Area" localSheetId="4">'HRSA 99-1 Page 4 of 4'!$A$1:$I$40</definedName>
  </definedNames>
  <calcPr calcId="125725"/>
</workbook>
</file>

<file path=xl/calcChain.xml><?xml version="1.0" encoding="utf-8"?>
<calcChain xmlns="http://schemas.openxmlformats.org/spreadsheetml/2006/main">
  <c r="I17" i="11"/>
  <c r="I23" s="1"/>
  <c r="H23"/>
  <c r="F17"/>
  <c r="F23" s="1"/>
  <c r="I16" i="13"/>
  <c r="I22" s="1"/>
  <c r="H22"/>
  <c r="G16"/>
  <c r="G22" s="1"/>
  <c r="I17" i="14"/>
  <c r="I23" s="1"/>
  <c r="I25" s="1"/>
  <c r="I36" s="1"/>
  <c r="I22" i="10" s="1"/>
  <c r="H23" i="14"/>
  <c r="G17"/>
  <c r="G23" s="1"/>
  <c r="F28" i="11"/>
  <c r="F29" s="1"/>
  <c r="I7" i="14"/>
  <c r="I6" i="13"/>
  <c r="G28" i="14"/>
  <c r="G29" s="1"/>
  <c r="G27" i="13"/>
  <c r="G28" s="1"/>
  <c r="I28" i="11"/>
  <c r="I29" s="1"/>
  <c r="I34"/>
  <c r="I35" s="1"/>
  <c r="H28"/>
  <c r="H29" s="1"/>
  <c r="H30" s="1"/>
  <c r="H34"/>
  <c r="H35" s="1"/>
  <c r="I28" i="14"/>
  <c r="I29" s="1"/>
  <c r="I34"/>
  <c r="I35"/>
  <c r="H28"/>
  <c r="H29"/>
  <c r="H30" s="1"/>
  <c r="H37" s="1"/>
  <c r="H31" i="10" s="1"/>
  <c r="H34" i="14"/>
  <c r="H35" s="1"/>
  <c r="I27" i="13"/>
  <c r="I28"/>
  <c r="I33"/>
  <c r="I34"/>
  <c r="H27"/>
  <c r="H28"/>
  <c r="H29" s="1"/>
  <c r="H36" s="1"/>
  <c r="H30" i="10" s="1"/>
  <c r="H33" i="13"/>
  <c r="H34" s="1"/>
  <c r="H25" i="11"/>
  <c r="H36" s="1"/>
  <c r="H25" i="14"/>
  <c r="H36" s="1"/>
  <c r="H22" i="10" s="1"/>
  <c r="H24" i="13"/>
  <c r="H35" s="1"/>
  <c r="H21" i="10" s="1"/>
  <c r="G33" i="13"/>
  <c r="G34" s="1"/>
  <c r="G34" i="14"/>
  <c r="G35" s="1"/>
  <c r="F34" i="11"/>
  <c r="F35" s="1"/>
  <c r="I7"/>
  <c r="E9"/>
  <c r="C8"/>
  <c r="D7"/>
  <c r="B7"/>
  <c r="C6"/>
  <c r="E8" i="13"/>
  <c r="C7"/>
  <c r="D6"/>
  <c r="B6"/>
  <c r="C5"/>
  <c r="E9" i="14"/>
  <c r="C8"/>
  <c r="D7"/>
  <c r="B7"/>
  <c r="C6"/>
  <c r="I7" i="12"/>
  <c r="E9"/>
  <c r="F24"/>
  <c r="F30"/>
  <c r="C8"/>
  <c r="D7"/>
  <c r="B7"/>
  <c r="C6"/>
  <c r="G24" i="13" l="1"/>
  <c r="G35" s="1"/>
  <c r="G21" i="10" s="1"/>
  <c r="F27" i="12" s="1"/>
  <c r="I30" i="14"/>
  <c r="I37" s="1"/>
  <c r="I31" i="10" s="1"/>
  <c r="G29" i="13"/>
  <c r="G36" s="1"/>
  <c r="G30" i="10" s="1"/>
  <c r="F32" i="12"/>
  <c r="G24" i="11"/>
  <c r="G25"/>
  <c r="F25"/>
  <c r="F36" s="1"/>
  <c r="G20" i="10" s="1"/>
  <c r="I24" i="13"/>
  <c r="I35" s="1"/>
  <c r="I21" i="10" s="1"/>
  <c r="I29" i="13"/>
  <c r="I36" s="1"/>
  <c r="I30" i="10" s="1"/>
  <c r="F30" i="11"/>
  <c r="F37" s="1"/>
  <c r="G29" i="10" s="1"/>
  <c r="H26"/>
  <c r="H20"/>
  <c r="H23" s="1"/>
  <c r="H25" s="1"/>
  <c r="G30" i="14"/>
  <c r="G37" s="1"/>
  <c r="G31" i="10" s="1"/>
  <c r="G25" i="14"/>
  <c r="G36" s="1"/>
  <c r="G22" i="10" s="1"/>
  <c r="I30" i="11"/>
  <c r="I37" s="1"/>
  <c r="I25"/>
  <c r="I36" s="1"/>
  <c r="H37"/>
  <c r="G23" i="10" l="1"/>
  <c r="F21" i="12" s="1"/>
  <c r="G32" i="10"/>
  <c r="G34" s="1"/>
  <c r="G29" i="11"/>
  <c r="G30" s="1"/>
  <c r="G37" s="1"/>
  <c r="G28"/>
  <c r="G27"/>
  <c r="G26"/>
  <c r="G36"/>
  <c r="I20" i="10"/>
  <c r="I23" s="1"/>
  <c r="I25" s="1"/>
  <c r="I26"/>
  <c r="H35"/>
  <c r="H29"/>
  <c r="H32" s="1"/>
  <c r="H34" s="1"/>
  <c r="I29"/>
  <c r="I32" s="1"/>
  <c r="I34" s="1"/>
  <c r="I35"/>
  <c r="H27"/>
  <c r="G25"/>
  <c r="G35" l="1"/>
  <c r="G36" s="1"/>
  <c r="G26"/>
  <c r="F34" i="12" s="1"/>
  <c r="F35" s="1"/>
  <c r="F36" s="1"/>
  <c r="I36" i="10"/>
  <c r="I27"/>
  <c r="H36"/>
  <c r="G27" l="1"/>
</calcChain>
</file>

<file path=xl/sharedStrings.xml><?xml version="1.0" encoding="utf-8"?>
<sst xmlns="http://schemas.openxmlformats.org/spreadsheetml/2006/main" count="284" uniqueCount="149">
  <si>
    <t>Inclusive dates of the subject cost reporting period</t>
  </si>
  <si>
    <t>Status of MCR</t>
  </si>
  <si>
    <t>FTE adjusted cap</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</si>
  <si>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</si>
  <si>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</si>
  <si>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</si>
  <si>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</si>
  <si>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</si>
  <si>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</si>
  <si>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</si>
  <si>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Adjustment (to the cap) for the Unweighted resident FTE count for allopathic and osteopathic programs for affiliated programs</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</si>
  <si>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</si>
  <si>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</si>
  <si>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</si>
  <si>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</si>
  <si>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</si>
  <si>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</si>
  <si>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</si>
  <si>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</si>
  <si>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From:</t>
  </si>
  <si>
    <t>To:</t>
  </si>
  <si>
    <t>Inpatient Data for the Current Medicare Cost Report (MCR) Period</t>
  </si>
  <si>
    <t>Case Mix Index (CMI)</t>
  </si>
  <si>
    <t>IRB Ratio for the Current MCR Period</t>
  </si>
  <si>
    <t>Bed count for the current MCR period</t>
  </si>
  <si>
    <t>IRB ratio for the current MCR period</t>
  </si>
  <si>
    <t>IRB Ratio for the Previous MCR Period</t>
  </si>
  <si>
    <t>Unweighted resident FTE count for the previous MCR period</t>
  </si>
  <si>
    <t>1.10</t>
  </si>
  <si>
    <t>Bed count for previous MCR period</t>
  </si>
  <si>
    <t>IRB Cap</t>
  </si>
  <si>
    <t>IRB Cap (lesser of 1.07 or 1.11)</t>
  </si>
  <si>
    <t>AVERAGE OF WEIGHTED RESIDENT FTE COUNTS</t>
  </si>
  <si>
    <t>Number of Inpatient Discharges</t>
  </si>
  <si>
    <t>Number of Inpatient Days</t>
  </si>
  <si>
    <t>Total unweighted resident FTE count</t>
  </si>
  <si>
    <t>Unweighted resident FTE count for allopathic and osteopathic residents in their initial residency period</t>
  </si>
  <si>
    <t>(From)</t>
  </si>
  <si>
    <t>(To)</t>
  </si>
  <si>
    <t>Unweighted resident FTE count for allopathic and osteopathic programs which meet the criteria for an add-on (to the cap)</t>
  </si>
  <si>
    <t>Hospitals that elect not to submit a CMI are required to initial the box to the left acknowledging their ineligibility for IME payments.  The initials to the left must be consistent with the signature on HRSA 99-3.</t>
  </si>
  <si>
    <t>AVERAGE OF UNWEIGHTED RESIDENT FTE COUNTS</t>
  </si>
  <si>
    <t>Children's Hospitals Graduate Medical Education Payment Program                                                                                                                                                               Determination of Weighted and Unweighted Resident FTE Counts</t>
  </si>
  <si>
    <t>City</t>
  </si>
  <si>
    <t>State</t>
  </si>
  <si>
    <t>Name of Applicant:</t>
  </si>
  <si>
    <t>Medicare Provider Number</t>
  </si>
  <si>
    <t>Fiscal Year in which Applying for Funding:</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</si>
  <si>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</si>
  <si>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</si>
  <si>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</si>
  <si>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</si>
  <si>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</si>
  <si>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</si>
  <si>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</si>
  <si>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</si>
  <si>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</si>
  <si>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</si>
  <si>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</si>
  <si>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</si>
  <si>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</si>
  <si>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Adjustment (to the cap) for the unweighted resident FTE count for allopathic and osteopathic programs for affiliated programs</t>
  </si>
  <si>
    <t xml:space="preserve">Unweighted resident FTE count for allopathic and osteopathic programs (from the cap year) </t>
  </si>
  <si>
    <t>Weighted resident FTE count for allopathic and osteopathic programs following application of the resident FTE adjusted cap</t>
  </si>
  <si>
    <t>Section 5</t>
  </si>
  <si>
    <t>DETERMINATION OF FTE RESIDENT COUNT FOR THE HOSPITAL'S  PRIOR COST REPORTING PERIOD</t>
  </si>
  <si>
    <t>Section 6</t>
  </si>
  <si>
    <t>Inclusive dates of the current MCR period</t>
  </si>
  <si>
    <t>To be completed by hospital</t>
  </si>
  <si>
    <t>MCR   DATA</t>
  </si>
  <si>
    <t>FI       DATA</t>
  </si>
  <si>
    <t>FI        DATA</t>
  </si>
  <si>
    <t>FI      DATA</t>
  </si>
  <si>
    <t>Children's Hospitals Graduate Medical Education Payment Program                                                                                                                                                               Determination of Indirect Medical Education Data                                                                                 Related to the Teaching of Residents</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</si>
  <si>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</si>
  <si>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</si>
  <si>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</si>
  <si>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</si>
  <si>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</si>
  <si>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</si>
  <si>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</si>
  <si>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</si>
  <si>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</si>
  <si>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</si>
  <si>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</si>
  <si>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</si>
  <si>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</si>
  <si>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</si>
  <si>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</si>
  <si>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</si>
  <si>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</si>
  <si>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</si>
  <si>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</si>
  <si>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</si>
  <si>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IRB ratio for the previous MCR period</t>
  </si>
  <si>
    <t>1996 Cap Year</t>
  </si>
  <si>
    <t>Grand Total:  Unweighted resident FTE Count</t>
  </si>
  <si>
    <t>Grand Total:  Weighted resident FTE Count</t>
  </si>
  <si>
    <t>§422 of the MMA IRB ratio for the current MCR period</t>
  </si>
  <si>
    <t xml:space="preserve"> §422 of the MMA IRB Ratio for the Current MCR Period</t>
  </si>
  <si>
    <t>3-year adjusted unweighted resident FTE rolling average for the current MCR period</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</si>
  <si>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</si>
  <si>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</si>
  <si>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</si>
  <si>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</si>
  <si>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</si>
  <si>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</si>
  <si>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</si>
  <si>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</si>
  <si>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</si>
  <si>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</si>
  <si>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</si>
  <si>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</si>
  <si>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§422 of the MMA unweighted resident FTE count for the current MCR period</t>
  </si>
  <si>
    <t>Outpatient Data</t>
  </si>
  <si>
    <t xml:space="preserve">Number of Ambulatory Surgery Visits </t>
  </si>
  <si>
    <t>Number of Radiology Visits</t>
  </si>
  <si>
    <t>Number of Urgent Care Visits</t>
  </si>
  <si>
    <t>Number of Emergency Department Visits</t>
  </si>
  <si>
    <t>1.20</t>
  </si>
  <si>
    <t>Number of Clinic Visits</t>
  </si>
  <si>
    <t xml:space="preserve">HOSPITAL DATA  </t>
  </si>
  <si>
    <t>(Rev. 03-2007)</t>
  </si>
  <si>
    <t>HRSA 99-1 Page 1 of 4</t>
  </si>
  <si>
    <t>HRSA 99-1 Page 2 of 4</t>
  </si>
  <si>
    <t>HRSA 99-1 Page 3 of 4</t>
  </si>
  <si>
    <t>HRSA 99-1 Page 4 of 4</t>
  </si>
  <si>
    <t>HRSA 99-2 Page 1 of 1</t>
  </si>
  <si>
    <t>Public Burden Statement</t>
  </si>
  <si>
    <t xml:space="preserve">
CHILDREN’S HOSPITALS GRADUATE MEDICAL EDUCATION PAYMENT PROGRAM
APPLICATION FORM HRSA 99-1
</t>
  </si>
  <si>
    <t xml:space="preserve">
CHILDREN’S HOSPITALS GRADUATE MEDICAL EDUCATION PAYMENT PROGRAM
APPLICATION FORM HRSA 99-2
</t>
  </si>
  <si>
    <t>Inclusive dates of the previous MCR period</t>
  </si>
  <si>
    <t>4.05a</t>
  </si>
  <si>
    <t>5.05a</t>
  </si>
  <si>
    <t>6.05a</t>
  </si>
  <si>
    <r>
      <t xml:space="preserve">Reduction (to the cap) for the unweighted resident FTE count for allopathic and osteopathic programs due to </t>
    </r>
    <r>
      <rPr>
        <sz val="10"/>
        <rFont val="Arial"/>
        <family val="2"/>
      </rPr>
      <t>§</t>
    </r>
    <r>
      <rPr>
        <sz val="10"/>
        <rFont val="Times New Roman"/>
        <family val="1"/>
      </rPr>
      <t>422 of the MMA</t>
    </r>
  </si>
  <si>
    <t>Expiration Date:  06/30/2013</t>
  </si>
  <si>
    <t>Expiration Date: 06/30/2013</t>
  </si>
  <si>
    <t>4.04a</t>
  </si>
  <si>
    <t>4.04b</t>
  </si>
  <si>
    <r>
      <t xml:space="preserve">Addition (to the cap) for the unweighted resident FTE count for allopathic and osteopathic programs due to </t>
    </r>
    <r>
      <rPr>
        <sz val="10"/>
        <rFont val="Calibri"/>
        <family val="2"/>
      </rPr>
      <t>§</t>
    </r>
    <r>
      <rPr>
        <sz val="10"/>
        <rFont val="Times New Roman"/>
        <family val="1"/>
      </rPr>
      <t xml:space="preserve"> 5503 of ACA</t>
    </r>
  </si>
  <si>
    <r>
      <t xml:space="preserve">Reduction (to the cap) for the unweighted resident FTE count for allopathic and osteopathic programs due to </t>
    </r>
    <r>
      <rPr>
        <sz val="10"/>
        <rFont val="Calibri"/>
        <family val="2"/>
      </rPr>
      <t>§</t>
    </r>
    <r>
      <rPr>
        <sz val="10"/>
        <rFont val="Times New Roman"/>
        <family val="1"/>
      </rPr>
      <t xml:space="preserve"> 5503 of ACA</t>
    </r>
  </si>
  <si>
    <t>5.04a</t>
  </si>
  <si>
    <t>5.04b</t>
  </si>
  <si>
    <t>Addition (to the cap) for the unweighted resident FTE count for allopathic and osteopathic programs due to § 5503 of ACA</t>
  </si>
  <si>
    <t>Reduction (to the cap) for the unweighted resident FTE count for allopathic and osteopathic programs due to § 5503 of ACA</t>
  </si>
  <si>
    <t>6.04a</t>
  </si>
  <si>
    <t>6.04b</t>
  </si>
  <si>
    <r>
      <t>An agency may not conduct or sponsor, and a person is not required to respond to, a collection of information unless it displays a currently valid OMB control number.  The OMB control number for this project is 0915 0247.  Public reporting burden for the applicant for this collection of information is estimated to average 62.16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HRSA Reports Clearance Officer, 5600 Fishers Lane, Room 14 33, Rockville, Maryland, 20857.</t>
    </r>
    <r>
      <rPr>
        <b/>
        <sz val="12"/>
        <rFont val="Times New Roman"/>
        <family val="1"/>
      </rPr>
      <t xml:space="preserve">
</t>
    </r>
  </si>
</sst>
</file>

<file path=xl/styles.xml><?xml version="1.0" encoding="utf-8"?>
<styleSheet xmlns="http://schemas.openxmlformats.org/spreadsheetml/2006/main">
  <numFmts count="3">
    <numFmt numFmtId="164" formatCode="0.000000"/>
    <numFmt numFmtId="165" formatCode="0.0000"/>
    <numFmt numFmtId="166" formatCode="mm/dd/yyyy"/>
  </numFmts>
  <fonts count="27">
    <font>
      <sz val="10"/>
      <name val="Arial"/>
    </font>
    <font>
      <sz val="10"/>
      <name val="Arial"/>
    </font>
    <font>
      <u/>
      <sz val="10"/>
      <color indexed="12"/>
      <name val="Arial"/>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b/>
      <sz val="10"/>
      <name val="Arial"/>
    </font>
    <font>
      <sz val="12"/>
      <name val="Arial"/>
    </font>
    <font>
      <sz val="8"/>
      <name val="Arial"/>
    </font>
    <font>
      <sz val="10"/>
      <color indexed="22"/>
      <name val="Times New Roman"/>
      <family val="1"/>
    </font>
    <font>
      <b/>
      <sz val="16"/>
      <name val="Times New Roman"/>
      <family val="1"/>
    </font>
    <font>
      <sz val="16"/>
      <name val="Arial"/>
    </font>
    <font>
      <sz val="10"/>
      <name val="Arial"/>
      <family val="2"/>
    </font>
    <font>
      <sz val="10"/>
      <name val="Calibri"/>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11">
    <xf numFmtId="0" fontId="0" fillId="0" borderId="0" xfId="0"/>
    <xf numFmtId="0" fontId="10" fillId="0" borderId="1" xfId="0" applyFont="1" applyBorder="1"/>
    <xf numFmtId="0" fontId="6" fillId="0" borderId="1" xfId="0" applyFont="1" applyBorder="1" applyAlignment="1">
      <alignment horizontal="center"/>
    </xf>
    <xf numFmtId="0" fontId="3" fillId="0" borderId="1" xfId="0" applyFont="1" applyBorder="1" applyAlignment="1" applyProtection="1">
      <alignment horizontal="center"/>
      <protection locked="0"/>
    </xf>
    <xf numFmtId="49" fontId="3" fillId="0" borderId="1" xfId="0" applyNumberFormat="1" applyFont="1" applyBorder="1" applyProtection="1">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0" fontId="6" fillId="0" borderId="1" xfId="0" applyNumberFormat="1" applyFont="1" applyBorder="1" applyAlignment="1">
      <alignment horizontal="center"/>
    </xf>
    <xf numFmtId="2" fontId="6" fillId="0" borderId="1" xfId="0" applyNumberFormat="1" applyFont="1" applyBorder="1" applyAlignment="1">
      <alignment horizontal="center"/>
    </xf>
    <xf numFmtId="0" fontId="6" fillId="0" borderId="1" xfId="0" applyFont="1" applyBorder="1" applyAlignment="1">
      <alignment horizontal="center" vertical="top"/>
    </xf>
    <xf numFmtId="166" fontId="3" fillId="0" borderId="1" xfId="0" applyNumberFormat="1" applyFont="1" applyBorder="1" applyProtection="1">
      <protection locked="0"/>
    </xf>
    <xf numFmtId="166" fontId="10" fillId="0" borderId="2" xfId="0" applyNumberFormat="1" applyFont="1" applyBorder="1" applyAlignment="1" applyProtection="1">
      <alignment horizontal="center" vertical="top"/>
      <protection locked="0"/>
    </xf>
    <xf numFmtId="166"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166" fontId="7" fillId="0" borderId="1" xfId="0" applyNumberFormat="1" applyFont="1" applyBorder="1" applyAlignment="1" applyProtection="1">
      <alignment horizontal="center"/>
      <protection locked="0"/>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4"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6" fillId="0" borderId="0" xfId="0" applyFont="1" applyAlignment="1">
      <alignment horizontal="left"/>
    </xf>
    <xf numFmtId="0" fontId="16" fillId="0" borderId="0" xfId="0" applyFont="1"/>
    <xf numFmtId="0" fontId="6" fillId="0" borderId="2" xfId="0" applyFont="1" applyBorder="1" applyAlignment="1" applyProtection="1">
      <alignment horizontal="left"/>
    </xf>
    <xf numFmtId="2" fontId="5" fillId="0" borderId="1" xfId="0" applyNumberFormat="1" applyFont="1" applyBorder="1" applyAlignment="1">
      <alignment horizontal="center" vertical="center"/>
    </xf>
    <xf numFmtId="2" fontId="5" fillId="0" borderId="3" xfId="0" applyNumberFormat="1" applyFont="1" applyBorder="1" applyAlignment="1">
      <alignment horizontal="center" vertical="center"/>
    </xf>
    <xf numFmtId="0" fontId="7" fillId="0" borderId="4" xfId="0" applyFont="1" applyBorder="1" applyAlignment="1">
      <alignment horizontal="right" vertical="center"/>
    </xf>
    <xf numFmtId="0" fontId="15" fillId="3" borderId="5" xfId="0" applyFont="1" applyFill="1" applyBorder="1" applyAlignment="1">
      <alignment horizontal="center"/>
    </xf>
    <xf numFmtId="0" fontId="15" fillId="3" borderId="0" xfId="0" applyFont="1" applyFill="1" applyAlignment="1">
      <alignment horizontal="center"/>
    </xf>
    <xf numFmtId="0" fontId="3" fillId="3" borderId="0" xfId="0" applyFont="1" applyFill="1"/>
    <xf numFmtId="0" fontId="3" fillId="3" borderId="6" xfId="0" applyFont="1" applyFill="1" applyBorder="1"/>
    <xf numFmtId="0" fontId="3" fillId="3" borderId="7" xfId="0" applyFont="1" applyFill="1" applyBorder="1"/>
    <xf numFmtId="0" fontId="6" fillId="0" borderId="3" xfId="0" applyFont="1" applyBorder="1" applyAlignment="1">
      <alignment horizontal="center" vertical="top" wrapText="1"/>
    </xf>
    <xf numFmtId="0" fontId="17" fillId="0" borderId="8" xfId="0" applyFont="1" applyBorder="1" applyAlignment="1">
      <alignment horizontal="left"/>
    </xf>
    <xf numFmtId="0" fontId="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2" fontId="3" fillId="0" borderId="1" xfId="0" applyNumberFormat="1" applyFont="1" applyBorder="1" applyAlignment="1" applyProtection="1">
      <alignment horizontal="center"/>
      <protection hidden="1"/>
    </xf>
    <xf numFmtId="49" fontId="6" fillId="0" borderId="1" xfId="0" applyNumberFormat="1" applyFont="1" applyBorder="1" applyAlignment="1">
      <alignment horizontal="center" vertical="top"/>
    </xf>
    <xf numFmtId="49" fontId="6" fillId="0" borderId="0" xfId="0" applyNumberFormat="1" applyFont="1" applyBorder="1" applyAlignment="1">
      <alignment horizontal="center" vertical="top"/>
    </xf>
    <xf numFmtId="0" fontId="3" fillId="0" borderId="0" xfId="0" applyFont="1" applyBorder="1" applyAlignment="1">
      <alignment vertical="center"/>
    </xf>
    <xf numFmtId="2" fontId="3" fillId="0" borderId="0" xfId="0" applyNumberFormat="1" applyFont="1" applyBorder="1" applyAlignment="1"/>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4"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6"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6"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6" fillId="0" borderId="0" xfId="0" applyFont="1" applyFill="1" applyBorder="1" applyAlignment="1"/>
    <xf numFmtId="0" fontId="3" fillId="0" borderId="0" xfId="0" applyFont="1" applyFill="1" applyBorder="1" applyAlignment="1"/>
    <xf numFmtId="0" fontId="0" fillId="0" borderId="0" xfId="0" applyAlignment="1">
      <alignment wrapText="1"/>
    </xf>
    <xf numFmtId="2" fontId="5" fillId="0" borderId="1" xfId="0" applyNumberFormat="1" applyFont="1" applyFill="1" applyBorder="1" applyAlignment="1">
      <alignment horizontal="center" vertical="center"/>
    </xf>
    <xf numFmtId="2" fontId="3" fillId="0" borderId="3" xfId="0" applyNumberFormat="1" applyFont="1" applyFill="1" applyBorder="1" applyAlignment="1" applyProtection="1">
      <alignment horizontal="center"/>
      <protection locked="0"/>
    </xf>
    <xf numFmtId="2" fontId="3" fillId="0" borderId="3" xfId="0" applyNumberFormat="1" applyFont="1" applyFill="1" applyBorder="1" applyAlignment="1" applyProtection="1">
      <alignment horizontal="center"/>
    </xf>
    <xf numFmtId="0" fontId="3" fillId="0" borderId="1" xfId="0" applyFont="1" applyFill="1" applyBorder="1" applyAlignment="1">
      <alignment horizontal="center"/>
    </xf>
    <xf numFmtId="2" fontId="3" fillId="0" borderId="1" xfId="0" applyNumberFormat="1" applyFont="1" applyFill="1" applyBorder="1" applyAlignment="1">
      <alignment horizontal="center"/>
    </xf>
    <xf numFmtId="0" fontId="3" fillId="3" borderId="0" xfId="0" applyFont="1" applyFill="1" applyBorder="1" applyAlignment="1">
      <alignment horizontal="right"/>
    </xf>
    <xf numFmtId="0" fontId="15" fillId="0" borderId="10" xfId="0" applyFont="1" applyBorder="1" applyAlignment="1">
      <alignment horizontal="left" vertical="center" wrapText="1"/>
    </xf>
    <xf numFmtId="0" fontId="20" fillId="0" borderId="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8"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8"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3" fillId="0" borderId="0" xfId="0" applyFont="1" applyBorder="1" applyAlignment="1" applyProtection="1">
      <alignment horizontal="center" wrapText="1"/>
    </xf>
    <xf numFmtId="0" fontId="24" fillId="0" borderId="0" xfId="0" applyFont="1" applyBorder="1" applyAlignment="1">
      <alignment horizontal="center" wrapText="1"/>
    </xf>
    <xf numFmtId="0" fontId="0" fillId="0" borderId="0" xfId="0" applyAlignment="1">
      <alignment wrapText="1"/>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2" borderId="3" xfId="0" applyFont="1" applyFill="1" applyBorder="1" applyAlignment="1" applyProtection="1"/>
    <xf numFmtId="0" fontId="3" fillId="2" borderId="2" xfId="0" applyFont="1" applyFill="1" applyBorder="1" applyAlignment="1" applyProtection="1"/>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xf numFmtId="0" fontId="6" fillId="0" borderId="15" xfId="0" applyFont="1" applyBorder="1" applyAlignment="1"/>
    <xf numFmtId="0" fontId="6" fillId="0" borderId="8" xfId="0" applyFont="1" applyBorder="1" applyAlignment="1"/>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applyAlignment="1">
      <alignment horizontal="right"/>
    </xf>
    <xf numFmtId="14" fontId="9" fillId="2" borderId="3" xfId="0" applyNumberFormat="1" applyFont="1" applyFill="1" applyBorder="1" applyAlignment="1" applyProtection="1"/>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4"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pplyProtection="1">
      <alignment horizontal="center"/>
      <protection locked="0"/>
    </xf>
    <xf numFmtId="166" fontId="7" fillId="0" borderId="1" xfId="0" applyNumberFormat="1" applyFont="1" applyBorder="1" applyAlignment="1" applyProtection="1">
      <alignment horizontal="center"/>
      <protection locked="0"/>
    </xf>
    <xf numFmtId="0" fontId="3" fillId="2" borderId="9" xfId="0" applyFont="1" applyFill="1" applyBorder="1" applyAlignment="1">
      <alignment horizontal="center"/>
    </xf>
    <xf numFmtId="0" fontId="3" fillId="0" borderId="1" xfId="0" applyFont="1" applyFill="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3" borderId="0" xfId="0" applyFont="1" applyFill="1" applyAlignment="1"/>
    <xf numFmtId="2" fontId="22"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3" fillId="2" borderId="2" xfId="0"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5" fillId="0" borderId="13" xfId="0" applyFont="1" applyBorder="1" applyAlignment="1">
      <alignment horizontal="center"/>
    </xf>
    <xf numFmtId="0" fontId="3" fillId="0" borderId="14" xfId="0" applyFont="1" applyBorder="1" applyAlignment="1"/>
    <xf numFmtId="0" fontId="0" fillId="0" borderId="5" xfId="0" applyBorder="1" applyAlignment="1"/>
    <xf numFmtId="0" fontId="0" fillId="0" borderId="6" xfId="0" applyBorder="1" applyAlignment="1"/>
    <xf numFmtId="0" fontId="0" fillId="0" borderId="7" xfId="0" applyBorder="1" applyAlignment="1"/>
    <xf numFmtId="2" fontId="5" fillId="0" borderId="1" xfId="0" applyNumberFormat="1" applyFont="1" applyBorder="1" applyAlignment="1">
      <alignment horizontal="center" vertical="center"/>
    </xf>
    <xf numFmtId="0" fontId="3" fillId="2" borderId="3" xfId="0" applyFont="1" applyFill="1" applyBorder="1" applyAlignment="1" applyProtection="1">
      <alignment horizontal="center"/>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0" borderId="4" xfId="0" applyFont="1" applyBorder="1" applyAlignment="1">
      <alignment horizontal="right" vertical="center"/>
    </xf>
    <xf numFmtId="0" fontId="7" fillId="0" borderId="8" xfId="0" applyFont="1" applyBorder="1" applyAlignment="1">
      <alignment horizontal="right" vertical="center"/>
    </xf>
    <xf numFmtId="0" fontId="3" fillId="0" borderId="1" xfId="0" applyFont="1" applyBorder="1" applyAlignment="1">
      <alignment vertical="center" wrapText="1"/>
    </xf>
    <xf numFmtId="0" fontId="14" fillId="0" borderId="4" xfId="0" applyFont="1" applyBorder="1" applyAlignment="1" applyProtection="1">
      <alignment horizontal="center" vertical="center" wrapText="1"/>
    </xf>
    <xf numFmtId="0" fontId="15" fillId="0" borderId="15" xfId="0" applyFont="1" applyBorder="1" applyAlignment="1">
      <alignment horizontal="center"/>
    </xf>
    <xf numFmtId="0" fontId="6" fillId="0" borderId="1" xfId="0" applyFont="1" applyBorder="1" applyAlignment="1">
      <alignment horizontal="center" vertical="top" wrapText="1"/>
    </xf>
    <xf numFmtId="0" fontId="0" fillId="0" borderId="8" xfId="0" applyFill="1" applyBorder="1" applyAlignment="1"/>
    <xf numFmtId="0" fontId="6" fillId="0" borderId="1" xfId="0" applyFont="1" applyBorder="1" applyAlignment="1" applyProtection="1">
      <alignment horizontal="center" vertical="center" wrapText="1"/>
      <protection hidden="1"/>
    </xf>
    <xf numFmtId="0" fontId="6" fillId="2" borderId="1" xfId="0" applyFont="1" applyFill="1" applyBorder="1" applyAlignment="1">
      <alignment horizontal="center" vertical="top" wrapText="1"/>
    </xf>
    <xf numFmtId="49" fontId="6" fillId="0" borderId="1" xfId="0" applyNumberFormat="1" applyFont="1" applyBorder="1" applyAlignment="1" applyProtection="1">
      <alignment horizontal="left"/>
    </xf>
    <xf numFmtId="0" fontId="0" fillId="0" borderId="1" xfId="0" applyBorder="1" applyAlignment="1"/>
    <xf numFmtId="49" fontId="13" fillId="0" borderId="4" xfId="0" applyNumberFormat="1" applyFont="1" applyBorder="1" applyAlignment="1" applyProtection="1">
      <alignment horizontal="left"/>
    </xf>
    <xf numFmtId="0" fontId="19" fillId="0" borderId="15" xfId="0" applyFont="1" applyBorder="1" applyAlignment="1">
      <alignment horizontal="right"/>
    </xf>
    <xf numFmtId="0" fontId="19" fillId="0" borderId="8" xfId="0" applyFont="1" applyBorder="1" applyAlignment="1">
      <alignment horizontal="right"/>
    </xf>
    <xf numFmtId="0" fontId="7" fillId="0" borderId="4" xfId="0" applyFont="1" applyBorder="1" applyAlignment="1">
      <alignment horizontal="right" vertical="top"/>
    </xf>
    <xf numFmtId="0" fontId="7" fillId="0" borderId="8" xfId="0" applyFont="1" applyBorder="1" applyAlignment="1">
      <alignment horizontal="right" vertical="top"/>
    </xf>
    <xf numFmtId="2" fontId="5" fillId="0" borderId="1" xfId="0" applyNumberFormat="1" applyFont="1" applyBorder="1" applyAlignment="1">
      <alignment horizontal="center" vertical="top"/>
    </xf>
    <xf numFmtId="2" fontId="3" fillId="0" borderId="4" xfId="0" applyNumberFormat="1" applyFont="1" applyBorder="1" applyAlignment="1">
      <alignment horizontal="center"/>
    </xf>
    <xf numFmtId="2" fontId="3" fillId="0" borderId="15" xfId="0" applyNumberFormat="1" applyFont="1" applyBorder="1" applyAlignment="1">
      <alignment horizontal="center"/>
    </xf>
    <xf numFmtId="2" fontId="3" fillId="0" borderId="8" xfId="0" applyNumberFormat="1" applyFont="1" applyBorder="1" applyAlignment="1">
      <alignment horizontal="center"/>
    </xf>
    <xf numFmtId="0" fontId="3" fillId="0" borderId="4" xfId="0" applyFont="1" applyBorder="1" applyAlignment="1"/>
    <xf numFmtId="0" fontId="3" fillId="0" borderId="1" xfId="0" applyFont="1" applyBorder="1" applyAlignment="1"/>
    <xf numFmtId="0" fontId="3" fillId="0" borderId="1" xfId="0" applyNumberFormat="1" applyFont="1" applyBorder="1" applyAlignment="1" applyProtection="1">
      <alignment horizontal="center"/>
      <protection locked="0"/>
    </xf>
    <xf numFmtId="0" fontId="14" fillId="0" borderId="1" xfId="0" applyFont="1" applyBorder="1" applyAlignment="1">
      <alignment horizontal="center"/>
    </xf>
    <xf numFmtId="0" fontId="15" fillId="0" borderId="1" xfId="0" applyFont="1" applyBorder="1" applyAlignment="1">
      <alignment horizontal="center"/>
    </xf>
    <xf numFmtId="164" fontId="12" fillId="0" borderId="1" xfId="0" applyNumberFormat="1" applyFont="1" applyBorder="1" applyAlignment="1" applyProtection="1">
      <alignment horizontal="center"/>
      <protection locked="0"/>
    </xf>
    <xf numFmtId="0" fontId="3" fillId="0" borderId="1" xfId="0" applyFont="1" applyBorder="1" applyAlignment="1">
      <alignment wrapText="1"/>
    </xf>
    <xf numFmtId="4" fontId="12" fillId="0" borderId="1" xfId="0" applyNumberFormat="1" applyFont="1" applyBorder="1" applyAlignment="1" applyProtection="1">
      <alignment horizontal="center"/>
      <protection locked="0"/>
    </xf>
    <xf numFmtId="0" fontId="14" fillId="0" borderId="13" xfId="0" applyFont="1" applyBorder="1" applyAlignment="1">
      <alignment horizontal="center" wrapText="1"/>
    </xf>
    <xf numFmtId="164" fontId="12" fillId="0" borderId="4" xfId="0" applyNumberFormat="1" applyFont="1" applyBorder="1" applyAlignment="1" applyProtection="1">
      <alignment horizontal="center"/>
      <protection locked="0"/>
    </xf>
    <xf numFmtId="164" fontId="12" fillId="0" borderId="15" xfId="0" applyNumberFormat="1" applyFont="1" applyBorder="1" applyAlignment="1" applyProtection="1">
      <alignment horizontal="center"/>
      <protection locked="0"/>
    </xf>
    <xf numFmtId="164" fontId="12" fillId="0" borderId="8" xfId="0" applyNumberFormat="1" applyFont="1" applyBorder="1" applyAlignment="1" applyProtection="1">
      <alignment horizontal="center"/>
      <protection locked="0"/>
    </xf>
    <xf numFmtId="164" fontId="12" fillId="0" borderId="1" xfId="1" applyNumberFormat="1" applyFont="1" applyBorder="1" applyAlignment="1" applyProtection="1">
      <alignment horizontal="center"/>
      <protection locked="0"/>
    </xf>
    <xf numFmtId="0" fontId="6" fillId="0" borderId="1" xfId="0" applyFont="1" applyBorder="1" applyAlignment="1">
      <alignment horizontal="center"/>
    </xf>
    <xf numFmtId="0" fontId="3" fillId="0" borderId="1" xfId="0" applyFont="1" applyFill="1" applyBorder="1" applyAlignment="1"/>
    <xf numFmtId="2" fontId="3" fillId="0" borderId="1" xfId="0" applyNumberFormat="1" applyFont="1" applyBorder="1" applyAlignment="1" applyProtection="1">
      <alignment horizontal="center"/>
      <protection locked="0"/>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2" fontId="12" fillId="0" borderId="1" xfId="0" applyNumberFormat="1" applyFont="1" applyBorder="1" applyAlignment="1" applyProtection="1">
      <alignment horizontal="center"/>
      <protection locked="0"/>
    </xf>
    <xf numFmtId="0" fontId="6" fillId="0" borderId="1" xfId="0" applyFont="1" applyBorder="1" applyAlignment="1">
      <alignment horizontal="center" vertical="top"/>
    </xf>
    <xf numFmtId="165" fontId="3" fillId="0" borderId="15" xfId="0" applyNumberFormat="1"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0" fontId="10" fillId="0" borderId="1" xfId="0" applyFont="1" applyBorder="1" applyAlignment="1">
      <alignment vertical="top" wrapText="1"/>
    </xf>
    <xf numFmtId="0" fontId="10" fillId="0" borderId="1" xfId="0" applyFont="1" applyBorder="1" applyAlignment="1"/>
    <xf numFmtId="4" fontId="3" fillId="0" borderId="4"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14" fillId="0" borderId="2" xfId="0" applyFont="1" applyBorder="1" applyAlignment="1" applyProtection="1">
      <alignment horizontal="center"/>
      <protection locked="0"/>
    </xf>
    <xf numFmtId="0" fontId="15" fillId="0" borderId="2" xfId="0" applyFont="1" applyBorder="1" applyAlignment="1" applyProtection="1">
      <alignment horizontal="center"/>
      <protection locked="0"/>
    </xf>
  </cellXfs>
  <cellStyles count="2">
    <cellStyle name="Hyperlink" xfId="1" builtinId="8"/>
    <cellStyle name="Normal" xfId="0" builtinId="0"/>
  </cellStyles>
  <dxfs count="4">
    <dxf>
      <font>
        <b val="0"/>
        <i val="0"/>
        <condense val="0"/>
        <extend val="0"/>
        <color indexed="9"/>
      </font>
    </dxf>
    <dxf>
      <font>
        <b val="0"/>
        <i val="0"/>
        <condense val="0"/>
        <extend val="0"/>
        <u/>
        <color indexed="9"/>
      </font>
    </dxf>
    <dxf>
      <font>
        <b val="0"/>
        <i val="0"/>
        <condense val="0"/>
        <extend val="0"/>
        <u/>
        <color indexed="9"/>
      </font>
    </dxf>
    <dxf>
      <font>
        <b val="0"/>
        <i val="0"/>
        <condense val="0"/>
        <extend val="0"/>
        <u/>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K70"/>
  <sheetViews>
    <sheetView tabSelected="1" workbookViewId="0">
      <selection activeCell="G43" sqref="G43"/>
    </sheetView>
  </sheetViews>
  <sheetFormatPr defaultColWidth="10" defaultRowHeight="12.75" customHeight="1"/>
  <cols>
    <col min="1" max="16384" width="10" style="76"/>
  </cols>
  <sheetData>
    <row r="1" spans="1:11" s="78" customFormat="1" ht="12.75" customHeight="1">
      <c r="A1" s="77" t="s">
        <v>52</v>
      </c>
      <c r="B1" s="77"/>
      <c r="C1" s="77"/>
      <c r="D1" s="77"/>
      <c r="E1" s="77"/>
      <c r="F1" s="77"/>
      <c r="G1" s="77"/>
      <c r="H1" s="77"/>
      <c r="I1" s="110" t="s">
        <v>53</v>
      </c>
      <c r="J1" s="110"/>
    </row>
    <row r="2" spans="1:11" s="78" customFormat="1" ht="12.75" customHeight="1">
      <c r="A2" s="77" t="s">
        <v>54</v>
      </c>
      <c r="B2" s="77"/>
      <c r="C2" s="77"/>
      <c r="D2" s="77"/>
      <c r="E2" s="77"/>
      <c r="F2" s="77"/>
      <c r="G2" s="77"/>
      <c r="H2" s="110" t="s">
        <v>137</v>
      </c>
      <c r="I2" s="110"/>
      <c r="J2" s="110"/>
    </row>
    <row r="3" spans="1:11" s="78" customFormat="1" ht="12.75" customHeight="1">
      <c r="A3" s="77"/>
      <c r="B3" s="77"/>
      <c r="C3" s="77"/>
      <c r="D3" s="77"/>
      <c r="E3" s="77"/>
      <c r="F3" s="77"/>
      <c r="G3" s="77"/>
      <c r="H3" s="77"/>
      <c r="I3" s="77"/>
      <c r="J3" s="77"/>
    </row>
    <row r="4" spans="1:11" ht="12.75" customHeight="1">
      <c r="A4" s="79"/>
      <c r="B4" s="128" t="s">
        <v>129</v>
      </c>
      <c r="C4" s="129"/>
      <c r="D4" s="129"/>
      <c r="E4" s="129"/>
      <c r="F4" s="129"/>
      <c r="G4" s="129"/>
      <c r="H4" s="129"/>
      <c r="I4" s="129"/>
      <c r="J4" s="75"/>
    </row>
    <row r="5" spans="1:11" ht="12.75" customHeight="1">
      <c r="A5" s="75"/>
      <c r="B5" s="129"/>
      <c r="C5" s="129"/>
      <c r="D5" s="129"/>
      <c r="E5" s="129"/>
      <c r="F5" s="129"/>
      <c r="G5" s="129"/>
      <c r="H5" s="129"/>
      <c r="I5" s="129"/>
      <c r="J5" s="75"/>
    </row>
    <row r="6" spans="1:11" s="78" customFormat="1" ht="12.75" customHeight="1">
      <c r="A6" s="25"/>
      <c r="B6" s="129"/>
      <c r="C6" s="129"/>
      <c r="D6" s="129"/>
      <c r="E6" s="129"/>
      <c r="F6" s="129"/>
      <c r="G6" s="129"/>
      <c r="H6" s="129"/>
      <c r="I6" s="129"/>
      <c r="J6" s="75"/>
    </row>
    <row r="7" spans="1:11" s="78" customFormat="1" ht="12.75" customHeight="1">
      <c r="A7" s="25"/>
      <c r="B7" s="129"/>
      <c r="C7" s="129"/>
      <c r="D7" s="129"/>
      <c r="E7" s="129"/>
      <c r="F7" s="129"/>
      <c r="G7" s="129"/>
      <c r="H7" s="129"/>
      <c r="I7" s="129"/>
      <c r="J7" s="25"/>
    </row>
    <row r="8" spans="1:11" s="78" customFormat="1" ht="12.75" customHeight="1">
      <c r="A8" s="25"/>
      <c r="B8" s="129"/>
      <c r="C8" s="129"/>
      <c r="D8" s="129"/>
      <c r="E8" s="129"/>
      <c r="F8" s="129"/>
      <c r="G8" s="129"/>
      <c r="H8" s="129"/>
      <c r="I8" s="129"/>
      <c r="J8" s="75"/>
    </row>
    <row r="9" spans="1:11" s="78" customFormat="1" ht="12.75" customHeight="1">
      <c r="A9" s="25"/>
      <c r="B9" s="129"/>
      <c r="C9" s="129"/>
      <c r="D9" s="129"/>
      <c r="E9" s="129"/>
      <c r="F9" s="129"/>
      <c r="G9" s="129"/>
      <c r="H9" s="129"/>
      <c r="I9" s="129"/>
      <c r="J9" s="75"/>
    </row>
    <row r="10" spans="1:11" s="78" customFormat="1" ht="12.75" customHeight="1">
      <c r="A10" s="25"/>
      <c r="B10" s="129"/>
      <c r="C10" s="129"/>
      <c r="D10" s="129"/>
      <c r="E10" s="129"/>
      <c r="F10" s="129"/>
      <c r="G10" s="129"/>
      <c r="H10" s="129"/>
      <c r="I10" s="129"/>
      <c r="J10" s="75"/>
    </row>
    <row r="11" spans="1:11" ht="12.75" customHeight="1">
      <c r="A11" s="88"/>
      <c r="B11" s="130"/>
      <c r="C11" s="130"/>
      <c r="D11" s="130"/>
      <c r="E11" s="130"/>
      <c r="F11" s="130"/>
      <c r="G11" s="130"/>
      <c r="H11" s="130"/>
      <c r="I11" s="130"/>
      <c r="J11" s="80"/>
      <c r="K11" s="75"/>
    </row>
    <row r="12" spans="1:11" ht="12.75" customHeight="1">
      <c r="A12" s="75"/>
      <c r="B12" s="130"/>
      <c r="C12" s="130"/>
      <c r="D12" s="130"/>
      <c r="E12" s="130"/>
      <c r="F12" s="130"/>
      <c r="G12" s="130"/>
      <c r="H12" s="130"/>
      <c r="I12" s="130"/>
      <c r="J12" s="92"/>
      <c r="K12" s="75"/>
    </row>
    <row r="13" spans="1:11" ht="12.75" customHeight="1">
      <c r="A13" s="75"/>
      <c r="B13" s="130"/>
      <c r="C13" s="130"/>
      <c r="D13" s="130"/>
      <c r="E13" s="130"/>
      <c r="F13" s="130"/>
      <c r="G13" s="130"/>
      <c r="H13" s="130"/>
      <c r="I13" s="130"/>
      <c r="J13" s="92"/>
      <c r="K13" s="75"/>
    </row>
    <row r="14" spans="1:11" ht="12.75" customHeight="1">
      <c r="A14" s="75"/>
      <c r="B14" s="130"/>
      <c r="C14" s="130"/>
      <c r="D14" s="130"/>
      <c r="E14" s="130"/>
      <c r="F14" s="130"/>
      <c r="G14" s="130"/>
      <c r="H14" s="130"/>
      <c r="I14" s="130"/>
      <c r="J14" s="92"/>
      <c r="K14" s="75"/>
    </row>
    <row r="15" spans="1:11" ht="12.75" customHeight="1">
      <c r="A15" s="75"/>
      <c r="B15" s="104"/>
      <c r="C15" s="104"/>
      <c r="D15" s="104"/>
      <c r="E15" s="104"/>
      <c r="F15" s="104"/>
      <c r="G15" s="104"/>
      <c r="H15" s="104"/>
      <c r="I15" s="104"/>
      <c r="J15" s="92"/>
      <c r="K15" s="75"/>
    </row>
    <row r="16" spans="1:11" ht="12.75" customHeight="1">
      <c r="A16" s="75"/>
      <c r="B16" s="104"/>
      <c r="C16" s="104"/>
      <c r="D16" s="104"/>
      <c r="E16" s="104"/>
      <c r="F16" s="104"/>
      <c r="G16" s="104"/>
      <c r="H16" s="104"/>
      <c r="I16" s="104"/>
      <c r="J16" s="92"/>
      <c r="K16" s="75"/>
    </row>
    <row r="17" spans="1:11" ht="12.75" customHeight="1">
      <c r="A17" s="75"/>
      <c r="B17" s="104"/>
      <c r="C17" s="104"/>
      <c r="D17" s="104"/>
      <c r="E17" s="104"/>
      <c r="F17" s="104"/>
      <c r="G17" s="104"/>
      <c r="H17" s="104"/>
      <c r="I17" s="104"/>
      <c r="J17" s="92"/>
      <c r="K17" s="75"/>
    </row>
    <row r="18" spans="1:11" ht="12.75" customHeight="1">
      <c r="A18" s="75"/>
      <c r="B18" s="104"/>
      <c r="C18" s="104"/>
      <c r="D18" s="104"/>
      <c r="E18" s="104"/>
      <c r="F18" s="104"/>
      <c r="G18" s="104"/>
      <c r="H18" s="104"/>
      <c r="I18" s="104"/>
      <c r="J18" s="92"/>
      <c r="K18" s="75"/>
    </row>
    <row r="19" spans="1:11" ht="12.75" customHeight="1">
      <c r="A19" s="75"/>
      <c r="B19" s="104"/>
      <c r="C19" s="104"/>
      <c r="D19" s="104"/>
      <c r="E19" s="104"/>
      <c r="F19" s="104"/>
      <c r="G19" s="104"/>
      <c r="H19" s="104"/>
      <c r="I19" s="104"/>
      <c r="J19" s="92"/>
      <c r="K19" s="75"/>
    </row>
    <row r="20" spans="1:11" ht="12.75" customHeight="1">
      <c r="A20" s="86"/>
      <c r="B20" s="86"/>
      <c r="C20" s="86"/>
      <c r="D20" s="86"/>
      <c r="E20" s="86"/>
      <c r="F20" s="86"/>
      <c r="G20" s="86"/>
      <c r="H20" s="44"/>
      <c r="I20" s="93"/>
      <c r="J20" s="93"/>
      <c r="K20" s="75"/>
    </row>
    <row r="21" spans="1:11" ht="12.75" customHeight="1">
      <c r="A21" s="86"/>
      <c r="B21" s="121" t="s">
        <v>128</v>
      </c>
      <c r="C21" s="122"/>
      <c r="D21" s="122"/>
      <c r="E21" s="122"/>
      <c r="F21" s="122"/>
      <c r="G21" s="122"/>
      <c r="H21" s="122"/>
      <c r="I21" s="123"/>
      <c r="J21" s="93"/>
      <c r="K21" s="75"/>
    </row>
    <row r="22" spans="1:11" ht="12.75" customHeight="1">
      <c r="A22" s="86"/>
      <c r="B22" s="124"/>
      <c r="C22" s="125"/>
      <c r="D22" s="125"/>
      <c r="E22" s="125"/>
      <c r="F22" s="125"/>
      <c r="G22" s="125"/>
      <c r="H22" s="125"/>
      <c r="I22" s="126"/>
      <c r="J22" s="93"/>
      <c r="K22" s="75"/>
    </row>
    <row r="23" spans="1:11" ht="12.75" customHeight="1">
      <c r="A23" s="86"/>
      <c r="B23" s="127"/>
      <c r="C23" s="125"/>
      <c r="D23" s="125"/>
      <c r="E23" s="125"/>
      <c r="F23" s="125"/>
      <c r="G23" s="125"/>
      <c r="H23" s="125"/>
      <c r="I23" s="126"/>
      <c r="J23" s="93"/>
      <c r="K23" s="75"/>
    </row>
    <row r="24" spans="1:11" s="78" customFormat="1" ht="12.75" customHeight="1">
      <c r="A24" s="86"/>
      <c r="B24" s="111" t="s">
        <v>148</v>
      </c>
      <c r="C24" s="112"/>
      <c r="D24" s="112"/>
      <c r="E24" s="112"/>
      <c r="F24" s="112"/>
      <c r="G24" s="112"/>
      <c r="H24" s="112"/>
      <c r="I24" s="113"/>
      <c r="J24" s="94"/>
      <c r="K24" s="89"/>
    </row>
    <row r="25" spans="1:11" ht="12.75" customHeight="1">
      <c r="A25" s="82"/>
      <c r="B25" s="114"/>
      <c r="C25" s="112"/>
      <c r="D25" s="112"/>
      <c r="E25" s="112"/>
      <c r="F25" s="112"/>
      <c r="G25" s="112"/>
      <c r="H25" s="112"/>
      <c r="I25" s="113"/>
      <c r="J25" s="96"/>
      <c r="K25" s="75"/>
    </row>
    <row r="26" spans="1:11" ht="12.75" customHeight="1">
      <c r="A26" s="82"/>
      <c r="B26" s="114"/>
      <c r="C26" s="112"/>
      <c r="D26" s="112"/>
      <c r="E26" s="112"/>
      <c r="F26" s="112"/>
      <c r="G26" s="112"/>
      <c r="H26" s="112"/>
      <c r="I26" s="113"/>
      <c r="J26" s="95"/>
      <c r="K26" s="75"/>
    </row>
    <row r="27" spans="1:11" ht="12.75" customHeight="1">
      <c r="A27" s="81"/>
      <c r="B27" s="114"/>
      <c r="C27" s="112"/>
      <c r="D27" s="112"/>
      <c r="E27" s="112"/>
      <c r="F27" s="112"/>
      <c r="G27" s="112"/>
      <c r="H27" s="112"/>
      <c r="I27" s="113"/>
      <c r="J27" s="97"/>
      <c r="K27" s="75"/>
    </row>
    <row r="28" spans="1:11" ht="12.75" customHeight="1">
      <c r="A28" s="82"/>
      <c r="B28" s="114"/>
      <c r="C28" s="112"/>
      <c r="D28" s="112"/>
      <c r="E28" s="112"/>
      <c r="F28" s="112"/>
      <c r="G28" s="112"/>
      <c r="H28" s="112"/>
      <c r="I28" s="113"/>
      <c r="J28" s="99"/>
      <c r="K28" s="75"/>
    </row>
    <row r="29" spans="1:11" s="78" customFormat="1" ht="12.75" customHeight="1">
      <c r="A29" s="86"/>
      <c r="B29" s="114"/>
      <c r="C29" s="112"/>
      <c r="D29" s="112"/>
      <c r="E29" s="112"/>
      <c r="F29" s="112"/>
      <c r="G29" s="112"/>
      <c r="H29" s="112"/>
      <c r="I29" s="113"/>
      <c r="J29" s="94"/>
      <c r="K29" s="89"/>
    </row>
    <row r="30" spans="1:11" ht="12.75" customHeight="1">
      <c r="A30" s="44"/>
      <c r="B30" s="114"/>
      <c r="C30" s="112"/>
      <c r="D30" s="112"/>
      <c r="E30" s="112"/>
      <c r="F30" s="112"/>
      <c r="G30" s="112"/>
      <c r="H30" s="112"/>
      <c r="I30" s="113"/>
      <c r="J30" s="100"/>
      <c r="K30" s="75"/>
    </row>
    <row r="31" spans="1:11" ht="12.75" customHeight="1">
      <c r="A31" s="44"/>
      <c r="B31" s="114"/>
      <c r="C31" s="112"/>
      <c r="D31" s="112"/>
      <c r="E31" s="112"/>
      <c r="F31" s="112"/>
      <c r="G31" s="112"/>
      <c r="H31" s="112"/>
      <c r="I31" s="113"/>
      <c r="J31" s="100"/>
      <c r="K31" s="75"/>
    </row>
    <row r="32" spans="1:11" ht="12.75" customHeight="1">
      <c r="A32" s="44"/>
      <c r="B32" s="114"/>
      <c r="C32" s="112"/>
      <c r="D32" s="112"/>
      <c r="E32" s="112"/>
      <c r="F32" s="112"/>
      <c r="G32" s="112"/>
      <c r="H32" s="112"/>
      <c r="I32" s="113"/>
      <c r="J32" s="100"/>
      <c r="K32" s="75"/>
    </row>
    <row r="33" spans="1:11" ht="12.75" customHeight="1">
      <c r="A33" s="44"/>
      <c r="B33" s="114"/>
      <c r="C33" s="112"/>
      <c r="D33" s="112"/>
      <c r="E33" s="112"/>
      <c r="F33" s="112"/>
      <c r="G33" s="112"/>
      <c r="H33" s="112"/>
      <c r="I33" s="113"/>
      <c r="J33" s="101"/>
      <c r="K33" s="75"/>
    </row>
    <row r="34" spans="1:11" ht="12.75" customHeight="1">
      <c r="A34" s="44"/>
      <c r="B34" s="115"/>
      <c r="C34" s="116"/>
      <c r="D34" s="116"/>
      <c r="E34" s="116"/>
      <c r="F34" s="116"/>
      <c r="G34" s="116"/>
      <c r="H34" s="116"/>
      <c r="I34" s="117"/>
      <c r="J34" s="98"/>
      <c r="K34" s="75"/>
    </row>
    <row r="35" spans="1:11" ht="12.75" customHeight="1">
      <c r="A35" s="44"/>
      <c r="B35" s="115"/>
      <c r="C35" s="116"/>
      <c r="D35" s="116"/>
      <c r="E35" s="116"/>
      <c r="F35" s="116"/>
      <c r="G35" s="116"/>
      <c r="H35" s="116"/>
      <c r="I35" s="117"/>
      <c r="J35" s="101"/>
      <c r="K35" s="75"/>
    </row>
    <row r="36" spans="1:11" ht="12.75" customHeight="1">
      <c r="A36" s="44"/>
      <c r="B36" s="115"/>
      <c r="C36" s="116"/>
      <c r="D36" s="116"/>
      <c r="E36" s="116"/>
      <c r="F36" s="116"/>
      <c r="G36" s="116"/>
      <c r="H36" s="116"/>
      <c r="I36" s="117"/>
      <c r="J36" s="101"/>
      <c r="K36" s="75"/>
    </row>
    <row r="37" spans="1:11" ht="12.75" customHeight="1">
      <c r="A37" s="44"/>
      <c r="B37" s="118"/>
      <c r="C37" s="119"/>
      <c r="D37" s="119"/>
      <c r="E37" s="119"/>
      <c r="F37" s="119"/>
      <c r="G37" s="119"/>
      <c r="H37" s="119"/>
      <c r="I37" s="120"/>
      <c r="J37" s="101"/>
      <c r="K37" s="75"/>
    </row>
    <row r="38" spans="1:11" s="78" customFormat="1" ht="12.75" customHeight="1">
      <c r="A38" s="86"/>
      <c r="B38" s="86"/>
      <c r="C38" s="86"/>
      <c r="D38" s="86"/>
      <c r="E38" s="86"/>
      <c r="F38" s="86"/>
      <c r="G38" s="86"/>
      <c r="H38" s="86"/>
      <c r="I38" s="94"/>
      <c r="J38" s="94"/>
      <c r="K38" s="89"/>
    </row>
    <row r="39" spans="1:11" ht="12.75" customHeight="1">
      <c r="A39" s="44"/>
      <c r="B39" s="87"/>
      <c r="C39" s="87"/>
      <c r="D39" s="87"/>
      <c r="E39" s="87"/>
      <c r="F39" s="87"/>
      <c r="G39" s="87"/>
      <c r="H39" s="84"/>
      <c r="I39" s="72"/>
      <c r="J39" s="100"/>
      <c r="K39" s="75"/>
    </row>
    <row r="40" spans="1:11" ht="12.75" customHeight="1">
      <c r="A40" s="44"/>
      <c r="B40" s="87"/>
      <c r="C40" s="87"/>
      <c r="D40" s="87"/>
      <c r="E40" s="87"/>
      <c r="F40" s="87"/>
      <c r="G40" s="87"/>
      <c r="H40" s="84"/>
      <c r="I40" s="72"/>
      <c r="J40" s="100"/>
      <c r="K40" s="75"/>
    </row>
    <row r="41" spans="1:11" ht="12.75" customHeight="1">
      <c r="A41" s="44"/>
      <c r="B41" s="87"/>
      <c r="C41" s="87"/>
      <c r="D41" s="87"/>
      <c r="E41" s="87"/>
      <c r="F41" s="87"/>
      <c r="G41" s="87"/>
      <c r="H41" s="84"/>
      <c r="I41" s="100"/>
      <c r="J41" s="100"/>
      <c r="K41" s="75"/>
    </row>
    <row r="42" spans="1:11" ht="12.75" customHeight="1">
      <c r="A42" s="44"/>
      <c r="B42" s="87"/>
      <c r="C42" s="87"/>
      <c r="D42" s="87"/>
      <c r="E42" s="87"/>
      <c r="F42" s="87"/>
      <c r="G42" s="87"/>
      <c r="H42" s="46"/>
      <c r="I42" s="101"/>
      <c r="J42" s="101"/>
      <c r="K42" s="75"/>
    </row>
    <row r="43" spans="1:11" ht="12.75" customHeight="1">
      <c r="A43" s="44"/>
      <c r="B43" s="87"/>
      <c r="C43" s="87"/>
      <c r="D43" s="87"/>
      <c r="E43" s="87"/>
      <c r="F43" s="87"/>
      <c r="G43" s="87"/>
      <c r="H43" s="83"/>
      <c r="I43" s="98"/>
      <c r="J43" s="98"/>
      <c r="K43" s="75"/>
    </row>
    <row r="44" spans="1:11" ht="12.75" customHeight="1">
      <c r="A44" s="44"/>
      <c r="B44" s="87"/>
      <c r="C44" s="87"/>
      <c r="D44" s="87"/>
      <c r="E44" s="87"/>
      <c r="F44" s="87"/>
      <c r="G44" s="87"/>
      <c r="H44" s="46"/>
      <c r="I44" s="101"/>
      <c r="J44" s="101"/>
      <c r="K44" s="75"/>
    </row>
    <row r="45" spans="1:11" ht="12.75" customHeight="1">
      <c r="A45" s="44"/>
      <c r="B45" s="87"/>
      <c r="C45" s="87"/>
      <c r="D45" s="87"/>
      <c r="E45" s="87"/>
      <c r="F45" s="87"/>
      <c r="G45" s="87"/>
      <c r="H45" s="46"/>
      <c r="I45" s="101"/>
      <c r="J45" s="101"/>
      <c r="K45" s="75"/>
    </row>
    <row r="46" spans="1:11" ht="12.75" customHeight="1">
      <c r="A46" s="44"/>
      <c r="B46" s="90"/>
      <c r="C46" s="90"/>
      <c r="D46" s="90"/>
      <c r="E46" s="90"/>
      <c r="F46" s="90"/>
      <c r="G46" s="90"/>
      <c r="H46" s="46"/>
      <c r="I46" s="101"/>
      <c r="J46" s="101"/>
      <c r="K46" s="75"/>
    </row>
    <row r="47" spans="1:11" ht="12.75" customHeight="1">
      <c r="A47" s="44"/>
      <c r="B47" s="90"/>
      <c r="C47" s="90"/>
      <c r="D47" s="90"/>
      <c r="E47" s="90"/>
      <c r="F47" s="90"/>
      <c r="G47" s="90"/>
      <c r="H47" s="46"/>
      <c r="I47" s="101"/>
      <c r="J47" s="101"/>
      <c r="K47" s="75"/>
    </row>
    <row r="48" spans="1:11" ht="12.75" customHeight="1">
      <c r="A48" s="44"/>
      <c r="B48" s="90"/>
      <c r="C48" s="90"/>
      <c r="D48" s="90"/>
      <c r="E48" s="90"/>
      <c r="F48" s="90"/>
      <c r="G48" s="90"/>
      <c r="H48" s="46"/>
      <c r="I48" s="101"/>
      <c r="J48" s="101"/>
      <c r="K48" s="75"/>
    </row>
    <row r="49" spans="1:11" ht="12.75" customHeight="1">
      <c r="A49" s="44"/>
      <c r="B49" s="90"/>
      <c r="C49" s="90"/>
      <c r="D49" s="90"/>
      <c r="E49" s="90"/>
      <c r="F49" s="90"/>
      <c r="G49" s="90"/>
      <c r="H49" s="46"/>
      <c r="I49" s="101"/>
      <c r="J49" s="101"/>
      <c r="K49" s="75"/>
    </row>
    <row r="50" spans="1:11" ht="12.75" customHeight="1">
      <c r="A50" s="85"/>
      <c r="B50" s="91"/>
      <c r="C50" s="74"/>
      <c r="D50" s="74"/>
      <c r="E50" s="74"/>
      <c r="F50" s="74"/>
      <c r="G50" s="74"/>
      <c r="H50" s="74"/>
      <c r="I50" s="102"/>
      <c r="J50" s="103"/>
      <c r="K50" s="75"/>
    </row>
    <row r="51" spans="1:11" ht="12.75" customHeight="1">
      <c r="A51" s="85"/>
      <c r="B51" s="91"/>
      <c r="C51" s="74"/>
      <c r="D51" s="74"/>
      <c r="E51" s="74"/>
      <c r="F51" s="74"/>
      <c r="G51" s="74"/>
      <c r="H51" s="74"/>
      <c r="I51" s="103"/>
      <c r="J51" s="103"/>
      <c r="K51" s="75"/>
    </row>
    <row r="52" spans="1:11" ht="12.75" customHeight="1">
      <c r="A52" s="75"/>
      <c r="B52" s="75"/>
      <c r="C52" s="75"/>
      <c r="D52" s="75"/>
      <c r="E52" s="75"/>
      <c r="F52" s="75"/>
      <c r="G52" s="75"/>
      <c r="H52" s="75"/>
      <c r="I52" s="92"/>
      <c r="J52" s="92"/>
      <c r="K52" s="75"/>
    </row>
    <row r="53" spans="1:11" ht="12.75" customHeight="1">
      <c r="A53" s="75"/>
      <c r="B53" s="75"/>
      <c r="C53" s="75"/>
      <c r="D53" s="75"/>
      <c r="E53" s="75"/>
      <c r="F53" s="75"/>
      <c r="G53" s="75"/>
      <c r="H53" s="75"/>
      <c r="I53" s="92"/>
      <c r="J53" s="92"/>
      <c r="K53" s="75"/>
    </row>
    <row r="54" spans="1:11" ht="12.75" customHeight="1">
      <c r="A54" s="75"/>
      <c r="B54" s="75"/>
      <c r="C54" s="75"/>
      <c r="D54" s="75"/>
      <c r="E54" s="75"/>
      <c r="F54" s="75"/>
      <c r="G54" s="75"/>
      <c r="H54" s="75"/>
      <c r="I54" s="92"/>
      <c r="J54" s="92"/>
      <c r="K54" s="75"/>
    </row>
    <row r="55" spans="1:11" ht="12.75" customHeight="1">
      <c r="A55" s="75"/>
      <c r="B55" s="75"/>
      <c r="C55" s="75"/>
      <c r="D55" s="75"/>
      <c r="E55" s="75"/>
      <c r="F55" s="75"/>
      <c r="G55" s="75"/>
      <c r="H55" s="75"/>
      <c r="I55" s="92"/>
      <c r="J55" s="92"/>
      <c r="K55" s="75"/>
    </row>
    <row r="56" spans="1:11" ht="12.75" customHeight="1">
      <c r="A56" s="75"/>
      <c r="B56" s="75"/>
      <c r="C56" s="75"/>
      <c r="D56" s="75"/>
      <c r="E56" s="75"/>
      <c r="F56" s="75"/>
      <c r="G56" s="75"/>
      <c r="H56" s="75"/>
      <c r="I56" s="92"/>
      <c r="J56" s="92"/>
      <c r="K56" s="75"/>
    </row>
    <row r="57" spans="1:11" ht="12.75" customHeight="1">
      <c r="A57" s="75"/>
      <c r="B57" s="75"/>
      <c r="C57" s="75"/>
      <c r="D57" s="75"/>
      <c r="E57" s="75"/>
      <c r="F57" s="75"/>
      <c r="G57" s="75"/>
      <c r="H57" s="75"/>
      <c r="I57" s="92"/>
      <c r="J57" s="92"/>
      <c r="K57" s="75"/>
    </row>
    <row r="58" spans="1:11" ht="12.75" customHeight="1">
      <c r="A58" s="75"/>
      <c r="B58" s="75"/>
      <c r="C58" s="75"/>
      <c r="D58" s="75"/>
      <c r="E58" s="75"/>
      <c r="F58" s="75"/>
      <c r="G58" s="75"/>
      <c r="H58" s="75"/>
      <c r="I58" s="92"/>
      <c r="J58" s="92"/>
      <c r="K58" s="75"/>
    </row>
    <row r="59" spans="1:11" ht="12.75" customHeight="1">
      <c r="A59" s="75"/>
      <c r="B59" s="75"/>
      <c r="C59" s="75"/>
      <c r="D59" s="75"/>
      <c r="E59" s="75"/>
      <c r="F59" s="75"/>
      <c r="G59" s="75"/>
      <c r="H59" s="75"/>
      <c r="I59" s="92"/>
      <c r="J59" s="92"/>
      <c r="K59" s="75"/>
    </row>
    <row r="60" spans="1:11" ht="12.75" customHeight="1">
      <c r="A60" s="75"/>
      <c r="B60" s="75"/>
      <c r="C60" s="75"/>
      <c r="D60" s="75"/>
      <c r="E60" s="75"/>
      <c r="F60" s="75"/>
      <c r="G60" s="75"/>
      <c r="H60" s="75"/>
      <c r="I60" s="92"/>
      <c r="J60" s="92"/>
      <c r="K60" s="75"/>
    </row>
    <row r="61" spans="1:11" ht="12.75" customHeight="1">
      <c r="A61" s="75"/>
      <c r="B61" s="75"/>
      <c r="C61" s="75"/>
      <c r="D61" s="75"/>
      <c r="E61" s="75"/>
      <c r="F61" s="75"/>
      <c r="G61" s="75"/>
      <c r="H61" s="75"/>
      <c r="I61" s="92"/>
      <c r="J61" s="92"/>
      <c r="K61" s="75"/>
    </row>
    <row r="62" spans="1:11" ht="12.75" customHeight="1">
      <c r="A62" s="75"/>
      <c r="B62" s="75"/>
      <c r="C62" s="75"/>
      <c r="D62" s="75"/>
      <c r="E62" s="75"/>
      <c r="F62" s="75"/>
      <c r="G62" s="75"/>
      <c r="H62" s="75"/>
      <c r="I62" s="92"/>
      <c r="J62" s="92"/>
      <c r="K62" s="75"/>
    </row>
    <row r="63" spans="1:11" ht="12.75" customHeight="1">
      <c r="A63" s="75"/>
      <c r="B63" s="75"/>
      <c r="C63" s="75"/>
      <c r="D63" s="75"/>
      <c r="E63" s="75"/>
      <c r="F63" s="75"/>
      <c r="G63" s="75"/>
      <c r="H63" s="75"/>
      <c r="I63" s="92"/>
      <c r="J63" s="92"/>
      <c r="K63" s="75"/>
    </row>
    <row r="64" spans="1:11" ht="12.75" customHeight="1">
      <c r="A64" s="75"/>
      <c r="B64" s="75"/>
      <c r="C64" s="75"/>
      <c r="D64" s="75"/>
      <c r="E64" s="75"/>
      <c r="F64" s="75"/>
      <c r="G64" s="75"/>
      <c r="H64" s="75"/>
      <c r="I64" s="92"/>
      <c r="J64" s="92"/>
      <c r="K64" s="75"/>
    </row>
    <row r="65" spans="1:11" ht="12.75" customHeight="1">
      <c r="A65" s="75"/>
      <c r="B65" s="75"/>
      <c r="C65" s="75"/>
      <c r="D65" s="75"/>
      <c r="E65" s="75"/>
      <c r="F65" s="75"/>
      <c r="G65" s="75"/>
      <c r="H65" s="75"/>
      <c r="I65" s="92"/>
      <c r="J65" s="92"/>
      <c r="K65" s="75"/>
    </row>
    <row r="66" spans="1:11" ht="12.75" customHeight="1">
      <c r="A66" s="75"/>
      <c r="B66" s="75"/>
      <c r="C66" s="75"/>
      <c r="D66" s="75"/>
      <c r="E66" s="75"/>
      <c r="F66" s="75"/>
      <c r="G66" s="75"/>
      <c r="H66" s="75"/>
      <c r="I66" s="92"/>
      <c r="J66" s="92"/>
      <c r="K66" s="75"/>
    </row>
    <row r="67" spans="1:11" ht="12.75" customHeight="1">
      <c r="A67" s="75"/>
      <c r="B67" s="75"/>
      <c r="C67" s="75"/>
      <c r="D67" s="75"/>
      <c r="E67" s="75"/>
      <c r="F67" s="75"/>
      <c r="G67" s="75"/>
      <c r="H67" s="75"/>
      <c r="I67" s="92"/>
      <c r="J67" s="92"/>
      <c r="K67" s="75"/>
    </row>
    <row r="68" spans="1:11" ht="12.75" customHeight="1">
      <c r="A68" s="75"/>
      <c r="B68" s="75"/>
      <c r="C68" s="75"/>
      <c r="D68" s="75"/>
      <c r="E68" s="75"/>
      <c r="F68" s="75"/>
      <c r="G68" s="75"/>
      <c r="H68" s="75"/>
      <c r="I68" s="75"/>
      <c r="J68" s="75"/>
      <c r="K68" s="75"/>
    </row>
    <row r="69" spans="1:11" ht="12.75" customHeight="1">
      <c r="A69" s="75"/>
      <c r="B69" s="75"/>
      <c r="C69" s="75"/>
      <c r="D69" s="75"/>
      <c r="E69" s="75"/>
      <c r="F69" s="75"/>
      <c r="G69" s="75"/>
      <c r="H69" s="75"/>
      <c r="I69" s="75"/>
      <c r="J69" s="75"/>
      <c r="K69" s="75"/>
    </row>
    <row r="70" spans="1:11" ht="12.75" customHeight="1">
      <c r="A70" s="75"/>
      <c r="B70" s="75"/>
      <c r="C70" s="75"/>
      <c r="D70" s="75"/>
      <c r="E70" s="75"/>
      <c r="F70" s="75"/>
      <c r="G70" s="75"/>
      <c r="H70" s="75"/>
      <c r="I70" s="75"/>
      <c r="J70" s="75"/>
      <c r="K70" s="75"/>
    </row>
  </sheetData>
  <mergeCells count="5">
    <mergeCell ref="I1:J1"/>
    <mergeCell ref="H2:J2"/>
    <mergeCell ref="B24:I37"/>
    <mergeCell ref="B21:I23"/>
    <mergeCell ref="B4:I14"/>
  </mergeCells>
  <phoneticPr fontId="21"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dimension ref="A1:I39"/>
  <sheetViews>
    <sheetView topLeftCell="A19" workbookViewId="0">
      <selection activeCell="A35" sqref="A35:I35"/>
    </sheetView>
  </sheetViews>
  <sheetFormatPr defaultRowHeight="12.75"/>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7" customFormat="1">
      <c r="A1" s="55" t="s">
        <v>52</v>
      </c>
      <c r="B1" s="55"/>
      <c r="C1" s="55"/>
      <c r="D1" s="55"/>
      <c r="E1" s="55"/>
      <c r="F1" s="55"/>
      <c r="G1" s="55"/>
      <c r="H1" s="174" t="s">
        <v>53</v>
      </c>
      <c r="I1" s="174"/>
    </row>
    <row r="2" spans="1:9" s="27" customFormat="1">
      <c r="A2" s="55" t="s">
        <v>54</v>
      </c>
      <c r="B2" s="55"/>
      <c r="C2" s="55"/>
      <c r="D2" s="55"/>
      <c r="E2" s="55"/>
      <c r="F2" s="55"/>
      <c r="G2" s="174" t="s">
        <v>137</v>
      </c>
      <c r="H2" s="174"/>
      <c r="I2" s="174"/>
    </row>
    <row r="3" spans="1:9" s="27" customFormat="1">
      <c r="A3" s="55"/>
      <c r="B3" s="55"/>
      <c r="C3" s="55"/>
      <c r="D3" s="55"/>
      <c r="E3" s="55"/>
      <c r="F3" s="55"/>
      <c r="G3" s="55"/>
      <c r="H3" s="55"/>
      <c r="I3" s="55"/>
    </row>
    <row r="4" spans="1:9" ht="21.75" customHeight="1">
      <c r="A4" s="191" t="s">
        <v>42</v>
      </c>
      <c r="B4" s="192"/>
      <c r="C4" s="192"/>
      <c r="D4" s="192"/>
      <c r="E4" s="192"/>
      <c r="F4" s="192"/>
      <c r="G4" s="192"/>
      <c r="H4" s="192"/>
      <c r="I4" s="193"/>
    </row>
    <row r="5" spans="1:9" ht="11.25" customHeight="1">
      <c r="A5" s="194"/>
      <c r="B5" s="195"/>
      <c r="C5" s="195"/>
      <c r="D5" s="195"/>
      <c r="E5" s="195"/>
      <c r="F5" s="195"/>
      <c r="G5" s="195"/>
      <c r="H5" s="195"/>
      <c r="I5" s="196"/>
    </row>
    <row r="6" spans="1:9" s="29" customFormat="1">
      <c r="A6" s="184" t="s">
        <v>45</v>
      </c>
      <c r="B6" s="187"/>
      <c r="C6" s="176"/>
      <c r="D6" s="177"/>
      <c r="E6" s="177"/>
      <c r="F6" s="177"/>
      <c r="G6" s="177"/>
      <c r="H6" s="177"/>
      <c r="I6" s="178"/>
    </row>
    <row r="7" spans="1:9" s="29" customFormat="1">
      <c r="A7" s="30" t="s">
        <v>83</v>
      </c>
      <c r="B7" s="49"/>
      <c r="C7" s="25" t="s">
        <v>85</v>
      </c>
      <c r="D7" s="184"/>
      <c r="E7" s="185"/>
      <c r="F7" s="185"/>
      <c r="G7" s="186"/>
      <c r="H7" s="25" t="s">
        <v>86</v>
      </c>
      <c r="I7" s="30"/>
    </row>
    <row r="8" spans="1:9" s="29" customFormat="1">
      <c r="A8" s="184" t="s">
        <v>84</v>
      </c>
      <c r="B8" s="187"/>
      <c r="C8" s="188"/>
      <c r="D8" s="189"/>
      <c r="E8" s="190"/>
      <c r="F8" s="190"/>
      <c r="G8" s="190"/>
      <c r="H8" s="190"/>
      <c r="I8" s="186"/>
    </row>
    <row r="9" spans="1:9" s="29" customFormat="1">
      <c r="A9" s="184" t="s">
        <v>82</v>
      </c>
      <c r="B9" s="185"/>
      <c r="C9" s="178"/>
      <c r="D9" s="26" t="s">
        <v>76</v>
      </c>
      <c r="E9" s="188" t="s">
        <v>48</v>
      </c>
      <c r="F9" s="198"/>
      <c r="G9" s="198"/>
      <c r="H9" s="198"/>
      <c r="I9" s="199"/>
    </row>
    <row r="10" spans="1:9" s="29" customFormat="1">
      <c r="A10" s="184" t="s">
        <v>75</v>
      </c>
      <c r="B10" s="185"/>
      <c r="C10" s="197"/>
      <c r="D10" s="138" t="s">
        <v>79</v>
      </c>
      <c r="E10" s="139"/>
      <c r="F10" s="73"/>
      <c r="G10" s="155" t="s">
        <v>80</v>
      </c>
      <c r="H10" s="156"/>
      <c r="I10" s="157"/>
    </row>
    <row r="11" spans="1:9">
      <c r="A11" s="160" t="s">
        <v>49</v>
      </c>
      <c r="B11" s="161"/>
      <c r="C11" s="161"/>
      <c r="D11" s="161"/>
      <c r="E11" s="161"/>
      <c r="F11" s="162"/>
      <c r="G11" s="162"/>
      <c r="H11" s="163"/>
      <c r="I11" s="158"/>
    </row>
    <row r="12" spans="1:9" ht="18" customHeight="1" thickBot="1">
      <c r="A12" s="164"/>
      <c r="B12" s="165"/>
      <c r="C12" s="165"/>
      <c r="D12" s="165"/>
      <c r="E12" s="165"/>
      <c r="F12" s="166"/>
      <c r="G12" s="166"/>
      <c r="H12" s="167"/>
      <c r="I12" s="159"/>
    </row>
    <row r="13" spans="1:9" ht="39.75" customHeight="1">
      <c r="A13" s="168" t="s">
        <v>16</v>
      </c>
      <c r="B13" s="179" t="s">
        <v>93</v>
      </c>
      <c r="C13" s="180"/>
      <c r="D13" s="180"/>
      <c r="E13" s="180"/>
      <c r="F13" s="181"/>
      <c r="G13" s="34" t="s">
        <v>68</v>
      </c>
      <c r="H13" s="182" t="s">
        <v>87</v>
      </c>
      <c r="I13" s="183"/>
    </row>
    <row r="14" spans="1:9" s="29" customFormat="1" ht="23.25" customHeight="1">
      <c r="A14" s="168"/>
      <c r="B14" s="179"/>
      <c r="C14" s="180"/>
      <c r="D14" s="180"/>
      <c r="E14" s="180"/>
      <c r="F14" s="181"/>
      <c r="G14" s="62" t="s">
        <v>50</v>
      </c>
      <c r="H14" s="68" t="s">
        <v>51</v>
      </c>
      <c r="I14" s="68" t="s">
        <v>72</v>
      </c>
    </row>
    <row r="15" spans="1:9" ht="12" customHeight="1">
      <c r="A15" s="169">
        <v>1.01</v>
      </c>
      <c r="B15" s="142" t="s">
        <v>0</v>
      </c>
      <c r="C15" s="143"/>
      <c r="D15" s="144"/>
      <c r="E15" s="148" t="s">
        <v>37</v>
      </c>
      <c r="F15" s="149"/>
      <c r="G15" s="13" t="s">
        <v>48</v>
      </c>
      <c r="H15" s="140"/>
      <c r="I15" s="175"/>
    </row>
    <row r="16" spans="1:9" ht="13.5" customHeight="1">
      <c r="A16" s="169"/>
      <c r="B16" s="145"/>
      <c r="C16" s="146"/>
      <c r="D16" s="147"/>
      <c r="E16" s="148" t="s">
        <v>38</v>
      </c>
      <c r="F16" s="149"/>
      <c r="G16" s="14"/>
      <c r="H16" s="141"/>
      <c r="I16" s="141"/>
    </row>
    <row r="17" spans="1:9" ht="16.5" customHeight="1">
      <c r="A17" s="10">
        <v>1.02</v>
      </c>
      <c r="B17" s="170" t="s">
        <v>1</v>
      </c>
      <c r="C17" s="170"/>
      <c r="D17" s="170"/>
      <c r="E17" s="170"/>
      <c r="F17" s="170"/>
      <c r="G17" s="3"/>
      <c r="H17" s="5"/>
      <c r="I17" s="8"/>
    </row>
    <row r="18" spans="1:9" ht="28.5" customHeight="1">
      <c r="A18" s="36">
        <v>1.03</v>
      </c>
      <c r="B18" s="154" t="s">
        <v>56</v>
      </c>
      <c r="C18" s="154"/>
      <c r="D18" s="154"/>
      <c r="E18" s="154"/>
      <c r="F18" s="154"/>
      <c r="G18" s="37">
        <v>0</v>
      </c>
      <c r="H18" s="38">
        <v>0</v>
      </c>
      <c r="I18" s="39">
        <v>0</v>
      </c>
    </row>
    <row r="19" spans="1:9" s="29" customFormat="1" ht="24.75" customHeight="1">
      <c r="A19" s="62" t="s">
        <v>17</v>
      </c>
      <c r="B19" s="153" t="s">
        <v>41</v>
      </c>
      <c r="C19" s="153"/>
      <c r="D19" s="153"/>
      <c r="E19" s="153"/>
      <c r="F19" s="153"/>
      <c r="G19" s="62" t="s">
        <v>50</v>
      </c>
      <c r="H19" s="68" t="s">
        <v>51</v>
      </c>
      <c r="I19" s="68" t="s">
        <v>72</v>
      </c>
    </row>
    <row r="20" spans="1:9" ht="27" customHeight="1">
      <c r="A20" s="11">
        <v>2.0099999999999998</v>
      </c>
      <c r="B20" s="137" t="s">
        <v>60</v>
      </c>
      <c r="C20" s="137"/>
      <c r="D20" s="137"/>
      <c r="E20" s="137"/>
      <c r="F20" s="137"/>
      <c r="G20" s="15">
        <f>'HRSA 99-1 Page 2 of 4'!$F$36</f>
        <v>0</v>
      </c>
      <c r="H20" s="16">
        <f>'HRSA 99-1 Page 2 of 4'!$H$36</f>
        <v>0</v>
      </c>
      <c r="I20" s="16">
        <f>'HRSA 99-1 Page 2 of 4'!$I$36</f>
        <v>0</v>
      </c>
    </row>
    <row r="21" spans="1:9" ht="19.5" customHeight="1">
      <c r="A21" s="11">
        <v>2.02</v>
      </c>
      <c r="B21" s="137" t="s">
        <v>57</v>
      </c>
      <c r="C21" s="137"/>
      <c r="D21" s="137"/>
      <c r="E21" s="137"/>
      <c r="F21" s="137"/>
      <c r="G21" s="15">
        <f>'HRSA 99-1 Page 3 of 4'!$G$35</f>
        <v>0</v>
      </c>
      <c r="H21" s="16">
        <f>'HRSA 99-1 Page 3 of 4'!$H$35</f>
        <v>0</v>
      </c>
      <c r="I21" s="16">
        <f>'HRSA 99-1 Page 3 of 4'!$I$35</f>
        <v>0</v>
      </c>
    </row>
    <row r="22" spans="1:9" ht="15" customHeight="1">
      <c r="A22" s="11">
        <v>2.0299999999999998</v>
      </c>
      <c r="B22" s="137" t="s">
        <v>58</v>
      </c>
      <c r="C22" s="137"/>
      <c r="D22" s="137"/>
      <c r="E22" s="137"/>
      <c r="F22" s="137"/>
      <c r="G22" s="15">
        <f>'HRSA 99-1 Page 4 of 4'!$G$36</f>
        <v>0</v>
      </c>
      <c r="H22" s="17">
        <f>'HRSA 99-1 Page 4 of 4'!$H$36</f>
        <v>0</v>
      </c>
      <c r="I22" s="17">
        <f>'HRSA 99-1 Page 4 of 4'!$I$36</f>
        <v>0</v>
      </c>
    </row>
    <row r="23" spans="1:9" ht="17.25" customHeight="1">
      <c r="A23" s="11">
        <v>2.04</v>
      </c>
      <c r="B23" s="134" t="s">
        <v>102</v>
      </c>
      <c r="C23" s="135"/>
      <c r="D23" s="135"/>
      <c r="E23" s="135"/>
      <c r="F23" s="136"/>
      <c r="G23" s="18">
        <f>ROUND(SUM(G20:G22)/3,2)</f>
        <v>0</v>
      </c>
      <c r="H23" s="19">
        <f>ROUND(SUM(H20:H22)/3,2)</f>
        <v>0</v>
      </c>
      <c r="I23" s="19">
        <f>ROUND(SUM(I20:I22)/3,2)</f>
        <v>0</v>
      </c>
    </row>
    <row r="24" spans="1:9" ht="16.5" customHeight="1">
      <c r="A24" s="11">
        <v>2.0499999999999998</v>
      </c>
      <c r="B24" s="137" t="s">
        <v>109</v>
      </c>
      <c r="C24" s="137"/>
      <c r="D24" s="137"/>
      <c r="E24" s="137"/>
      <c r="F24" s="137"/>
      <c r="G24" s="20">
        <v>0</v>
      </c>
      <c r="H24" s="21">
        <v>0</v>
      </c>
      <c r="I24" s="21">
        <v>0</v>
      </c>
    </row>
    <row r="25" spans="1:9" ht="16.5" customHeight="1">
      <c r="A25" s="11">
        <v>2.06</v>
      </c>
      <c r="B25" s="150" t="s">
        <v>103</v>
      </c>
      <c r="C25" s="151"/>
      <c r="D25" s="151"/>
      <c r="E25" s="151"/>
      <c r="F25" s="152"/>
      <c r="G25" s="18">
        <f>ROUND(G24+G23,2)</f>
        <v>0</v>
      </c>
      <c r="H25" s="19">
        <f>ROUND(H24+H23,2)</f>
        <v>0</v>
      </c>
      <c r="I25" s="19">
        <f>ROUND(I24+I23,2)</f>
        <v>0</v>
      </c>
    </row>
    <row r="26" spans="1:9" ht="15" customHeight="1">
      <c r="A26" s="11">
        <v>2.0699999999999998</v>
      </c>
      <c r="B26" s="150" t="s">
        <v>110</v>
      </c>
      <c r="C26" s="151"/>
      <c r="D26" s="151"/>
      <c r="E26" s="151"/>
      <c r="F26" s="152"/>
      <c r="G26" s="18">
        <f>'HRSA 99-1 Page 2 of 4'!$G$36</f>
        <v>0</v>
      </c>
      <c r="H26" s="19">
        <f>'HRSA 99-1 Page 2 of 4'!$H$36</f>
        <v>0</v>
      </c>
      <c r="I26" s="19">
        <f>'HRSA 99-1 Page 2 of 4'!$I$36</f>
        <v>0</v>
      </c>
    </row>
    <row r="27" spans="1:9" ht="18" customHeight="1">
      <c r="A27" s="11">
        <v>2.08</v>
      </c>
      <c r="B27" s="200" t="s">
        <v>96</v>
      </c>
      <c r="C27" s="201"/>
      <c r="D27" s="201"/>
      <c r="E27" s="201"/>
      <c r="F27" s="202"/>
      <c r="G27" s="18">
        <f>ROUND(G26+G25,2)</f>
        <v>0</v>
      </c>
      <c r="H27" s="19">
        <f>ROUND(H26+H25,2)</f>
        <v>0</v>
      </c>
      <c r="I27" s="19">
        <f>ROUND(I26+I25,2)</f>
        <v>0</v>
      </c>
    </row>
    <row r="28" spans="1:9" s="29" customFormat="1" ht="27" customHeight="1">
      <c r="A28" s="62" t="s">
        <v>18</v>
      </c>
      <c r="B28" s="171" t="s">
        <v>32</v>
      </c>
      <c r="C28" s="172"/>
      <c r="D28" s="172"/>
      <c r="E28" s="172"/>
      <c r="F28" s="173"/>
      <c r="G28" s="62" t="s">
        <v>50</v>
      </c>
      <c r="H28" s="68" t="s">
        <v>51</v>
      </c>
      <c r="I28" s="68" t="s">
        <v>72</v>
      </c>
    </row>
    <row r="29" spans="1:9" ht="28.5" customHeight="1">
      <c r="A29" s="11">
        <v>3.01</v>
      </c>
      <c r="B29" s="137" t="s">
        <v>105</v>
      </c>
      <c r="C29" s="137"/>
      <c r="D29" s="137"/>
      <c r="E29" s="137"/>
      <c r="F29" s="137"/>
      <c r="G29" s="15">
        <f>'HRSA 99-1 Page 2 of 4'!$F$37</f>
        <v>0</v>
      </c>
      <c r="H29" s="7">
        <f>'HRSA 99-1 Page 2 of 4'!$H$37</f>
        <v>0</v>
      </c>
      <c r="I29" s="17">
        <f>'HRSA 99-1 Page 2 of 4'!$I$37</f>
        <v>0</v>
      </c>
    </row>
    <row r="30" spans="1:9" ht="16.5" customHeight="1">
      <c r="A30" s="11">
        <v>3.02</v>
      </c>
      <c r="B30" s="137" t="s">
        <v>106</v>
      </c>
      <c r="C30" s="137"/>
      <c r="D30" s="137"/>
      <c r="E30" s="137"/>
      <c r="F30" s="137"/>
      <c r="G30" s="15">
        <f>'HRSA 99-1 Page 3 of 4'!$G$36</f>
        <v>0</v>
      </c>
      <c r="H30" s="7">
        <f>'HRSA 99-1 Page 3 of 4'!$H$36</f>
        <v>0</v>
      </c>
      <c r="I30" s="17">
        <f>'HRSA 99-1 Page 3 of 4'!$I$36</f>
        <v>0</v>
      </c>
    </row>
    <row r="31" spans="1:9" ht="16.5" customHeight="1">
      <c r="A31" s="11">
        <v>3.03</v>
      </c>
      <c r="B31" s="137" t="s">
        <v>107</v>
      </c>
      <c r="C31" s="137"/>
      <c r="D31" s="137"/>
      <c r="E31" s="137"/>
      <c r="F31" s="137"/>
      <c r="G31" s="15">
        <f>'HRSA 99-1 Page 4 of 4'!$G$37</f>
        <v>0</v>
      </c>
      <c r="H31" s="17">
        <f>'HRSA 99-1 Page 4 of 4'!$H$37</f>
        <v>0</v>
      </c>
      <c r="I31" s="17">
        <f>'HRSA 99-1 Page 4 of 4'!$I$37</f>
        <v>0</v>
      </c>
    </row>
    <row r="32" spans="1:9" ht="18.75" customHeight="1">
      <c r="A32" s="11">
        <v>3.04</v>
      </c>
      <c r="B32" s="134" t="s">
        <v>104</v>
      </c>
      <c r="C32" s="135"/>
      <c r="D32" s="135"/>
      <c r="E32" s="135"/>
      <c r="F32" s="136"/>
      <c r="G32" s="18">
        <f>ROUND(SUM(G29:G31)/3,2)</f>
        <v>0</v>
      </c>
      <c r="H32" s="19">
        <f>ROUND(SUM(H29:H31)/3,2)</f>
        <v>0</v>
      </c>
      <c r="I32" s="19">
        <f>ROUND(SUM(I29:I31)/3,2)</f>
        <v>0</v>
      </c>
    </row>
    <row r="33" spans="1:9" ht="16.5" customHeight="1">
      <c r="A33" s="11">
        <v>3.05</v>
      </c>
      <c r="B33" s="137" t="s">
        <v>111</v>
      </c>
      <c r="C33" s="137"/>
      <c r="D33" s="137"/>
      <c r="E33" s="137"/>
      <c r="F33" s="137"/>
      <c r="G33" s="20">
        <v>0</v>
      </c>
      <c r="H33" s="21">
        <v>0</v>
      </c>
      <c r="I33" s="21">
        <v>0</v>
      </c>
    </row>
    <row r="34" spans="1:9" ht="15" customHeight="1">
      <c r="A34" s="11">
        <v>3.06</v>
      </c>
      <c r="B34" s="150" t="s">
        <v>108</v>
      </c>
      <c r="C34" s="151"/>
      <c r="D34" s="151"/>
      <c r="E34" s="151"/>
      <c r="F34" s="152"/>
      <c r="G34" s="18">
        <f>ROUND(G33+G32,2)</f>
        <v>0</v>
      </c>
      <c r="H34" s="19">
        <f>ROUND(H33+H32,2)</f>
        <v>0</v>
      </c>
      <c r="I34" s="19">
        <f>ROUND(I33+I32,2)</f>
        <v>0</v>
      </c>
    </row>
    <row r="35" spans="1:9" ht="15.75" customHeight="1">
      <c r="A35" s="11">
        <v>3.07</v>
      </c>
      <c r="B35" s="150" t="s">
        <v>112</v>
      </c>
      <c r="C35" s="151"/>
      <c r="D35" s="151"/>
      <c r="E35" s="151"/>
      <c r="F35" s="152"/>
      <c r="G35" s="18">
        <f>'HRSA 99-1 Page 2 of 4'!$G$37</f>
        <v>0</v>
      </c>
      <c r="H35" s="19">
        <f>'HRSA 99-1 Page 2 of 4'!$H$37</f>
        <v>0</v>
      </c>
      <c r="I35" s="19">
        <f>'HRSA 99-1 Page 2 of 4'!$I$37</f>
        <v>0</v>
      </c>
    </row>
    <row r="36" spans="1:9" ht="16.5" customHeight="1">
      <c r="A36" s="11">
        <v>3.08</v>
      </c>
      <c r="B36" s="131" t="s">
        <v>97</v>
      </c>
      <c r="C36" s="132"/>
      <c r="D36" s="132"/>
      <c r="E36" s="132"/>
      <c r="F36" s="133"/>
      <c r="G36" s="18">
        <f>ROUND(G35+G34,2)</f>
        <v>0</v>
      </c>
      <c r="H36" s="19">
        <f>ROUND(H35+H34,2)</f>
        <v>0</v>
      </c>
      <c r="I36" s="19">
        <f>ROUND(I35+I34,2)</f>
        <v>0</v>
      </c>
    </row>
    <row r="37" spans="1:9" ht="14.25" customHeight="1">
      <c r="A37" s="44"/>
      <c r="B37" s="45"/>
      <c r="C37" s="45"/>
      <c r="D37" s="45"/>
      <c r="E37" s="45"/>
      <c r="F37" s="45"/>
      <c r="G37" s="46"/>
      <c r="H37" s="46"/>
      <c r="I37" s="46"/>
    </row>
    <row r="38" spans="1:9">
      <c r="A38" s="47" t="s">
        <v>123</v>
      </c>
      <c r="B38" s="48"/>
      <c r="C38" s="28"/>
      <c r="D38" s="28"/>
      <c r="E38" s="28"/>
      <c r="F38" s="28"/>
      <c r="G38" s="28"/>
      <c r="H38" s="48" t="s">
        <v>55</v>
      </c>
      <c r="I38" s="28"/>
    </row>
    <row r="39" spans="1:9">
      <c r="A39" s="47" t="s">
        <v>122</v>
      </c>
      <c r="B39" s="48"/>
      <c r="C39" s="28"/>
      <c r="D39" s="28"/>
      <c r="E39" s="28"/>
      <c r="F39" s="28"/>
      <c r="G39" s="28"/>
      <c r="H39" s="28"/>
      <c r="I39" s="28"/>
    </row>
  </sheetData>
  <mergeCells count="44">
    <mergeCell ref="B28:F28"/>
    <mergeCell ref="H1:I1"/>
    <mergeCell ref="I15:I16"/>
    <mergeCell ref="C6:I6"/>
    <mergeCell ref="B13:F14"/>
    <mergeCell ref="H13:I13"/>
    <mergeCell ref="A9:C9"/>
    <mergeCell ref="D7:G7"/>
    <mergeCell ref="A8:B8"/>
    <mergeCell ref="G2:I2"/>
    <mergeCell ref="C8:I8"/>
    <mergeCell ref="A4:I5"/>
    <mergeCell ref="A6:B6"/>
    <mergeCell ref="A10:C10"/>
    <mergeCell ref="E9:I9"/>
    <mergeCell ref="B27:F27"/>
    <mergeCell ref="G10:I10"/>
    <mergeCell ref="B21:F21"/>
    <mergeCell ref="B23:F23"/>
    <mergeCell ref="B26:F26"/>
    <mergeCell ref="I11:I12"/>
    <mergeCell ref="B25:F25"/>
    <mergeCell ref="B24:F24"/>
    <mergeCell ref="A11:H12"/>
    <mergeCell ref="A13:A14"/>
    <mergeCell ref="A15:A16"/>
    <mergeCell ref="B20:F20"/>
    <mergeCell ref="B17:F17"/>
    <mergeCell ref="B36:F36"/>
    <mergeCell ref="B32:F32"/>
    <mergeCell ref="B33:F33"/>
    <mergeCell ref="D10:E10"/>
    <mergeCell ref="H15:H16"/>
    <mergeCell ref="B15:D16"/>
    <mergeCell ref="E15:F15"/>
    <mergeCell ref="E16:F16"/>
    <mergeCell ref="B35:F35"/>
    <mergeCell ref="B30:F30"/>
    <mergeCell ref="B31:F31"/>
    <mergeCell ref="B22:F22"/>
    <mergeCell ref="B29:F29"/>
    <mergeCell ref="B34:F34"/>
    <mergeCell ref="B19:F19"/>
    <mergeCell ref="B18:F18"/>
  </mergeCells>
  <phoneticPr fontId="21" type="noConversion"/>
  <pageMargins left="0.28000000000000003" right="0.25" top="0.4" bottom="1" header="0.17" footer="0.68"/>
  <pageSetup orientation="portrait" r:id="rId1"/>
  <headerFooter alignWithMargins="0">
    <oddFooter xml:space="preserve">&amp;L&amp;"Arial,Bold"&amp;8
</oddFooter>
  </headerFooter>
  <ignoredErrors>
    <ignoredError sqref="G26:I26 G35:I35" formula="1"/>
  </ignoredErrors>
</worksheet>
</file>

<file path=xl/worksheets/sheet3.xml><?xml version="1.0" encoding="utf-8"?>
<worksheet xmlns="http://schemas.openxmlformats.org/spreadsheetml/2006/main" xmlns:r="http://schemas.openxmlformats.org/officeDocument/2006/relationships">
  <dimension ref="A1:I43"/>
  <sheetViews>
    <sheetView showGridLines="0" topLeftCell="A18" workbookViewId="0">
      <selection activeCell="F23" sqref="F23"/>
    </sheetView>
  </sheetViews>
  <sheetFormatPr defaultRowHeight="12.75"/>
  <cols>
    <col min="1" max="1" width="8.28515625" customWidth="1"/>
    <col min="2" max="2" width="21.28515625" customWidth="1"/>
    <col min="3" max="3" width="11" customWidth="1"/>
    <col min="4" max="4" width="16.140625" customWidth="1"/>
    <col min="5" max="5" width="6.5703125" customWidth="1"/>
    <col min="6" max="7" width="9.42578125" customWidth="1"/>
    <col min="8" max="8" width="8" customWidth="1"/>
    <col min="9" max="9" width="8.85546875" customWidth="1"/>
  </cols>
  <sheetData>
    <row r="1" spans="1:9">
      <c r="A1" s="55" t="s">
        <v>52</v>
      </c>
      <c r="B1" s="55"/>
      <c r="C1" s="55"/>
      <c r="D1" s="55"/>
      <c r="E1" s="55"/>
      <c r="F1" s="55"/>
      <c r="G1" s="55"/>
      <c r="H1" s="234" t="s">
        <v>53</v>
      </c>
      <c r="I1" s="234"/>
    </row>
    <row r="2" spans="1:9" ht="9.75" customHeight="1">
      <c r="A2" s="55" t="s">
        <v>54</v>
      </c>
      <c r="B2" s="55"/>
      <c r="C2" s="55"/>
      <c r="D2" s="55"/>
      <c r="E2" s="55"/>
      <c r="F2" s="55"/>
      <c r="G2" s="174" t="s">
        <v>136</v>
      </c>
      <c r="H2" s="174"/>
      <c r="I2" s="174"/>
    </row>
    <row r="3" spans="1:9" ht="5.25" customHeight="1">
      <c r="A3" s="55"/>
      <c r="B3" s="55"/>
      <c r="C3" s="55"/>
      <c r="D3" s="55"/>
      <c r="E3" s="55"/>
      <c r="F3" s="55"/>
      <c r="G3" s="61"/>
      <c r="H3" s="61"/>
      <c r="I3" s="61"/>
    </row>
    <row r="4" spans="1:9" ht="23.25" customHeight="1">
      <c r="A4" s="191" t="s">
        <v>42</v>
      </c>
      <c r="B4" s="252"/>
      <c r="C4" s="252"/>
      <c r="D4" s="252"/>
      <c r="E4" s="252"/>
      <c r="F4" s="252"/>
      <c r="G4" s="252"/>
      <c r="H4" s="252"/>
      <c r="I4" s="253"/>
    </row>
    <row r="5" spans="1:9" ht="8.25" customHeight="1">
      <c r="A5" s="254"/>
      <c r="B5" s="255"/>
      <c r="C5" s="255"/>
      <c r="D5" s="255"/>
      <c r="E5" s="255"/>
      <c r="F5" s="255"/>
      <c r="G5" s="255"/>
      <c r="H5" s="255"/>
      <c r="I5" s="256"/>
    </row>
    <row r="6" spans="1:9" s="29" customFormat="1">
      <c r="A6" s="184" t="s">
        <v>45</v>
      </c>
      <c r="B6" s="187"/>
      <c r="C6" s="240">
        <f>'HRSA 99-1 Page 1 of 4'!C6</f>
        <v>0</v>
      </c>
      <c r="D6" s="241"/>
      <c r="E6" s="241"/>
      <c r="F6" s="241"/>
      <c r="G6" s="241"/>
      <c r="H6" s="241"/>
      <c r="I6" s="242"/>
    </row>
    <row r="7" spans="1:9" s="29" customFormat="1">
      <c r="A7" s="30" t="s">
        <v>83</v>
      </c>
      <c r="B7" s="30">
        <f>'HRSA 99-1 Page 1 of 4'!B7</f>
        <v>0</v>
      </c>
      <c r="C7" s="25" t="s">
        <v>85</v>
      </c>
      <c r="D7" s="184">
        <f>'HRSA 99-1 Page 1 of 4'!D7</f>
        <v>0</v>
      </c>
      <c r="E7" s="185"/>
      <c r="F7" s="190"/>
      <c r="G7" s="199"/>
      <c r="H7" s="30" t="s">
        <v>86</v>
      </c>
      <c r="I7" s="59">
        <f>'HRSA 99-1 Page 1 of 4'!$I$7</f>
        <v>0</v>
      </c>
    </row>
    <row r="8" spans="1:9" s="29" customFormat="1">
      <c r="A8" s="238" t="s">
        <v>84</v>
      </c>
      <c r="B8" s="239"/>
      <c r="C8" s="243">
        <f>'HRSA 99-1 Page 1 of 4'!C8</f>
        <v>0</v>
      </c>
      <c r="D8" s="244"/>
      <c r="E8" s="244"/>
      <c r="F8" s="244"/>
      <c r="G8" s="244"/>
      <c r="H8" s="244"/>
      <c r="I8" s="242"/>
    </row>
    <row r="9" spans="1:9" s="29" customFormat="1">
      <c r="A9" s="184" t="s">
        <v>82</v>
      </c>
      <c r="B9" s="185"/>
      <c r="C9" s="178"/>
      <c r="D9" s="26" t="s">
        <v>76</v>
      </c>
      <c r="E9" s="188" t="str">
        <f>'HRSA 99-1 Page 1 of 4'!$E$9</f>
        <v xml:space="preserve"> </v>
      </c>
      <c r="F9" s="198"/>
      <c r="G9" s="198"/>
      <c r="H9" s="198"/>
      <c r="I9" s="199"/>
    </row>
    <row r="10" spans="1:9" s="29" customFormat="1" ht="15" customHeight="1">
      <c r="A10" s="184" t="s">
        <v>74</v>
      </c>
      <c r="B10" s="185"/>
      <c r="C10" s="197"/>
      <c r="D10" s="138" t="s">
        <v>77</v>
      </c>
      <c r="E10" s="139"/>
      <c r="F10" s="73"/>
      <c r="G10" s="218" t="s">
        <v>80</v>
      </c>
      <c r="H10" s="219"/>
      <c r="I10" s="220"/>
    </row>
    <row r="11" spans="1:9" s="29" customFormat="1" ht="13.5" customHeight="1">
      <c r="A11" s="245" t="s">
        <v>9</v>
      </c>
      <c r="B11" s="225" t="s">
        <v>92</v>
      </c>
      <c r="C11" s="226"/>
      <c r="D11" s="226"/>
      <c r="E11" s="227"/>
      <c r="F11" s="214" t="s">
        <v>121</v>
      </c>
      <c r="G11" s="215"/>
      <c r="H11" s="248" t="s">
        <v>88</v>
      </c>
      <c r="I11" s="249"/>
    </row>
    <row r="12" spans="1:9" s="29" customFormat="1" ht="12.75" customHeight="1">
      <c r="A12" s="245"/>
      <c r="B12" s="228"/>
      <c r="C12" s="229"/>
      <c r="D12" s="229"/>
      <c r="E12" s="230"/>
      <c r="F12" s="216"/>
      <c r="G12" s="217"/>
      <c r="H12" s="250"/>
      <c r="I12" s="251"/>
    </row>
    <row r="13" spans="1:9" ht="26.25" customHeight="1">
      <c r="A13" s="245"/>
      <c r="B13" s="231"/>
      <c r="C13" s="232"/>
      <c r="D13" s="232"/>
      <c r="E13" s="233"/>
      <c r="F13" s="31" t="s">
        <v>59</v>
      </c>
      <c r="G13" s="31" t="s">
        <v>101</v>
      </c>
      <c r="H13" s="35" t="s">
        <v>51</v>
      </c>
      <c r="I13" s="35" t="s">
        <v>71</v>
      </c>
    </row>
    <row r="14" spans="1:9">
      <c r="A14" s="257">
        <v>4.01</v>
      </c>
      <c r="B14" s="205" t="s">
        <v>0</v>
      </c>
      <c r="C14" s="206"/>
      <c r="D14" s="207"/>
      <c r="E14" s="52" t="s">
        <v>37</v>
      </c>
      <c r="F14" s="222"/>
      <c r="G14" s="222"/>
      <c r="H14" s="258"/>
      <c r="I14" s="246"/>
    </row>
    <row r="15" spans="1:9">
      <c r="A15" s="257"/>
      <c r="B15" s="208"/>
      <c r="C15" s="209"/>
      <c r="D15" s="210"/>
      <c r="E15" s="52" t="s">
        <v>38</v>
      </c>
      <c r="F15" s="222"/>
      <c r="G15" s="222"/>
      <c r="H15" s="247"/>
      <c r="I15" s="247"/>
    </row>
    <row r="16" spans="1:9" ht="14.25" customHeight="1">
      <c r="A16" s="50">
        <v>4.0199999999999996</v>
      </c>
      <c r="B16" s="203" t="s">
        <v>1</v>
      </c>
      <c r="C16" s="203"/>
      <c r="D16" s="203"/>
      <c r="E16" s="203"/>
      <c r="F16" s="221"/>
      <c r="G16" s="221"/>
      <c r="H16" s="5"/>
      <c r="I16" s="5"/>
    </row>
    <row r="17" spans="1:9" ht="25.5" customHeight="1">
      <c r="A17" s="50">
        <v>4.03</v>
      </c>
      <c r="B17" s="211" t="s">
        <v>62</v>
      </c>
      <c r="C17" s="212"/>
      <c r="D17" s="212"/>
      <c r="E17" s="213"/>
      <c r="F17" s="23">
        <f>'HRSA 99-1 Page 1 of 4'!$G$18</f>
        <v>0</v>
      </c>
      <c r="G17" s="41"/>
      <c r="H17" s="41">
        <v>0</v>
      </c>
      <c r="I17" s="24">
        <f>'HRSA 99-1 Page 1 of 4'!$I$18</f>
        <v>0</v>
      </c>
    </row>
    <row r="18" spans="1:9" ht="25.5" customHeight="1">
      <c r="A18" s="50">
        <v>4.04</v>
      </c>
      <c r="B18" s="204" t="s">
        <v>39</v>
      </c>
      <c r="C18" s="204"/>
      <c r="D18" s="204"/>
      <c r="E18" s="204"/>
      <c r="F18" s="33">
        <v>0</v>
      </c>
      <c r="G18" s="223"/>
      <c r="H18" s="32">
        <v>0</v>
      </c>
      <c r="I18" s="32">
        <v>0</v>
      </c>
    </row>
    <row r="19" spans="1:9" ht="25.5" customHeight="1">
      <c r="A19" s="105" t="s">
        <v>138</v>
      </c>
      <c r="B19" s="224" t="s">
        <v>140</v>
      </c>
      <c r="C19" s="224"/>
      <c r="D19" s="224"/>
      <c r="E19" s="224"/>
      <c r="F19" s="106">
        <v>0</v>
      </c>
      <c r="G19" s="223"/>
      <c r="H19" s="32">
        <v>0</v>
      </c>
      <c r="I19" s="32">
        <v>0</v>
      </c>
    </row>
    <row r="20" spans="1:9" ht="25.5" customHeight="1">
      <c r="A20" s="105" t="s">
        <v>139</v>
      </c>
      <c r="B20" s="224" t="s">
        <v>141</v>
      </c>
      <c r="C20" s="224"/>
      <c r="D20" s="224"/>
      <c r="E20" s="224"/>
      <c r="F20" s="106">
        <v>0</v>
      </c>
      <c r="G20" s="223"/>
      <c r="H20" s="32">
        <v>0</v>
      </c>
      <c r="I20" s="32">
        <v>0</v>
      </c>
    </row>
    <row r="21" spans="1:9" ht="25.5" customHeight="1">
      <c r="A21" s="50">
        <v>4.05</v>
      </c>
      <c r="B21" s="204" t="s">
        <v>61</v>
      </c>
      <c r="C21" s="204"/>
      <c r="D21" s="204"/>
      <c r="E21" s="204"/>
      <c r="F21" s="33">
        <v>0</v>
      </c>
      <c r="G21" s="223"/>
      <c r="H21" s="32">
        <v>0</v>
      </c>
      <c r="I21" s="32">
        <v>0</v>
      </c>
    </row>
    <row r="22" spans="1:9" ht="27" customHeight="1">
      <c r="A22" s="105" t="s">
        <v>132</v>
      </c>
      <c r="B22" s="224" t="s">
        <v>135</v>
      </c>
      <c r="C22" s="224"/>
      <c r="D22" s="224"/>
      <c r="E22" s="224"/>
      <c r="F22" s="106">
        <v>0</v>
      </c>
      <c r="G22" s="108"/>
      <c r="H22" s="107">
        <v>0</v>
      </c>
      <c r="I22" s="107">
        <v>0</v>
      </c>
    </row>
    <row r="23" spans="1:9" ht="15" customHeight="1">
      <c r="A23" s="50">
        <v>4.0599999999999996</v>
      </c>
      <c r="B23" s="203" t="s">
        <v>2</v>
      </c>
      <c r="C23" s="203"/>
      <c r="D23" s="203"/>
      <c r="E23" s="203"/>
      <c r="F23" s="6">
        <f>SUM(F17:F19,F21)-SUM(F20,F22)</f>
        <v>0</v>
      </c>
      <c r="G23" s="63">
        <v>0</v>
      </c>
      <c r="H23" s="7">
        <f>SUM(H17:H21)-H22</f>
        <v>0</v>
      </c>
      <c r="I23" s="7">
        <f>SUM(I17:I21)-I22</f>
        <v>0</v>
      </c>
    </row>
    <row r="24" spans="1:9" ht="25.5" customHeight="1">
      <c r="A24" s="50">
        <v>4.07</v>
      </c>
      <c r="B24" s="204" t="s">
        <v>11</v>
      </c>
      <c r="C24" s="204"/>
      <c r="D24" s="204"/>
      <c r="E24" s="204"/>
      <c r="F24" s="33">
        <v>0</v>
      </c>
      <c r="G24" s="40">
        <f>IF(F24&lt;=F23,0,IF(G23=0,G23,F24-F23))</f>
        <v>0</v>
      </c>
      <c r="H24" s="32">
        <v>0</v>
      </c>
      <c r="I24" s="32">
        <v>0</v>
      </c>
    </row>
    <row r="25" spans="1:9" ht="14.25">
      <c r="A25" s="50">
        <v>4.08</v>
      </c>
      <c r="B25" s="203" t="s">
        <v>3</v>
      </c>
      <c r="C25" s="203"/>
      <c r="D25" s="203"/>
      <c r="E25" s="203"/>
      <c r="F25" s="6">
        <f>IF(F24&lt;F23,F24,F23)</f>
        <v>0</v>
      </c>
      <c r="G25" s="6">
        <f>IF(F24&lt;=F23,0,IF(G24&lt;G23,G24,G23))</f>
        <v>0</v>
      </c>
      <c r="H25" s="7">
        <f>IF(H24&lt;H23,H24,H23)</f>
        <v>0</v>
      </c>
      <c r="I25" s="7">
        <f>IF(I24&lt;I23,I24,I23)</f>
        <v>0</v>
      </c>
    </row>
    <row r="26" spans="1:9" ht="25.5" customHeight="1">
      <c r="A26" s="50">
        <v>4.09</v>
      </c>
      <c r="B26" s="204" t="s">
        <v>36</v>
      </c>
      <c r="C26" s="204"/>
      <c r="D26" s="204"/>
      <c r="E26" s="204"/>
      <c r="F26" s="33">
        <v>0</v>
      </c>
      <c r="G26" s="40">
        <f>IF(G25&lt;=0,0,G24-G27)</f>
        <v>0</v>
      </c>
      <c r="H26" s="32">
        <v>0</v>
      </c>
      <c r="I26" s="32">
        <v>0</v>
      </c>
    </row>
    <row r="27" spans="1:9" ht="25.5" customHeight="1">
      <c r="A27" s="50">
        <v>4.0999999999999996</v>
      </c>
      <c r="B27" s="204" t="s">
        <v>4</v>
      </c>
      <c r="C27" s="204"/>
      <c r="D27" s="204"/>
      <c r="E27" s="204"/>
      <c r="F27" s="42">
        <v>0</v>
      </c>
      <c r="G27" s="23">
        <f>IF(G25&lt;=0,0,ROUND(G28*2,2))</f>
        <v>0</v>
      </c>
      <c r="H27" s="41">
        <v>0</v>
      </c>
      <c r="I27" s="41">
        <v>0</v>
      </c>
    </row>
    <row r="28" spans="1:9" ht="25.5" customHeight="1">
      <c r="A28" s="50">
        <v>4.1100000000000003</v>
      </c>
      <c r="B28" s="204" t="s">
        <v>12</v>
      </c>
      <c r="C28" s="204"/>
      <c r="D28" s="204"/>
      <c r="E28" s="204"/>
      <c r="F28" s="23">
        <f>ROUND(F27/2,2)</f>
        <v>0</v>
      </c>
      <c r="G28" s="23">
        <f>IF(G25&lt;=0,0,G24-G29)</f>
        <v>0</v>
      </c>
      <c r="H28" s="24">
        <f>ROUND(H27/2,2)</f>
        <v>0</v>
      </c>
      <c r="I28" s="24">
        <f>ROUND(I27/2,2)</f>
        <v>0</v>
      </c>
    </row>
    <row r="29" spans="1:9" ht="14.25" customHeight="1">
      <c r="A29" s="50">
        <v>4.12</v>
      </c>
      <c r="B29" s="204" t="s">
        <v>13</v>
      </c>
      <c r="C29" s="204"/>
      <c r="D29" s="204"/>
      <c r="E29" s="204"/>
      <c r="F29" s="23">
        <f>F26+F28</f>
        <v>0</v>
      </c>
      <c r="G29" s="23">
        <f>IF(G25&lt;=0,0,F29-F30)</f>
        <v>0</v>
      </c>
      <c r="H29" s="24">
        <f>H26+H28</f>
        <v>0</v>
      </c>
      <c r="I29" s="24">
        <f>I26+I28</f>
        <v>0</v>
      </c>
    </row>
    <row r="30" spans="1:9" ht="25.5" customHeight="1">
      <c r="A30" s="50">
        <v>4.13</v>
      </c>
      <c r="B30" s="204" t="s">
        <v>63</v>
      </c>
      <c r="C30" s="204"/>
      <c r="D30" s="204"/>
      <c r="E30" s="204"/>
      <c r="F30" s="43">
        <f>IF(F24&lt;=F23,F29, ROUND(F23/F24*F29,2))</f>
        <v>0</v>
      </c>
      <c r="G30" s="23">
        <f>IF(G24&lt;=G23,G29, ROUND(G23/G24*G29,2))</f>
        <v>0</v>
      </c>
      <c r="H30" s="24">
        <f>IF(H24&lt;H23&amp;H24&gt;0,H29, ROUND(H23/H24*H29,2))</f>
        <v>0</v>
      </c>
      <c r="I30" s="24">
        <f>IF(I24&lt;I23&amp;I24&gt;0,I29, ROUND(I23/I24*I29,2))</f>
        <v>0</v>
      </c>
    </row>
    <row r="31" spans="1:9" ht="14.25" customHeight="1">
      <c r="A31" s="50">
        <v>4.1399999999999997</v>
      </c>
      <c r="B31" s="204" t="s">
        <v>5</v>
      </c>
      <c r="C31" s="204"/>
      <c r="D31" s="204"/>
      <c r="E31" s="204"/>
      <c r="F31" s="33">
        <v>0</v>
      </c>
      <c r="G31" s="235"/>
      <c r="H31" s="32">
        <v>0</v>
      </c>
      <c r="I31" s="32">
        <v>0</v>
      </c>
    </row>
    <row r="32" spans="1:9" ht="25.5" customHeight="1">
      <c r="A32" s="50">
        <v>4.1500000000000004</v>
      </c>
      <c r="B32" s="204" t="s">
        <v>6</v>
      </c>
      <c r="C32" s="204"/>
      <c r="D32" s="204"/>
      <c r="E32" s="204"/>
      <c r="F32" s="33">
        <v>0</v>
      </c>
      <c r="G32" s="236"/>
      <c r="H32" s="32">
        <v>0</v>
      </c>
      <c r="I32" s="32">
        <v>0</v>
      </c>
    </row>
    <row r="33" spans="1:9" ht="25.5" customHeight="1">
      <c r="A33" s="50">
        <v>4.16</v>
      </c>
      <c r="B33" s="204" t="s">
        <v>14</v>
      </c>
      <c r="C33" s="204"/>
      <c r="D33" s="204"/>
      <c r="E33" s="204"/>
      <c r="F33" s="33">
        <v>0</v>
      </c>
      <c r="G33" s="236"/>
      <c r="H33" s="32">
        <v>0</v>
      </c>
      <c r="I33" s="32">
        <v>0</v>
      </c>
    </row>
    <row r="34" spans="1:9" ht="25.5" customHeight="1">
      <c r="A34" s="50">
        <v>4.17</v>
      </c>
      <c r="B34" s="204" t="s">
        <v>15</v>
      </c>
      <c r="C34" s="204"/>
      <c r="D34" s="204"/>
      <c r="E34" s="204"/>
      <c r="F34" s="23">
        <f>ROUND(F33/2,2)</f>
        <v>0</v>
      </c>
      <c r="G34" s="236"/>
      <c r="H34" s="24">
        <f>ROUND(H33/2,2)</f>
        <v>0</v>
      </c>
      <c r="I34" s="24">
        <f>ROUND(I33/2,2)</f>
        <v>0</v>
      </c>
    </row>
    <row r="35" spans="1:9" ht="14.25" customHeight="1">
      <c r="A35" s="51">
        <v>4.18</v>
      </c>
      <c r="B35" s="211" t="s">
        <v>7</v>
      </c>
      <c r="C35" s="212"/>
      <c r="D35" s="212"/>
      <c r="E35" s="213"/>
      <c r="F35" s="23">
        <f>F32+F34</f>
        <v>0</v>
      </c>
      <c r="G35" s="237"/>
      <c r="H35" s="24">
        <f>H32+H34</f>
        <v>0</v>
      </c>
      <c r="I35" s="24">
        <f>I32+I34</f>
        <v>0</v>
      </c>
    </row>
    <row r="36" spans="1:9" ht="14.25" customHeight="1">
      <c r="A36" s="50">
        <v>4.1900000000000004</v>
      </c>
      <c r="B36" s="203" t="s">
        <v>35</v>
      </c>
      <c r="C36" s="203"/>
      <c r="D36" s="203"/>
      <c r="E36" s="203"/>
      <c r="F36" s="6">
        <f>ROUND(F25+F31,2)</f>
        <v>0</v>
      </c>
      <c r="G36" s="6">
        <f>IF(G25&lt;=0,0,ROUND(G25,2))</f>
        <v>0</v>
      </c>
      <c r="H36" s="7">
        <f>ROUND(H25+H31,2)</f>
        <v>0</v>
      </c>
      <c r="I36" s="7">
        <f>ROUND(I25+I31,2)</f>
        <v>0</v>
      </c>
    </row>
    <row r="37" spans="1:9" ht="14.25" customHeight="1">
      <c r="A37" s="50">
        <v>4.2</v>
      </c>
      <c r="B37" s="203" t="s">
        <v>8</v>
      </c>
      <c r="C37" s="203"/>
      <c r="D37" s="203"/>
      <c r="E37" s="203"/>
      <c r="F37" s="6">
        <f>ROUND(F30+F35,2)</f>
        <v>0</v>
      </c>
      <c r="G37" s="6">
        <f>ROUND(G30,2)</f>
        <v>0</v>
      </c>
      <c r="H37" s="7">
        <f>ROUND(H30+H35,2)</f>
        <v>0</v>
      </c>
      <c r="I37" s="7">
        <f>ROUND(I30+I35,2)</f>
        <v>0</v>
      </c>
    </row>
    <row r="38" spans="1:9" ht="14.25">
      <c r="A38" s="69"/>
      <c r="B38" s="70"/>
      <c r="C38" s="70"/>
      <c r="D38" s="70"/>
      <c r="E38" s="70"/>
      <c r="F38" s="71"/>
      <c r="G38" s="71"/>
      <c r="H38" s="72"/>
      <c r="I38" s="72"/>
    </row>
    <row r="39" spans="1:9">
      <c r="A39" s="47" t="s">
        <v>124</v>
      </c>
      <c r="B39" s="48"/>
      <c r="C39" s="28"/>
      <c r="D39" s="28"/>
      <c r="E39" s="28"/>
      <c r="F39" s="28"/>
      <c r="G39" s="28"/>
      <c r="H39" s="48" t="s">
        <v>55</v>
      </c>
      <c r="I39" s="28"/>
    </row>
    <row r="40" spans="1:9">
      <c r="A40" s="47" t="s">
        <v>122</v>
      </c>
      <c r="B40" s="48"/>
      <c r="C40" s="28"/>
      <c r="D40" s="28"/>
      <c r="E40" s="28"/>
      <c r="F40" s="28"/>
      <c r="G40" s="28"/>
      <c r="H40" s="28"/>
      <c r="I40" s="28"/>
    </row>
    <row r="43" spans="1:9" ht="14.25">
      <c r="A43" s="69"/>
      <c r="B43" s="70"/>
      <c r="C43" s="70"/>
      <c r="D43" s="70"/>
      <c r="E43" s="70"/>
      <c r="F43" s="71"/>
      <c r="G43" s="71"/>
      <c r="H43" s="72"/>
      <c r="I43" s="72"/>
    </row>
  </sheetData>
  <protectedRanges>
    <protectedRange password="C09A" sqref="F30:I30" name="Range1"/>
  </protectedRanges>
  <dataConsolidate/>
  <mergeCells count="48">
    <mergeCell ref="H1:I1"/>
    <mergeCell ref="G2:I2"/>
    <mergeCell ref="G31:G35"/>
    <mergeCell ref="A8:B8"/>
    <mergeCell ref="C6:I6"/>
    <mergeCell ref="C8:I8"/>
    <mergeCell ref="A6:B6"/>
    <mergeCell ref="A10:C10"/>
    <mergeCell ref="D10:E10"/>
    <mergeCell ref="A11:A13"/>
    <mergeCell ref="I14:I15"/>
    <mergeCell ref="H11:I12"/>
    <mergeCell ref="A4:I5"/>
    <mergeCell ref="D7:G7"/>
    <mergeCell ref="A14:A15"/>
    <mergeCell ref="H14:H15"/>
    <mergeCell ref="A9:C9"/>
    <mergeCell ref="E9:I9"/>
    <mergeCell ref="F11:G12"/>
    <mergeCell ref="G10:I10"/>
    <mergeCell ref="B30:E30"/>
    <mergeCell ref="B28:E28"/>
    <mergeCell ref="F16:G16"/>
    <mergeCell ref="F14:G14"/>
    <mergeCell ref="F15:G15"/>
    <mergeCell ref="G18:G21"/>
    <mergeCell ref="B19:E19"/>
    <mergeCell ref="B20:E20"/>
    <mergeCell ref="B11:E13"/>
    <mergeCell ref="B16:E16"/>
    <mergeCell ref="B27:E27"/>
    <mergeCell ref="B22:E22"/>
    <mergeCell ref="B14:D15"/>
    <mergeCell ref="B33:E33"/>
    <mergeCell ref="B32:E32"/>
    <mergeCell ref="B26:E26"/>
    <mergeCell ref="B35:E35"/>
    <mergeCell ref="B17:E17"/>
    <mergeCell ref="B18:E18"/>
    <mergeCell ref="B23:E23"/>
    <mergeCell ref="B24:E24"/>
    <mergeCell ref="B25:E25"/>
    <mergeCell ref="B21:E21"/>
    <mergeCell ref="B37:E37"/>
    <mergeCell ref="B36:E36"/>
    <mergeCell ref="B29:E29"/>
    <mergeCell ref="B34:E34"/>
    <mergeCell ref="B31:E31"/>
  </mergeCells>
  <phoneticPr fontId="21" type="noConversion"/>
  <pageMargins left="0.43" right="0.46" top="0.4" bottom="0.56000000000000005" header="0.37" footer="0.51"/>
  <pageSetup orientation="portrait" r:id="rId1"/>
  <headerFooter alignWithMargins="0">
    <oddFooter xml:space="preserve">&amp;L&amp;"Arial,Bold"&amp;8
</oddFooter>
  </headerFooter>
  <ignoredErrors>
    <ignoredError sqref="G26 G24" unlockedFormula="1"/>
    <ignoredError sqref="G25 G36:G37 G28:G29" formula="1"/>
  </ignoredErrors>
</worksheet>
</file>

<file path=xl/worksheets/sheet4.xml><?xml version="1.0" encoding="utf-8"?>
<worksheet xmlns="http://schemas.openxmlformats.org/spreadsheetml/2006/main" xmlns:r="http://schemas.openxmlformats.org/officeDocument/2006/relationships">
  <dimension ref="A1:I41"/>
  <sheetViews>
    <sheetView topLeftCell="A13" workbookViewId="0">
      <selection activeCell="G22" sqref="G22"/>
    </sheetView>
  </sheetViews>
  <sheetFormatPr defaultRowHeight="12.75"/>
  <cols>
    <col min="2" max="2" width="19.140625" customWidth="1"/>
    <col min="3" max="3" width="12.7109375" customWidth="1"/>
    <col min="7" max="7" width="13.7109375" customWidth="1"/>
    <col min="8" max="8" width="10.42578125" customWidth="1"/>
    <col min="9" max="9" width="9.28515625" customWidth="1"/>
  </cols>
  <sheetData>
    <row r="1" spans="1:9">
      <c r="A1" s="55" t="s">
        <v>52</v>
      </c>
      <c r="B1" s="55"/>
      <c r="C1" s="55"/>
      <c r="D1" s="55"/>
      <c r="E1" s="55"/>
      <c r="F1" s="55"/>
      <c r="G1" s="55"/>
      <c r="H1" s="174" t="s">
        <v>53</v>
      </c>
      <c r="I1" s="174"/>
    </row>
    <row r="2" spans="1:9">
      <c r="A2" s="55" t="s">
        <v>54</v>
      </c>
      <c r="B2" s="55"/>
      <c r="C2" s="55"/>
      <c r="D2" s="55"/>
      <c r="E2" s="55"/>
      <c r="F2" s="55"/>
      <c r="G2" s="174" t="s">
        <v>136</v>
      </c>
      <c r="H2" s="174"/>
      <c r="I2" s="174"/>
    </row>
    <row r="3" spans="1:9" ht="8.25" customHeight="1">
      <c r="A3" s="55"/>
      <c r="B3" s="55"/>
      <c r="C3" s="55"/>
      <c r="D3" s="55"/>
      <c r="E3" s="55"/>
      <c r="F3" s="55"/>
      <c r="G3" s="61"/>
      <c r="H3" s="61"/>
      <c r="I3" s="61"/>
    </row>
    <row r="4" spans="1:9" ht="30" customHeight="1">
      <c r="A4" s="265" t="s">
        <v>42</v>
      </c>
      <c r="B4" s="266"/>
      <c r="C4" s="266"/>
      <c r="D4" s="266"/>
      <c r="E4" s="266"/>
      <c r="F4" s="266"/>
      <c r="G4" s="266"/>
      <c r="H4" s="266"/>
      <c r="I4" s="242"/>
    </row>
    <row r="5" spans="1:9" s="29" customFormat="1">
      <c r="A5" s="184" t="s">
        <v>45</v>
      </c>
      <c r="B5" s="187"/>
      <c r="C5" s="240">
        <f>'HRSA 99-1 Page 1 of 4'!C6</f>
        <v>0</v>
      </c>
      <c r="D5" s="241"/>
      <c r="E5" s="241"/>
      <c r="F5" s="241"/>
      <c r="G5" s="241"/>
      <c r="H5" s="241"/>
      <c r="I5" s="242"/>
    </row>
    <row r="6" spans="1:9" s="29" customFormat="1">
      <c r="A6" s="30" t="s">
        <v>83</v>
      </c>
      <c r="B6" s="30">
        <f>'HRSA 99-1 Page 1 of 4'!B7</f>
        <v>0</v>
      </c>
      <c r="C6" s="30" t="s">
        <v>85</v>
      </c>
      <c r="D6" s="184">
        <f>'HRSA 99-1 Page 1 of 4'!D7</f>
        <v>0</v>
      </c>
      <c r="E6" s="185"/>
      <c r="F6" s="190"/>
      <c r="G6" s="199"/>
      <c r="H6" s="30" t="s">
        <v>86</v>
      </c>
      <c r="I6" s="30">
        <f>'HRSA 99-1 Page 1 of 4'!J7</f>
        <v>0</v>
      </c>
    </row>
    <row r="7" spans="1:9" s="29" customFormat="1">
      <c r="A7" s="238" t="s">
        <v>84</v>
      </c>
      <c r="B7" s="239"/>
      <c r="C7" s="243">
        <f>'HRSA 99-1 Page 1 of 4'!C8</f>
        <v>0</v>
      </c>
      <c r="D7" s="244"/>
      <c r="E7" s="244"/>
      <c r="F7" s="244"/>
      <c r="G7" s="244"/>
      <c r="H7" s="244"/>
      <c r="I7" s="242"/>
    </row>
    <row r="8" spans="1:9" s="29" customFormat="1">
      <c r="A8" s="184" t="s">
        <v>82</v>
      </c>
      <c r="B8" s="185"/>
      <c r="C8" s="178"/>
      <c r="D8" s="26" t="s">
        <v>76</v>
      </c>
      <c r="E8" s="188" t="str">
        <f>'HRSA 99-1 Page 1 of 4'!$E$9</f>
        <v xml:space="preserve"> </v>
      </c>
      <c r="F8" s="198"/>
      <c r="G8" s="198"/>
      <c r="H8" s="198"/>
      <c r="I8" s="199"/>
    </row>
    <row r="9" spans="1:9" s="29" customFormat="1">
      <c r="A9" s="184" t="s">
        <v>75</v>
      </c>
      <c r="B9" s="185"/>
      <c r="C9" s="199"/>
      <c r="D9" s="138" t="s">
        <v>81</v>
      </c>
      <c r="E9" s="139"/>
      <c r="F9" s="73"/>
      <c r="G9" s="155" t="s">
        <v>78</v>
      </c>
      <c r="H9" s="156"/>
      <c r="I9" s="157"/>
    </row>
    <row r="10" spans="1:9" ht="12.75" customHeight="1">
      <c r="A10" s="245" t="s">
        <v>64</v>
      </c>
      <c r="B10" s="269" t="s">
        <v>65</v>
      </c>
      <c r="C10" s="269"/>
      <c r="D10" s="269"/>
      <c r="E10" s="269"/>
      <c r="F10" s="269"/>
      <c r="G10" s="267" t="s">
        <v>50</v>
      </c>
      <c r="H10" s="248" t="s">
        <v>89</v>
      </c>
      <c r="I10" s="249"/>
    </row>
    <row r="11" spans="1:9">
      <c r="A11" s="245"/>
      <c r="B11" s="269"/>
      <c r="C11" s="269"/>
      <c r="D11" s="269"/>
      <c r="E11" s="269"/>
      <c r="F11" s="269"/>
      <c r="G11" s="267"/>
      <c r="H11" s="250"/>
      <c r="I11" s="251"/>
    </row>
    <row r="12" spans="1:9" ht="29.25" customHeight="1">
      <c r="A12" s="245"/>
      <c r="B12" s="269"/>
      <c r="C12" s="269"/>
      <c r="D12" s="269"/>
      <c r="E12" s="269"/>
      <c r="F12" s="269"/>
      <c r="G12" s="62" t="s">
        <v>95</v>
      </c>
      <c r="H12" s="35" t="s">
        <v>69</v>
      </c>
      <c r="I12" s="35" t="s">
        <v>70</v>
      </c>
    </row>
    <row r="13" spans="1:9">
      <c r="A13" s="257">
        <v>5.01</v>
      </c>
      <c r="B13" s="205" t="s">
        <v>0</v>
      </c>
      <c r="C13" s="206"/>
      <c r="D13" s="207"/>
      <c r="E13" s="262" t="s">
        <v>37</v>
      </c>
      <c r="F13" s="263"/>
      <c r="G13" s="22"/>
      <c r="H13" s="258"/>
      <c r="I13" s="246"/>
    </row>
    <row r="14" spans="1:9">
      <c r="A14" s="257"/>
      <c r="B14" s="208"/>
      <c r="C14" s="209"/>
      <c r="D14" s="210"/>
      <c r="E14" s="262" t="s">
        <v>38</v>
      </c>
      <c r="F14" s="263"/>
      <c r="G14" s="22"/>
      <c r="H14" s="247"/>
      <c r="I14" s="247"/>
    </row>
    <row r="15" spans="1:9" ht="14.25">
      <c r="A15" s="50">
        <v>5.0199999999999996</v>
      </c>
      <c r="B15" s="203" t="s">
        <v>1</v>
      </c>
      <c r="C15" s="203"/>
      <c r="D15" s="203"/>
      <c r="E15" s="203"/>
      <c r="F15" s="203"/>
      <c r="G15" s="3"/>
      <c r="H15" s="5"/>
      <c r="I15" s="5"/>
    </row>
    <row r="16" spans="1:9" ht="25.5" customHeight="1">
      <c r="A16" s="50">
        <v>5.03</v>
      </c>
      <c r="B16" s="264" t="s">
        <v>62</v>
      </c>
      <c r="C16" s="264"/>
      <c r="D16" s="264"/>
      <c r="E16" s="264"/>
      <c r="F16" s="264"/>
      <c r="G16" s="23">
        <f>'HRSA 99-1 Page 1 of 4'!$G$18</f>
        <v>0</v>
      </c>
      <c r="H16" s="41">
        <v>0</v>
      </c>
      <c r="I16" s="24">
        <f>'HRSA 99-1 Page 1 of 4'!$I$18</f>
        <v>0</v>
      </c>
    </row>
    <row r="17" spans="1:9" ht="25.5" customHeight="1">
      <c r="A17" s="50">
        <v>5.04</v>
      </c>
      <c r="B17" s="204" t="s">
        <v>39</v>
      </c>
      <c r="C17" s="204"/>
      <c r="D17" s="204"/>
      <c r="E17" s="204"/>
      <c r="F17" s="204"/>
      <c r="G17" s="33">
        <v>0</v>
      </c>
      <c r="H17" s="32">
        <v>0</v>
      </c>
      <c r="I17" s="32">
        <v>0</v>
      </c>
    </row>
    <row r="18" spans="1:9" ht="25.5" customHeight="1">
      <c r="A18" s="105" t="s">
        <v>142</v>
      </c>
      <c r="B18" s="259" t="s">
        <v>144</v>
      </c>
      <c r="C18" s="260"/>
      <c r="D18" s="260"/>
      <c r="E18" s="260"/>
      <c r="F18" s="261"/>
      <c r="G18" s="106">
        <v>0</v>
      </c>
      <c r="H18" s="32">
        <v>0</v>
      </c>
      <c r="I18" s="32">
        <v>0</v>
      </c>
    </row>
    <row r="19" spans="1:9" ht="25.5" customHeight="1">
      <c r="A19" s="105" t="s">
        <v>143</v>
      </c>
      <c r="B19" s="259" t="s">
        <v>145</v>
      </c>
      <c r="C19" s="260"/>
      <c r="D19" s="260"/>
      <c r="E19" s="260"/>
      <c r="F19" s="261"/>
      <c r="G19" s="106">
        <v>0</v>
      </c>
      <c r="H19" s="32">
        <v>0</v>
      </c>
      <c r="I19" s="32">
        <v>0</v>
      </c>
    </row>
    <row r="20" spans="1:9" ht="25.5" customHeight="1">
      <c r="A20" s="50">
        <v>5.05</v>
      </c>
      <c r="B20" s="204" t="s">
        <v>61</v>
      </c>
      <c r="C20" s="204"/>
      <c r="D20" s="204"/>
      <c r="E20" s="204"/>
      <c r="F20" s="204"/>
      <c r="G20" s="33">
        <v>0</v>
      </c>
      <c r="H20" s="32">
        <v>0</v>
      </c>
      <c r="I20" s="32">
        <v>0</v>
      </c>
    </row>
    <row r="21" spans="1:9" ht="25.5" customHeight="1">
      <c r="A21" s="105" t="s">
        <v>133</v>
      </c>
      <c r="B21" s="259" t="s">
        <v>135</v>
      </c>
      <c r="C21" s="260"/>
      <c r="D21" s="260"/>
      <c r="E21" s="260"/>
      <c r="F21" s="268"/>
      <c r="G21" s="108"/>
      <c r="H21" s="107">
        <v>0</v>
      </c>
      <c r="I21" s="107">
        <v>0</v>
      </c>
    </row>
    <row r="22" spans="1:9" ht="14.25" customHeight="1">
      <c r="A22" s="50">
        <v>5.0599999999999996</v>
      </c>
      <c r="B22" s="203" t="s">
        <v>2</v>
      </c>
      <c r="C22" s="203"/>
      <c r="D22" s="203"/>
      <c r="E22" s="203"/>
      <c r="F22" s="203"/>
      <c r="G22" s="6">
        <f>SUM(G16:G18,G20)-SUM(G19,G21)</f>
        <v>0</v>
      </c>
      <c r="H22" s="7">
        <f>SUM(H16:H20)-H21</f>
        <v>0</v>
      </c>
      <c r="I22" s="7">
        <f>SUM(I16:I20)-I21</f>
        <v>0</v>
      </c>
    </row>
    <row r="23" spans="1:9" ht="14.25" customHeight="1">
      <c r="A23" s="50">
        <v>5.07</v>
      </c>
      <c r="B23" s="204" t="s">
        <v>11</v>
      </c>
      <c r="C23" s="204"/>
      <c r="D23" s="204"/>
      <c r="E23" s="204"/>
      <c r="F23" s="204"/>
      <c r="G23" s="33">
        <v>0</v>
      </c>
      <c r="H23" s="32">
        <v>0</v>
      </c>
      <c r="I23" s="32">
        <v>0</v>
      </c>
    </row>
    <row r="24" spans="1:9" ht="14.25" customHeight="1">
      <c r="A24" s="50">
        <v>5.08</v>
      </c>
      <c r="B24" s="203" t="s">
        <v>3</v>
      </c>
      <c r="C24" s="203"/>
      <c r="D24" s="203"/>
      <c r="E24" s="203"/>
      <c r="F24" s="203"/>
      <c r="G24" s="6">
        <f>IF(G23&lt;G22,G23,G22)</f>
        <v>0</v>
      </c>
      <c r="H24" s="7">
        <f>IF(H23&lt;H22,H23,H22)</f>
        <v>0</v>
      </c>
      <c r="I24" s="7">
        <f>IF(I23&lt;I22,I23,I22)</f>
        <v>0</v>
      </c>
    </row>
    <row r="25" spans="1:9" ht="25.5" customHeight="1">
      <c r="A25" s="50">
        <v>5.09</v>
      </c>
      <c r="B25" s="204" t="s">
        <v>36</v>
      </c>
      <c r="C25" s="204"/>
      <c r="D25" s="204"/>
      <c r="E25" s="204"/>
      <c r="F25" s="204"/>
      <c r="G25" s="33">
        <v>0</v>
      </c>
      <c r="H25" s="32">
        <v>0</v>
      </c>
      <c r="I25" s="32">
        <v>0</v>
      </c>
    </row>
    <row r="26" spans="1:9" ht="25.5" customHeight="1">
      <c r="A26" s="50">
        <v>5.0999999999999996</v>
      </c>
      <c r="B26" s="204" t="s">
        <v>4</v>
      </c>
      <c r="C26" s="204"/>
      <c r="D26" s="204"/>
      <c r="E26" s="204"/>
      <c r="F26" s="204"/>
      <c r="G26" s="42">
        <v>0</v>
      </c>
      <c r="H26" s="41">
        <v>0</v>
      </c>
      <c r="I26" s="41">
        <v>0</v>
      </c>
    </row>
    <row r="27" spans="1:9" ht="25.5" customHeight="1">
      <c r="A27" s="50">
        <v>5.1100000000000003</v>
      </c>
      <c r="B27" s="204" t="s">
        <v>12</v>
      </c>
      <c r="C27" s="204"/>
      <c r="D27" s="204"/>
      <c r="E27" s="204"/>
      <c r="F27" s="204"/>
      <c r="G27" s="23">
        <f>ROUND(G26/2,2)</f>
        <v>0</v>
      </c>
      <c r="H27" s="24">
        <f>ROUND(H26/2,2)</f>
        <v>0</v>
      </c>
      <c r="I27" s="24">
        <f>ROUND(I26/2,2)</f>
        <v>0</v>
      </c>
    </row>
    <row r="28" spans="1:9" ht="14.25" customHeight="1">
      <c r="A28" s="50">
        <v>5.12</v>
      </c>
      <c r="B28" s="204" t="s">
        <v>13</v>
      </c>
      <c r="C28" s="204"/>
      <c r="D28" s="204"/>
      <c r="E28" s="204"/>
      <c r="F28" s="204"/>
      <c r="G28" s="23">
        <f>G25+G27</f>
        <v>0</v>
      </c>
      <c r="H28" s="24">
        <f>H25+H27</f>
        <v>0</v>
      </c>
      <c r="I28" s="24">
        <f>I25+I27</f>
        <v>0</v>
      </c>
    </row>
    <row r="29" spans="1:9" ht="25.5" customHeight="1">
      <c r="A29" s="50">
        <v>5.13</v>
      </c>
      <c r="B29" s="204" t="s">
        <v>63</v>
      </c>
      <c r="C29" s="204"/>
      <c r="D29" s="204"/>
      <c r="E29" s="204"/>
      <c r="F29" s="204"/>
      <c r="G29" s="43">
        <f>IF(G23&lt;=G22,G28,ROUND(G22/G23*G28,2))</f>
        <v>0</v>
      </c>
      <c r="H29" s="24">
        <f>IF(H23&lt;H22&amp;H23&gt;0,H28,ROUND(H22/H23*H28,2))</f>
        <v>0</v>
      </c>
      <c r="I29" s="24">
        <f>IF(I23&lt;I22&amp;I23&gt;0,I28,ROUND(I22/I23*I28,2))</f>
        <v>0</v>
      </c>
    </row>
    <row r="30" spans="1:9" ht="14.25" customHeight="1">
      <c r="A30" s="50">
        <v>5.14</v>
      </c>
      <c r="B30" s="204" t="s">
        <v>5</v>
      </c>
      <c r="C30" s="204"/>
      <c r="D30" s="204"/>
      <c r="E30" s="204"/>
      <c r="F30" s="204"/>
      <c r="G30" s="33">
        <v>0</v>
      </c>
      <c r="H30" s="32">
        <v>0</v>
      </c>
      <c r="I30" s="32">
        <v>0</v>
      </c>
    </row>
    <row r="31" spans="1:9" ht="25.5" customHeight="1">
      <c r="A31" s="50">
        <v>5.15</v>
      </c>
      <c r="B31" s="204" t="s">
        <v>6</v>
      </c>
      <c r="C31" s="204"/>
      <c r="D31" s="204"/>
      <c r="E31" s="204"/>
      <c r="F31" s="204"/>
      <c r="G31" s="33">
        <v>0</v>
      </c>
      <c r="H31" s="32">
        <v>0</v>
      </c>
      <c r="I31" s="32">
        <v>0</v>
      </c>
    </row>
    <row r="32" spans="1:9" ht="25.5" customHeight="1">
      <c r="A32" s="50">
        <v>5.16</v>
      </c>
      <c r="B32" s="204" t="s">
        <v>14</v>
      </c>
      <c r="C32" s="204"/>
      <c r="D32" s="204"/>
      <c r="E32" s="204"/>
      <c r="F32" s="204"/>
      <c r="G32" s="33">
        <v>0</v>
      </c>
      <c r="H32" s="32">
        <v>0</v>
      </c>
      <c r="I32" s="32">
        <v>0</v>
      </c>
    </row>
    <row r="33" spans="1:9" ht="25.5" customHeight="1">
      <c r="A33" s="50">
        <v>5.17</v>
      </c>
      <c r="B33" s="204" t="s">
        <v>15</v>
      </c>
      <c r="C33" s="204"/>
      <c r="D33" s="204"/>
      <c r="E33" s="204"/>
      <c r="F33" s="204"/>
      <c r="G33" s="23">
        <f>ROUND(G32/2,2)</f>
        <v>0</v>
      </c>
      <c r="H33" s="24">
        <f>ROUND(H32/2,2)</f>
        <v>0</v>
      </c>
      <c r="I33" s="24">
        <f>ROUND(I32/2,2)</f>
        <v>0</v>
      </c>
    </row>
    <row r="34" spans="1:9" ht="14.25" customHeight="1">
      <c r="A34" s="50">
        <v>5.18</v>
      </c>
      <c r="B34" s="204" t="s">
        <v>7</v>
      </c>
      <c r="C34" s="204"/>
      <c r="D34" s="204"/>
      <c r="E34" s="204"/>
      <c r="F34" s="204"/>
      <c r="G34" s="23">
        <f>G31+G33</f>
        <v>0</v>
      </c>
      <c r="H34" s="24">
        <f>H31+H33</f>
        <v>0</v>
      </c>
      <c r="I34" s="24">
        <f>I31+I33</f>
        <v>0</v>
      </c>
    </row>
    <row r="35" spans="1:9" ht="14.25" customHeight="1">
      <c r="A35" s="50">
        <v>5.19</v>
      </c>
      <c r="B35" s="203" t="s">
        <v>35</v>
      </c>
      <c r="C35" s="203"/>
      <c r="D35" s="203"/>
      <c r="E35" s="203"/>
      <c r="F35" s="203"/>
      <c r="G35" s="6">
        <f>G30+G24</f>
        <v>0</v>
      </c>
      <c r="H35" s="7">
        <f>H30+H24</f>
        <v>0</v>
      </c>
      <c r="I35" s="7">
        <f>I30+I24</f>
        <v>0</v>
      </c>
    </row>
    <row r="36" spans="1:9" ht="14.25" customHeight="1">
      <c r="A36" s="50">
        <v>5.2</v>
      </c>
      <c r="B36" s="203" t="s">
        <v>8</v>
      </c>
      <c r="C36" s="203"/>
      <c r="D36" s="203"/>
      <c r="E36" s="203"/>
      <c r="F36" s="203"/>
      <c r="G36" s="6">
        <f>ROUNDUP(G29+G34,2)</f>
        <v>0</v>
      </c>
      <c r="H36" s="7">
        <f>ROUNDUP(H29+H34,2)</f>
        <v>0</v>
      </c>
      <c r="I36" s="7">
        <f>ROUNDUP(I29+I34,2)</f>
        <v>0</v>
      </c>
    </row>
    <row r="37" spans="1:9">
      <c r="A37" s="28"/>
      <c r="B37" s="28"/>
      <c r="C37" s="28"/>
      <c r="D37" s="28"/>
      <c r="E37" s="28"/>
      <c r="F37" s="28"/>
      <c r="G37" s="28"/>
      <c r="H37" s="28"/>
      <c r="I37" s="28"/>
    </row>
    <row r="38" spans="1:9">
      <c r="A38" s="47" t="s">
        <v>125</v>
      </c>
      <c r="B38" s="48"/>
      <c r="C38" s="28"/>
      <c r="D38" s="28"/>
      <c r="E38" s="28"/>
      <c r="F38" s="28"/>
      <c r="G38" s="28"/>
      <c r="H38" s="48" t="s">
        <v>55</v>
      </c>
      <c r="I38" s="28"/>
    </row>
    <row r="39" spans="1:9">
      <c r="A39" s="47" t="s">
        <v>122</v>
      </c>
      <c r="B39" s="48"/>
      <c r="C39" s="28"/>
      <c r="D39" s="28"/>
      <c r="E39" s="28"/>
      <c r="F39" s="28"/>
      <c r="G39" s="28"/>
      <c r="H39" s="28"/>
      <c r="I39" s="28"/>
    </row>
    <row r="40" spans="1:9">
      <c r="A40" s="28"/>
      <c r="B40" s="28"/>
      <c r="C40" s="28"/>
      <c r="D40" s="28"/>
      <c r="E40" s="28"/>
      <c r="F40" s="28"/>
      <c r="G40" s="28"/>
      <c r="H40" s="28"/>
      <c r="I40" s="28"/>
    </row>
    <row r="41" spans="1:9">
      <c r="A41" s="28"/>
      <c r="B41" s="28"/>
      <c r="C41" s="28"/>
      <c r="D41" s="28"/>
      <c r="E41" s="28"/>
      <c r="F41" s="28"/>
      <c r="G41" s="28"/>
      <c r="H41" s="28"/>
      <c r="I41" s="28"/>
    </row>
  </sheetData>
  <protectedRanges>
    <protectedRange password="C09A" sqref="G29:I29" name="Range1"/>
  </protectedRanges>
  <mergeCells count="45">
    <mergeCell ref="B25:F25"/>
    <mergeCell ref="B23:F23"/>
    <mergeCell ref="H1:I1"/>
    <mergeCell ref="G2:I2"/>
    <mergeCell ref="A4:I4"/>
    <mergeCell ref="C5:I5"/>
    <mergeCell ref="A5:B5"/>
    <mergeCell ref="G10:G11"/>
    <mergeCell ref="H10:I11"/>
    <mergeCell ref="B22:F22"/>
    <mergeCell ref="B21:F21"/>
    <mergeCell ref="B24:F24"/>
    <mergeCell ref="A10:A12"/>
    <mergeCell ref="B10:F12"/>
    <mergeCell ref="B20:F20"/>
    <mergeCell ref="D6:G6"/>
    <mergeCell ref="B36:F36"/>
    <mergeCell ref="B31:F31"/>
    <mergeCell ref="B32:F32"/>
    <mergeCell ref="B33:F33"/>
    <mergeCell ref="B35:F35"/>
    <mergeCell ref="B34:F34"/>
    <mergeCell ref="B29:F29"/>
    <mergeCell ref="B30:F30"/>
    <mergeCell ref="B28:F28"/>
    <mergeCell ref="B27:F27"/>
    <mergeCell ref="B26:F26"/>
    <mergeCell ref="C7:I7"/>
    <mergeCell ref="A9:C9"/>
    <mergeCell ref="E8:I8"/>
    <mergeCell ref="D9:E9"/>
    <mergeCell ref="A8:C8"/>
    <mergeCell ref="A7:B7"/>
    <mergeCell ref="G9:I9"/>
    <mergeCell ref="B18:F18"/>
    <mergeCell ref="B19:F19"/>
    <mergeCell ref="B17:F17"/>
    <mergeCell ref="I13:I14"/>
    <mergeCell ref="A13:A14"/>
    <mergeCell ref="B13:D14"/>
    <mergeCell ref="E14:F14"/>
    <mergeCell ref="B15:F15"/>
    <mergeCell ref="E13:F13"/>
    <mergeCell ref="H13:H14"/>
    <mergeCell ref="B16:F16"/>
  </mergeCells>
  <phoneticPr fontId="21" type="noConversion"/>
  <pageMargins left="0.34" right="0.25" top="0.4" bottom="1" header="0.32" footer="0.33"/>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40"/>
  <sheetViews>
    <sheetView topLeftCell="A13" workbookViewId="0">
      <selection activeCell="G23" sqref="G23"/>
    </sheetView>
  </sheetViews>
  <sheetFormatPr defaultRowHeight="12.75"/>
  <cols>
    <col min="1" max="1" width="8.7109375" customWidth="1"/>
    <col min="2" max="2" width="19.28515625" customWidth="1"/>
    <col min="6" max="6" width="15.140625" customWidth="1"/>
    <col min="7" max="7" width="15" customWidth="1"/>
    <col min="9" max="9" width="8.7109375" customWidth="1"/>
  </cols>
  <sheetData>
    <row r="1" spans="1:9">
      <c r="A1" s="55" t="s">
        <v>52</v>
      </c>
      <c r="B1" s="55"/>
      <c r="C1" s="55"/>
      <c r="D1" s="55"/>
      <c r="E1" s="55"/>
      <c r="F1" s="55"/>
      <c r="G1" s="55"/>
      <c r="H1" s="174" t="s">
        <v>53</v>
      </c>
      <c r="I1" s="174"/>
    </row>
    <row r="2" spans="1:9">
      <c r="A2" s="55" t="s">
        <v>54</v>
      </c>
      <c r="B2" s="55"/>
      <c r="C2" s="55"/>
      <c r="D2" s="55"/>
      <c r="E2" s="55"/>
      <c r="F2" s="55"/>
      <c r="G2" s="174" t="s">
        <v>136</v>
      </c>
      <c r="H2" s="174"/>
      <c r="I2" s="174"/>
    </row>
    <row r="3" spans="1:9" ht="6" customHeight="1">
      <c r="A3" s="55"/>
      <c r="B3" s="55"/>
      <c r="C3" s="55"/>
      <c r="D3" s="55"/>
      <c r="E3" s="55"/>
      <c r="F3" s="55"/>
      <c r="G3" s="55"/>
      <c r="H3" s="55"/>
      <c r="I3" s="55"/>
    </row>
    <row r="4" spans="1:9" ht="6.75" customHeight="1">
      <c r="A4" s="55"/>
      <c r="B4" s="55"/>
      <c r="C4" s="55"/>
      <c r="D4" s="55"/>
      <c r="E4" s="55"/>
      <c r="F4" s="55"/>
      <c r="G4" s="55"/>
      <c r="H4" s="55"/>
      <c r="I4" s="55"/>
    </row>
    <row r="5" spans="1:9" ht="31.5" customHeight="1">
      <c r="A5" s="265" t="s">
        <v>42</v>
      </c>
      <c r="B5" s="266"/>
      <c r="C5" s="266"/>
      <c r="D5" s="266"/>
      <c r="E5" s="266"/>
      <c r="F5" s="266"/>
      <c r="G5" s="266"/>
      <c r="H5" s="266"/>
      <c r="I5" s="242"/>
    </row>
    <row r="6" spans="1:9" s="29" customFormat="1">
      <c r="A6" s="184" t="s">
        <v>45</v>
      </c>
      <c r="B6" s="187"/>
      <c r="C6" s="188">
        <f>'HRSA 99-1 Page 1 of 4'!C6</f>
        <v>0</v>
      </c>
      <c r="D6" s="189"/>
      <c r="E6" s="189"/>
      <c r="F6" s="189"/>
      <c r="G6" s="189"/>
      <c r="H6" s="189"/>
      <c r="I6" s="242"/>
    </row>
    <row r="7" spans="1:9" s="29" customFormat="1">
      <c r="A7" s="30" t="s">
        <v>83</v>
      </c>
      <c r="B7" s="30">
        <f>'HRSA 99-1 Page 1 of 4'!B7</f>
        <v>0</v>
      </c>
      <c r="C7" s="25" t="s">
        <v>85</v>
      </c>
      <c r="D7" s="184">
        <f>'HRSA 99-1 Page 1 of 4'!D7</f>
        <v>0</v>
      </c>
      <c r="E7" s="185"/>
      <c r="F7" s="190"/>
      <c r="G7" s="199"/>
      <c r="H7" s="30" t="s">
        <v>86</v>
      </c>
      <c r="I7" s="30">
        <f>'HRSA 99-1 Page 1 of 4'!J7</f>
        <v>0</v>
      </c>
    </row>
    <row r="8" spans="1:9" s="29" customFormat="1">
      <c r="A8" s="184" t="s">
        <v>84</v>
      </c>
      <c r="B8" s="187"/>
      <c r="C8" s="243">
        <f>'HRSA 99-1 Page 1 of 4'!C8</f>
        <v>0</v>
      </c>
      <c r="D8" s="244"/>
      <c r="E8" s="244"/>
      <c r="F8" s="244"/>
      <c r="G8" s="244"/>
      <c r="H8" s="244"/>
      <c r="I8" s="242"/>
    </row>
    <row r="9" spans="1:9" s="29" customFormat="1">
      <c r="A9" s="184" t="s">
        <v>82</v>
      </c>
      <c r="B9" s="185"/>
      <c r="C9" s="178"/>
      <c r="D9" s="26" t="s">
        <v>76</v>
      </c>
      <c r="E9" s="273" t="str">
        <f>'HRSA 99-1 Page 1 of 4'!$E$9</f>
        <v xml:space="preserve"> </v>
      </c>
      <c r="F9" s="198"/>
      <c r="G9" s="198"/>
      <c r="H9" s="198"/>
      <c r="I9" s="199"/>
    </row>
    <row r="10" spans="1:9" s="29" customFormat="1">
      <c r="A10" s="184" t="s">
        <v>74</v>
      </c>
      <c r="B10" s="185"/>
      <c r="C10" s="197"/>
      <c r="D10" s="271" t="s">
        <v>81</v>
      </c>
      <c r="E10" s="272"/>
      <c r="F10" s="73"/>
      <c r="G10" s="218" t="s">
        <v>78</v>
      </c>
      <c r="H10" s="274"/>
      <c r="I10" s="275"/>
    </row>
    <row r="11" spans="1:9" s="29" customFormat="1" ht="12.75" customHeight="1">
      <c r="A11" s="245" t="s">
        <v>66</v>
      </c>
      <c r="B11" s="269" t="s">
        <v>91</v>
      </c>
      <c r="C11" s="269"/>
      <c r="D11" s="269"/>
      <c r="E11" s="269"/>
      <c r="F11" s="269"/>
      <c r="G11" s="267" t="s">
        <v>50</v>
      </c>
      <c r="H11" s="270" t="s">
        <v>90</v>
      </c>
      <c r="I11" s="270"/>
    </row>
    <row r="12" spans="1:9" s="29" customFormat="1">
      <c r="A12" s="245"/>
      <c r="B12" s="269"/>
      <c r="C12" s="269"/>
      <c r="D12" s="269"/>
      <c r="E12" s="269"/>
      <c r="F12" s="269"/>
      <c r="G12" s="267"/>
      <c r="H12" s="270"/>
      <c r="I12" s="270"/>
    </row>
    <row r="13" spans="1:9" s="29" customFormat="1" ht="27.75" customHeight="1">
      <c r="A13" s="245"/>
      <c r="B13" s="269"/>
      <c r="C13" s="269"/>
      <c r="D13" s="269"/>
      <c r="E13" s="269"/>
      <c r="F13" s="269"/>
      <c r="G13" s="62" t="s">
        <v>95</v>
      </c>
      <c r="H13" s="35" t="s">
        <v>51</v>
      </c>
      <c r="I13" s="35" t="s">
        <v>72</v>
      </c>
    </row>
    <row r="14" spans="1:9">
      <c r="A14" s="278">
        <v>6.01</v>
      </c>
      <c r="B14" s="142" t="s">
        <v>0</v>
      </c>
      <c r="C14" s="143"/>
      <c r="D14" s="144"/>
      <c r="E14" s="276" t="s">
        <v>37</v>
      </c>
      <c r="F14" s="277"/>
      <c r="G14" s="22"/>
      <c r="H14" s="258"/>
      <c r="I14" s="246"/>
    </row>
    <row r="15" spans="1:9">
      <c r="A15" s="278"/>
      <c r="B15" s="145"/>
      <c r="C15" s="146"/>
      <c r="D15" s="147"/>
      <c r="E15" s="276" t="s">
        <v>38</v>
      </c>
      <c r="F15" s="277"/>
      <c r="G15" s="22"/>
      <c r="H15" s="247"/>
      <c r="I15" s="247"/>
    </row>
    <row r="16" spans="1:9" ht="14.25">
      <c r="A16" s="50">
        <v>6.02</v>
      </c>
      <c r="B16" s="203" t="s">
        <v>1</v>
      </c>
      <c r="C16" s="203"/>
      <c r="D16" s="203"/>
      <c r="E16" s="203"/>
      <c r="F16" s="203"/>
      <c r="G16" s="3"/>
      <c r="H16" s="5"/>
      <c r="I16" s="5"/>
    </row>
    <row r="17" spans="1:9" ht="25.5" customHeight="1">
      <c r="A17" s="50">
        <v>6.03</v>
      </c>
      <c r="B17" s="264" t="s">
        <v>62</v>
      </c>
      <c r="C17" s="264"/>
      <c r="D17" s="264"/>
      <c r="E17" s="264"/>
      <c r="F17" s="264"/>
      <c r="G17" s="23">
        <f>'HRSA 99-1 Page 1 of 4'!$G$18</f>
        <v>0</v>
      </c>
      <c r="H17" s="41">
        <v>0</v>
      </c>
      <c r="I17" s="24">
        <f>'HRSA 99-1 Page 1 of 4'!$I$18</f>
        <v>0</v>
      </c>
    </row>
    <row r="18" spans="1:9" ht="25.5" customHeight="1">
      <c r="A18" s="50">
        <v>6.04</v>
      </c>
      <c r="B18" s="204" t="s">
        <v>39</v>
      </c>
      <c r="C18" s="204"/>
      <c r="D18" s="204"/>
      <c r="E18" s="204"/>
      <c r="F18" s="204"/>
      <c r="G18" s="33">
        <v>0</v>
      </c>
      <c r="H18" s="32">
        <v>0</v>
      </c>
      <c r="I18" s="32">
        <v>0</v>
      </c>
    </row>
    <row r="19" spans="1:9" ht="25.5" customHeight="1">
      <c r="A19" s="105" t="s">
        <v>146</v>
      </c>
      <c r="B19" s="259" t="s">
        <v>144</v>
      </c>
      <c r="C19" s="260"/>
      <c r="D19" s="260"/>
      <c r="E19" s="260"/>
      <c r="F19" s="261"/>
      <c r="G19" s="106">
        <v>0</v>
      </c>
      <c r="H19" s="32">
        <v>0</v>
      </c>
      <c r="I19" s="32">
        <v>0</v>
      </c>
    </row>
    <row r="20" spans="1:9" ht="25.5" customHeight="1">
      <c r="A20" s="105" t="s">
        <v>147</v>
      </c>
      <c r="B20" s="259" t="s">
        <v>145</v>
      </c>
      <c r="C20" s="260"/>
      <c r="D20" s="260"/>
      <c r="E20" s="260"/>
      <c r="F20" s="261"/>
      <c r="G20" s="106">
        <v>0</v>
      </c>
      <c r="H20" s="32">
        <v>0</v>
      </c>
      <c r="I20" s="32">
        <v>0</v>
      </c>
    </row>
    <row r="21" spans="1:9" ht="25.5" customHeight="1">
      <c r="A21" s="50">
        <v>6.05</v>
      </c>
      <c r="B21" s="204" t="s">
        <v>10</v>
      </c>
      <c r="C21" s="204"/>
      <c r="D21" s="204"/>
      <c r="E21" s="204"/>
      <c r="F21" s="204"/>
      <c r="G21" s="33">
        <v>0</v>
      </c>
      <c r="H21" s="32">
        <v>0</v>
      </c>
      <c r="I21" s="32">
        <v>0</v>
      </c>
    </row>
    <row r="22" spans="1:9" ht="25.5" customHeight="1">
      <c r="A22" s="105" t="s">
        <v>134</v>
      </c>
      <c r="B22" s="259" t="s">
        <v>135</v>
      </c>
      <c r="C22" s="260"/>
      <c r="D22" s="260"/>
      <c r="E22" s="260"/>
      <c r="F22" s="268"/>
      <c r="G22" s="109">
        <v>0</v>
      </c>
      <c r="H22" s="107">
        <v>0</v>
      </c>
      <c r="I22" s="107">
        <v>0</v>
      </c>
    </row>
    <row r="23" spans="1:9" ht="14.25">
      <c r="A23" s="50">
        <v>6.06</v>
      </c>
      <c r="B23" s="203" t="s">
        <v>2</v>
      </c>
      <c r="C23" s="203"/>
      <c r="D23" s="203"/>
      <c r="E23" s="203"/>
      <c r="F23" s="203"/>
      <c r="G23" s="6">
        <f>SUM(G17:G19,G21)-SUM(G20,G22)</f>
        <v>0</v>
      </c>
      <c r="H23" s="7">
        <f>SUM(H17:H21)-H22</f>
        <v>0</v>
      </c>
      <c r="I23" s="7">
        <f>SUM(I17:I21)-I22</f>
        <v>0</v>
      </c>
    </row>
    <row r="24" spans="1:9" ht="14.25" customHeight="1">
      <c r="A24" s="50">
        <v>6.07</v>
      </c>
      <c r="B24" s="204" t="s">
        <v>11</v>
      </c>
      <c r="C24" s="204"/>
      <c r="D24" s="204"/>
      <c r="E24" s="204"/>
      <c r="F24" s="204"/>
      <c r="G24" s="33">
        <v>0</v>
      </c>
      <c r="H24" s="32">
        <v>0</v>
      </c>
      <c r="I24" s="32">
        <v>0</v>
      </c>
    </row>
    <row r="25" spans="1:9" ht="14.25" customHeight="1">
      <c r="A25" s="50">
        <v>6.08</v>
      </c>
      <c r="B25" s="203" t="s">
        <v>3</v>
      </c>
      <c r="C25" s="203"/>
      <c r="D25" s="203"/>
      <c r="E25" s="203"/>
      <c r="F25" s="203"/>
      <c r="G25" s="6">
        <f>IF(G24&lt;G23,G24,G23)</f>
        <v>0</v>
      </c>
      <c r="H25" s="7">
        <f>IF(H24&lt;H23,H24,H23)</f>
        <v>0</v>
      </c>
      <c r="I25" s="7">
        <f>IF(I24&lt;I23,I24,I23)</f>
        <v>0</v>
      </c>
    </row>
    <row r="26" spans="1:9" ht="25.5" customHeight="1">
      <c r="A26" s="50">
        <v>6.09</v>
      </c>
      <c r="B26" s="204" t="s">
        <v>36</v>
      </c>
      <c r="C26" s="204"/>
      <c r="D26" s="204"/>
      <c r="E26" s="204"/>
      <c r="F26" s="204"/>
      <c r="G26" s="33">
        <v>0</v>
      </c>
      <c r="H26" s="32">
        <v>0</v>
      </c>
      <c r="I26" s="32">
        <v>0</v>
      </c>
    </row>
    <row r="27" spans="1:9" ht="25.5" customHeight="1">
      <c r="A27" s="50">
        <v>6.1</v>
      </c>
      <c r="B27" s="204" t="s">
        <v>4</v>
      </c>
      <c r="C27" s="204"/>
      <c r="D27" s="204"/>
      <c r="E27" s="204"/>
      <c r="F27" s="204"/>
      <c r="G27" s="42">
        <v>0</v>
      </c>
      <c r="H27" s="41">
        <v>0</v>
      </c>
      <c r="I27" s="41">
        <v>0</v>
      </c>
    </row>
    <row r="28" spans="1:9" ht="25.5" customHeight="1">
      <c r="A28" s="50">
        <v>6.11</v>
      </c>
      <c r="B28" s="204" t="s">
        <v>12</v>
      </c>
      <c r="C28" s="204"/>
      <c r="D28" s="204"/>
      <c r="E28" s="204"/>
      <c r="F28" s="204"/>
      <c r="G28" s="23">
        <f>ROUND(G27/2,2)</f>
        <v>0</v>
      </c>
      <c r="H28" s="24">
        <f>ROUND(H27/2,2)</f>
        <v>0</v>
      </c>
      <c r="I28" s="24">
        <f>ROUND(I27/2,2)</f>
        <v>0</v>
      </c>
    </row>
    <row r="29" spans="1:9" ht="14.25" customHeight="1">
      <c r="A29" s="51">
        <v>6.12</v>
      </c>
      <c r="B29" s="204" t="s">
        <v>13</v>
      </c>
      <c r="C29" s="204"/>
      <c r="D29" s="204"/>
      <c r="E29" s="204"/>
      <c r="F29" s="204"/>
      <c r="G29" s="23">
        <f>G26+G28</f>
        <v>0</v>
      </c>
      <c r="H29" s="24">
        <f>H26+H28</f>
        <v>0</v>
      </c>
      <c r="I29" s="24">
        <f>I26+I28</f>
        <v>0</v>
      </c>
    </row>
    <row r="30" spans="1:9" ht="25.5" customHeight="1">
      <c r="A30" s="50">
        <v>6.13</v>
      </c>
      <c r="B30" s="204" t="s">
        <v>63</v>
      </c>
      <c r="C30" s="204"/>
      <c r="D30" s="204"/>
      <c r="E30" s="204"/>
      <c r="F30" s="204"/>
      <c r="G30" s="23">
        <f>IF(G24&lt;=G23,G29,ROUND(G23/G24*G29,2))</f>
        <v>0</v>
      </c>
      <c r="H30" s="24">
        <f>IF(H24&lt;H23&amp;H24&gt;0,H29,ROUND(H24/H25*H29,2))</f>
        <v>0</v>
      </c>
      <c r="I30" s="24">
        <f>IF(I24&lt;I23&amp;I24&gt;0,I29,ROUND(I24/I25*I29,2))</f>
        <v>0</v>
      </c>
    </row>
    <row r="31" spans="1:9" ht="14.25" customHeight="1">
      <c r="A31" s="50">
        <v>6.14</v>
      </c>
      <c r="B31" s="204" t="s">
        <v>5</v>
      </c>
      <c r="C31" s="204"/>
      <c r="D31" s="204"/>
      <c r="E31" s="204"/>
      <c r="F31" s="204"/>
      <c r="G31" s="33">
        <v>0</v>
      </c>
      <c r="H31" s="32">
        <v>0</v>
      </c>
      <c r="I31" s="32">
        <v>0</v>
      </c>
    </row>
    <row r="32" spans="1:9" ht="25.5" customHeight="1">
      <c r="A32" s="50">
        <v>6.15</v>
      </c>
      <c r="B32" s="204" t="s">
        <v>6</v>
      </c>
      <c r="C32" s="204"/>
      <c r="D32" s="204"/>
      <c r="E32" s="204"/>
      <c r="F32" s="204"/>
      <c r="G32" s="33">
        <v>0</v>
      </c>
      <c r="H32" s="32">
        <v>0</v>
      </c>
      <c r="I32" s="32">
        <v>0</v>
      </c>
    </row>
    <row r="33" spans="1:9" ht="25.5" customHeight="1">
      <c r="A33" s="50">
        <v>6.16</v>
      </c>
      <c r="B33" s="204" t="s">
        <v>14</v>
      </c>
      <c r="C33" s="204"/>
      <c r="D33" s="204"/>
      <c r="E33" s="204"/>
      <c r="F33" s="204"/>
      <c r="G33" s="33">
        <v>0</v>
      </c>
      <c r="H33" s="32">
        <v>0</v>
      </c>
      <c r="I33" s="32">
        <v>0</v>
      </c>
    </row>
    <row r="34" spans="1:9" ht="25.5" customHeight="1">
      <c r="A34" s="50">
        <v>6.17</v>
      </c>
      <c r="B34" s="204" t="s">
        <v>15</v>
      </c>
      <c r="C34" s="204"/>
      <c r="D34" s="204"/>
      <c r="E34" s="204"/>
      <c r="F34" s="204"/>
      <c r="G34" s="23">
        <f>ROUND(G33/2,2)</f>
        <v>0</v>
      </c>
      <c r="H34" s="24">
        <f>ROUND(H33/2,2)</f>
        <v>0</v>
      </c>
      <c r="I34" s="24">
        <f>ROUND(I33/2,2)</f>
        <v>0</v>
      </c>
    </row>
    <row r="35" spans="1:9" ht="14.25" customHeight="1">
      <c r="A35" s="50">
        <v>6.18</v>
      </c>
      <c r="B35" s="204" t="s">
        <v>7</v>
      </c>
      <c r="C35" s="204"/>
      <c r="D35" s="204"/>
      <c r="E35" s="204"/>
      <c r="F35" s="204"/>
      <c r="G35" s="23">
        <f>G32+G34</f>
        <v>0</v>
      </c>
      <c r="H35" s="24">
        <f>H32+H34</f>
        <v>0</v>
      </c>
      <c r="I35" s="24">
        <f>I32+I34</f>
        <v>0</v>
      </c>
    </row>
    <row r="36" spans="1:9" ht="14.25" customHeight="1">
      <c r="A36" s="50">
        <v>6.19</v>
      </c>
      <c r="B36" s="203" t="s">
        <v>35</v>
      </c>
      <c r="C36" s="203"/>
      <c r="D36" s="203"/>
      <c r="E36" s="203"/>
      <c r="F36" s="203"/>
      <c r="G36" s="6">
        <f>ROUNDUP(G25+G31,2)</f>
        <v>0</v>
      </c>
      <c r="H36" s="7">
        <f>ROUNDUP(H25+H31,2)</f>
        <v>0</v>
      </c>
      <c r="I36" s="7">
        <f>ROUNDUP(I25+I31,2)</f>
        <v>0</v>
      </c>
    </row>
    <row r="37" spans="1:9" ht="14.25" customHeight="1">
      <c r="A37" s="50">
        <v>6.2</v>
      </c>
      <c r="B37" s="203" t="s">
        <v>8</v>
      </c>
      <c r="C37" s="203"/>
      <c r="D37" s="203"/>
      <c r="E37" s="203"/>
      <c r="F37" s="203"/>
      <c r="G37" s="6">
        <f>ROUNDUP(G30+G35,2)</f>
        <v>0</v>
      </c>
      <c r="H37" s="7">
        <f>ROUNDUP(H30+H35,2)</f>
        <v>0</v>
      </c>
      <c r="I37" s="7">
        <f>ROUNDUP(I30+I35,2)</f>
        <v>0</v>
      </c>
    </row>
    <row r="38" spans="1:9">
      <c r="A38" s="28"/>
      <c r="B38" s="28"/>
      <c r="C38" s="28"/>
      <c r="D38" s="28"/>
      <c r="E38" s="28"/>
      <c r="F38" s="28"/>
      <c r="G38" s="28"/>
      <c r="H38" s="28"/>
      <c r="I38" s="28"/>
    </row>
    <row r="39" spans="1:9">
      <c r="A39" s="47" t="s">
        <v>126</v>
      </c>
      <c r="B39" s="48"/>
      <c r="C39" s="28"/>
      <c r="D39" s="28"/>
      <c r="E39" s="28"/>
      <c r="F39" s="28"/>
      <c r="G39" s="28"/>
      <c r="H39" s="48" t="s">
        <v>55</v>
      </c>
      <c r="I39" s="28"/>
    </row>
    <row r="40" spans="1:9">
      <c r="A40" s="47" t="s">
        <v>122</v>
      </c>
      <c r="B40" s="48"/>
      <c r="C40" s="28"/>
      <c r="D40" s="28"/>
      <c r="E40" s="28"/>
      <c r="F40" s="28"/>
      <c r="G40" s="28"/>
      <c r="H40" s="28"/>
      <c r="I40" s="28"/>
    </row>
  </sheetData>
  <protectedRanges>
    <protectedRange password="C09A" sqref="G30:I30" name="Range1"/>
  </protectedRanges>
  <mergeCells count="45">
    <mergeCell ref="B35:F35"/>
    <mergeCell ref="B36:F36"/>
    <mergeCell ref="B37:F37"/>
    <mergeCell ref="H1:I1"/>
    <mergeCell ref="G2:I2"/>
    <mergeCell ref="C8:I8"/>
    <mergeCell ref="C6:I6"/>
    <mergeCell ref="A5:I5"/>
    <mergeCell ref="B30:F30"/>
    <mergeCell ref="B31:F31"/>
    <mergeCell ref="B32:F32"/>
    <mergeCell ref="B34:F34"/>
    <mergeCell ref="B33:F33"/>
    <mergeCell ref="B25:F25"/>
    <mergeCell ref="B26:F26"/>
    <mergeCell ref="B27:F27"/>
    <mergeCell ref="B29:F29"/>
    <mergeCell ref="B28:F28"/>
    <mergeCell ref="B24:F24"/>
    <mergeCell ref="B21:F21"/>
    <mergeCell ref="B22:F22"/>
    <mergeCell ref="B17:F17"/>
    <mergeCell ref="A14:A15"/>
    <mergeCell ref="B14:D15"/>
    <mergeCell ref="B18:F18"/>
    <mergeCell ref="B23:F23"/>
    <mergeCell ref="B19:F19"/>
    <mergeCell ref="B20:F20"/>
    <mergeCell ref="I14:I15"/>
    <mergeCell ref="E15:F15"/>
    <mergeCell ref="B16:F16"/>
    <mergeCell ref="E14:F14"/>
    <mergeCell ref="H14:H15"/>
    <mergeCell ref="A11:A13"/>
    <mergeCell ref="B11:F13"/>
    <mergeCell ref="G11:G12"/>
    <mergeCell ref="H11:I12"/>
    <mergeCell ref="A6:B6"/>
    <mergeCell ref="A9:C9"/>
    <mergeCell ref="D10:E10"/>
    <mergeCell ref="A10:C10"/>
    <mergeCell ref="A8:B8"/>
    <mergeCell ref="E9:I9"/>
    <mergeCell ref="G10:I10"/>
    <mergeCell ref="D7:G7"/>
  </mergeCells>
  <phoneticPr fontId="21" type="noConversion"/>
  <pageMargins left="0.25" right="0.24" top="0.4" bottom="1" header="0.37"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dimension ref="A1:K70"/>
  <sheetViews>
    <sheetView topLeftCell="A16" workbookViewId="0">
      <selection activeCell="L30" sqref="L30"/>
    </sheetView>
  </sheetViews>
  <sheetFormatPr defaultColWidth="10" defaultRowHeight="12.75"/>
  <cols>
    <col min="1" max="16384" width="10" style="76"/>
  </cols>
  <sheetData>
    <row r="1" spans="1:11" s="78" customFormat="1" ht="12.75" customHeight="1">
      <c r="A1" s="77" t="s">
        <v>52</v>
      </c>
      <c r="B1" s="77"/>
      <c r="C1" s="77"/>
      <c r="D1" s="77"/>
      <c r="E1" s="77"/>
      <c r="F1" s="77"/>
      <c r="G1" s="77"/>
      <c r="H1" s="77"/>
      <c r="I1" s="110" t="s">
        <v>53</v>
      </c>
      <c r="J1" s="110"/>
    </row>
    <row r="2" spans="1:11" s="78" customFormat="1" ht="12.75" customHeight="1">
      <c r="A2" s="77" t="s">
        <v>54</v>
      </c>
      <c r="B2" s="77"/>
      <c r="C2" s="77"/>
      <c r="D2" s="77"/>
      <c r="E2" s="77"/>
      <c r="F2" s="77"/>
      <c r="G2" s="77"/>
      <c r="H2" s="110" t="s">
        <v>137</v>
      </c>
      <c r="I2" s="110"/>
      <c r="J2" s="110"/>
    </row>
    <row r="3" spans="1:11" s="78" customFormat="1" ht="12.75" customHeight="1">
      <c r="A3" s="77"/>
      <c r="B3" s="77"/>
      <c r="C3" s="77"/>
      <c r="D3" s="77"/>
      <c r="E3" s="77"/>
      <c r="F3" s="77"/>
      <c r="G3" s="77"/>
      <c r="H3" s="77"/>
      <c r="I3" s="77"/>
      <c r="J3" s="77"/>
    </row>
    <row r="4" spans="1:11" ht="12.75" customHeight="1">
      <c r="A4" s="79"/>
      <c r="B4" s="128" t="s">
        <v>130</v>
      </c>
      <c r="C4" s="129"/>
      <c r="D4" s="129"/>
      <c r="E4" s="129"/>
      <c r="F4" s="129"/>
      <c r="G4" s="129"/>
      <c r="H4" s="129"/>
      <c r="I4" s="129"/>
      <c r="J4" s="75"/>
    </row>
    <row r="5" spans="1:11" ht="12.75" customHeight="1">
      <c r="A5" s="75"/>
      <c r="B5" s="129"/>
      <c r="C5" s="129"/>
      <c r="D5" s="129"/>
      <c r="E5" s="129"/>
      <c r="F5" s="129"/>
      <c r="G5" s="129"/>
      <c r="H5" s="129"/>
      <c r="I5" s="129"/>
      <c r="J5" s="75"/>
    </row>
    <row r="6" spans="1:11" s="78" customFormat="1" ht="12.75" customHeight="1">
      <c r="A6" s="25"/>
      <c r="B6" s="129"/>
      <c r="C6" s="129"/>
      <c r="D6" s="129"/>
      <c r="E6" s="129"/>
      <c r="F6" s="129"/>
      <c r="G6" s="129"/>
      <c r="H6" s="129"/>
      <c r="I6" s="129"/>
      <c r="J6" s="75"/>
    </row>
    <row r="7" spans="1:11" s="78" customFormat="1" ht="12.75" customHeight="1">
      <c r="A7" s="25"/>
      <c r="B7" s="129"/>
      <c r="C7" s="129"/>
      <c r="D7" s="129"/>
      <c r="E7" s="129"/>
      <c r="F7" s="129"/>
      <c r="G7" s="129"/>
      <c r="H7" s="129"/>
      <c r="I7" s="129"/>
      <c r="J7" s="25"/>
    </row>
    <row r="8" spans="1:11" s="78" customFormat="1" ht="12.75" customHeight="1">
      <c r="A8" s="25"/>
      <c r="B8" s="129"/>
      <c r="C8" s="129"/>
      <c r="D8" s="129"/>
      <c r="E8" s="129"/>
      <c r="F8" s="129"/>
      <c r="G8" s="129"/>
      <c r="H8" s="129"/>
      <c r="I8" s="129"/>
      <c r="J8" s="75"/>
    </row>
    <row r="9" spans="1:11" s="78" customFormat="1" ht="12.75" customHeight="1">
      <c r="A9" s="25"/>
      <c r="B9" s="129"/>
      <c r="C9" s="129"/>
      <c r="D9" s="129"/>
      <c r="E9" s="129"/>
      <c r="F9" s="129"/>
      <c r="G9" s="129"/>
      <c r="H9" s="129"/>
      <c r="I9" s="129"/>
      <c r="J9" s="75"/>
    </row>
    <row r="10" spans="1:11" s="78" customFormat="1" ht="12.75" customHeight="1">
      <c r="A10" s="25"/>
      <c r="B10" s="129"/>
      <c r="C10" s="129"/>
      <c r="D10" s="129"/>
      <c r="E10" s="129"/>
      <c r="F10" s="129"/>
      <c r="G10" s="129"/>
      <c r="H10" s="129"/>
      <c r="I10" s="129"/>
      <c r="J10" s="75"/>
    </row>
    <row r="11" spans="1:11" ht="12.75" customHeight="1">
      <c r="A11" s="88"/>
      <c r="B11" s="130"/>
      <c r="C11" s="130"/>
      <c r="D11" s="130"/>
      <c r="E11" s="130"/>
      <c r="F11" s="130"/>
      <c r="G11" s="130"/>
      <c r="H11" s="130"/>
      <c r="I11" s="130"/>
      <c r="J11" s="80"/>
      <c r="K11" s="75"/>
    </row>
    <row r="12" spans="1:11" ht="12.75" customHeight="1">
      <c r="A12" s="75"/>
      <c r="B12" s="130"/>
      <c r="C12" s="130"/>
      <c r="D12" s="130"/>
      <c r="E12" s="130"/>
      <c r="F12" s="130"/>
      <c r="G12" s="130"/>
      <c r="H12" s="130"/>
      <c r="I12" s="130"/>
      <c r="J12" s="92"/>
      <c r="K12" s="75"/>
    </row>
    <row r="13" spans="1:11" ht="12.75" customHeight="1">
      <c r="A13" s="75"/>
      <c r="B13" s="130"/>
      <c r="C13" s="130"/>
      <c r="D13" s="130"/>
      <c r="E13" s="130"/>
      <c r="F13" s="130"/>
      <c r="G13" s="130"/>
      <c r="H13" s="130"/>
      <c r="I13" s="130"/>
      <c r="J13" s="92"/>
      <c r="K13" s="75"/>
    </row>
    <row r="14" spans="1:11" ht="12.75" customHeight="1">
      <c r="A14" s="75"/>
      <c r="B14" s="130"/>
      <c r="C14" s="130"/>
      <c r="D14" s="130"/>
      <c r="E14" s="130"/>
      <c r="F14" s="130"/>
      <c r="G14" s="130"/>
      <c r="H14" s="130"/>
      <c r="I14" s="130"/>
      <c r="J14" s="92"/>
      <c r="K14" s="75"/>
    </row>
    <row r="15" spans="1:11" ht="12.75" customHeight="1">
      <c r="A15" s="75"/>
      <c r="B15" s="104"/>
      <c r="C15" s="104"/>
      <c r="D15" s="104"/>
      <c r="E15" s="104"/>
      <c r="F15" s="104"/>
      <c r="G15" s="104"/>
      <c r="H15" s="104"/>
      <c r="I15" s="104"/>
      <c r="J15" s="92"/>
      <c r="K15" s="75"/>
    </row>
    <row r="16" spans="1:11" ht="12.75" customHeight="1">
      <c r="A16" s="75"/>
      <c r="B16" s="104"/>
      <c r="C16" s="104"/>
      <c r="D16" s="104"/>
      <c r="E16" s="104"/>
      <c r="F16" s="104"/>
      <c r="G16" s="104"/>
      <c r="H16" s="104"/>
      <c r="I16" s="104"/>
      <c r="J16" s="92"/>
      <c r="K16" s="75"/>
    </row>
    <row r="17" spans="1:11" ht="12.75" customHeight="1">
      <c r="A17" s="75"/>
      <c r="B17" s="104"/>
      <c r="C17" s="104"/>
      <c r="D17" s="104"/>
      <c r="E17" s="104"/>
      <c r="F17" s="104"/>
      <c r="G17" s="104"/>
      <c r="H17" s="104"/>
      <c r="I17" s="104"/>
      <c r="J17" s="92"/>
      <c r="K17" s="75"/>
    </row>
    <row r="18" spans="1:11" ht="12.75" customHeight="1">
      <c r="A18" s="75"/>
      <c r="B18" s="104"/>
      <c r="C18" s="104"/>
      <c r="D18" s="104"/>
      <c r="E18" s="104"/>
      <c r="F18" s="104"/>
      <c r="G18" s="104"/>
      <c r="H18" s="104"/>
      <c r="I18" s="104"/>
      <c r="J18" s="92"/>
      <c r="K18" s="75"/>
    </row>
    <row r="19" spans="1:11" ht="12.75" customHeight="1">
      <c r="A19" s="75"/>
      <c r="B19" s="104"/>
      <c r="C19" s="104"/>
      <c r="D19" s="104"/>
      <c r="E19" s="104"/>
      <c r="F19" s="104"/>
      <c r="G19" s="104"/>
      <c r="H19" s="104"/>
      <c r="I19" s="104"/>
      <c r="J19" s="92"/>
      <c r="K19" s="75"/>
    </row>
    <row r="20" spans="1:11" ht="12.75" customHeight="1">
      <c r="A20" s="86"/>
      <c r="B20" s="86"/>
      <c r="C20" s="86"/>
      <c r="D20" s="86"/>
      <c r="E20" s="86"/>
      <c r="F20" s="86"/>
      <c r="G20" s="86"/>
      <c r="H20" s="44"/>
      <c r="I20" s="93"/>
      <c r="J20" s="93"/>
      <c r="K20" s="75"/>
    </row>
    <row r="21" spans="1:11" ht="12.75" customHeight="1">
      <c r="A21" s="86"/>
      <c r="B21" s="121" t="s">
        <v>128</v>
      </c>
      <c r="C21" s="122"/>
      <c r="D21" s="122"/>
      <c r="E21" s="122"/>
      <c r="F21" s="122"/>
      <c r="G21" s="122"/>
      <c r="H21" s="122"/>
      <c r="I21" s="123"/>
      <c r="J21" s="93"/>
      <c r="K21" s="75"/>
    </row>
    <row r="22" spans="1:11" ht="12.75" customHeight="1">
      <c r="A22" s="86"/>
      <c r="B22" s="124"/>
      <c r="C22" s="125"/>
      <c r="D22" s="125"/>
      <c r="E22" s="125"/>
      <c r="F22" s="125"/>
      <c r="G22" s="125"/>
      <c r="H22" s="125"/>
      <c r="I22" s="126"/>
      <c r="J22" s="93"/>
      <c r="K22" s="75"/>
    </row>
    <row r="23" spans="1:11" ht="12.75" customHeight="1">
      <c r="A23" s="86"/>
      <c r="B23" s="127"/>
      <c r="C23" s="125"/>
      <c r="D23" s="125"/>
      <c r="E23" s="125"/>
      <c r="F23" s="125"/>
      <c r="G23" s="125"/>
      <c r="H23" s="125"/>
      <c r="I23" s="126"/>
      <c r="J23" s="93"/>
      <c r="K23" s="75"/>
    </row>
    <row r="24" spans="1:11" s="78" customFormat="1" ht="12.75" customHeight="1">
      <c r="A24" s="86"/>
      <c r="B24" s="111" t="s">
        <v>148</v>
      </c>
      <c r="C24" s="112"/>
      <c r="D24" s="112"/>
      <c r="E24" s="112"/>
      <c r="F24" s="112"/>
      <c r="G24" s="112"/>
      <c r="H24" s="112"/>
      <c r="I24" s="113"/>
      <c r="J24" s="94"/>
      <c r="K24" s="89"/>
    </row>
    <row r="25" spans="1:11" ht="12.75" customHeight="1">
      <c r="A25" s="82"/>
      <c r="B25" s="114"/>
      <c r="C25" s="112"/>
      <c r="D25" s="112"/>
      <c r="E25" s="112"/>
      <c r="F25" s="112"/>
      <c r="G25" s="112"/>
      <c r="H25" s="112"/>
      <c r="I25" s="113"/>
      <c r="J25" s="96"/>
      <c r="K25" s="75"/>
    </row>
    <row r="26" spans="1:11" ht="12.75" customHeight="1">
      <c r="A26" s="82"/>
      <c r="B26" s="114"/>
      <c r="C26" s="112"/>
      <c r="D26" s="112"/>
      <c r="E26" s="112"/>
      <c r="F26" s="112"/>
      <c r="G26" s="112"/>
      <c r="H26" s="112"/>
      <c r="I26" s="113"/>
      <c r="J26" s="95"/>
      <c r="K26" s="75"/>
    </row>
    <row r="27" spans="1:11" ht="12.75" customHeight="1">
      <c r="A27" s="81"/>
      <c r="B27" s="114"/>
      <c r="C27" s="112"/>
      <c r="D27" s="112"/>
      <c r="E27" s="112"/>
      <c r="F27" s="112"/>
      <c r="G27" s="112"/>
      <c r="H27" s="112"/>
      <c r="I27" s="113"/>
      <c r="J27" s="97"/>
      <c r="K27" s="75"/>
    </row>
    <row r="28" spans="1:11" ht="12.75" customHeight="1">
      <c r="A28" s="82"/>
      <c r="B28" s="114"/>
      <c r="C28" s="112"/>
      <c r="D28" s="112"/>
      <c r="E28" s="112"/>
      <c r="F28" s="112"/>
      <c r="G28" s="112"/>
      <c r="H28" s="112"/>
      <c r="I28" s="113"/>
      <c r="J28" s="99"/>
      <c r="K28" s="75"/>
    </row>
    <row r="29" spans="1:11" s="78" customFormat="1" ht="12.75" customHeight="1">
      <c r="A29" s="86"/>
      <c r="B29" s="114"/>
      <c r="C29" s="112"/>
      <c r="D29" s="112"/>
      <c r="E29" s="112"/>
      <c r="F29" s="112"/>
      <c r="G29" s="112"/>
      <c r="H29" s="112"/>
      <c r="I29" s="113"/>
      <c r="J29" s="94"/>
      <c r="K29" s="89"/>
    </row>
    <row r="30" spans="1:11" ht="12.75" customHeight="1">
      <c r="A30" s="44"/>
      <c r="B30" s="114"/>
      <c r="C30" s="112"/>
      <c r="D30" s="112"/>
      <c r="E30" s="112"/>
      <c r="F30" s="112"/>
      <c r="G30" s="112"/>
      <c r="H30" s="112"/>
      <c r="I30" s="113"/>
      <c r="J30" s="100"/>
      <c r="K30" s="75"/>
    </row>
    <row r="31" spans="1:11" ht="12.75" customHeight="1">
      <c r="A31" s="44"/>
      <c r="B31" s="114"/>
      <c r="C31" s="112"/>
      <c r="D31" s="112"/>
      <c r="E31" s="112"/>
      <c r="F31" s="112"/>
      <c r="G31" s="112"/>
      <c r="H31" s="112"/>
      <c r="I31" s="113"/>
      <c r="J31" s="100"/>
      <c r="K31" s="75"/>
    </row>
    <row r="32" spans="1:11" ht="12.75" customHeight="1">
      <c r="A32" s="44"/>
      <c r="B32" s="114"/>
      <c r="C32" s="112"/>
      <c r="D32" s="112"/>
      <c r="E32" s="112"/>
      <c r="F32" s="112"/>
      <c r="G32" s="112"/>
      <c r="H32" s="112"/>
      <c r="I32" s="113"/>
      <c r="J32" s="100"/>
      <c r="K32" s="75"/>
    </row>
    <row r="33" spans="1:11" ht="12.75" customHeight="1">
      <c r="A33" s="44"/>
      <c r="B33" s="114"/>
      <c r="C33" s="112"/>
      <c r="D33" s="112"/>
      <c r="E33" s="112"/>
      <c r="F33" s="112"/>
      <c r="G33" s="112"/>
      <c r="H33" s="112"/>
      <c r="I33" s="113"/>
      <c r="J33" s="101"/>
      <c r="K33" s="75"/>
    </row>
    <row r="34" spans="1:11" ht="12.75" customHeight="1">
      <c r="A34" s="44"/>
      <c r="B34" s="115"/>
      <c r="C34" s="116"/>
      <c r="D34" s="116"/>
      <c r="E34" s="116"/>
      <c r="F34" s="116"/>
      <c r="G34" s="116"/>
      <c r="H34" s="116"/>
      <c r="I34" s="117"/>
      <c r="J34" s="98"/>
      <c r="K34" s="75"/>
    </row>
    <row r="35" spans="1:11" ht="12.75" customHeight="1">
      <c r="A35" s="44"/>
      <c r="B35" s="115"/>
      <c r="C35" s="116"/>
      <c r="D35" s="116"/>
      <c r="E35" s="116"/>
      <c r="F35" s="116"/>
      <c r="G35" s="116"/>
      <c r="H35" s="116"/>
      <c r="I35" s="117"/>
      <c r="J35" s="101"/>
      <c r="K35" s="75"/>
    </row>
    <row r="36" spans="1:11" ht="12.75" customHeight="1">
      <c r="A36" s="44"/>
      <c r="B36" s="115"/>
      <c r="C36" s="116"/>
      <c r="D36" s="116"/>
      <c r="E36" s="116"/>
      <c r="F36" s="116"/>
      <c r="G36" s="116"/>
      <c r="H36" s="116"/>
      <c r="I36" s="117"/>
      <c r="J36" s="101"/>
      <c r="K36" s="75"/>
    </row>
    <row r="37" spans="1:11" ht="12.75" customHeight="1">
      <c r="A37" s="44"/>
      <c r="B37" s="118"/>
      <c r="C37" s="119"/>
      <c r="D37" s="119"/>
      <c r="E37" s="119"/>
      <c r="F37" s="119"/>
      <c r="G37" s="119"/>
      <c r="H37" s="119"/>
      <c r="I37" s="120"/>
      <c r="J37" s="101"/>
      <c r="K37" s="75"/>
    </row>
    <row r="38" spans="1:11" s="78" customFormat="1" ht="12.75" customHeight="1">
      <c r="A38" s="86"/>
      <c r="B38" s="86"/>
      <c r="C38" s="86"/>
      <c r="D38" s="86"/>
      <c r="E38" s="86"/>
      <c r="F38" s="86"/>
      <c r="G38" s="86"/>
      <c r="H38" s="86"/>
      <c r="I38" s="94"/>
      <c r="J38" s="94"/>
      <c r="K38" s="89"/>
    </row>
    <row r="39" spans="1:11" ht="12.75" customHeight="1">
      <c r="A39" s="44"/>
      <c r="B39" s="87"/>
      <c r="C39" s="87"/>
      <c r="D39" s="87"/>
      <c r="E39" s="87"/>
      <c r="F39" s="87"/>
      <c r="G39" s="87"/>
      <c r="H39" s="84"/>
      <c r="I39" s="72"/>
      <c r="J39" s="100"/>
      <c r="K39" s="75"/>
    </row>
    <row r="40" spans="1:11" ht="12.75" customHeight="1">
      <c r="A40" s="44"/>
      <c r="B40" s="87"/>
      <c r="C40" s="87"/>
      <c r="D40" s="87"/>
      <c r="E40" s="87"/>
      <c r="F40" s="87"/>
      <c r="G40" s="87"/>
      <c r="H40" s="84"/>
      <c r="I40" s="72"/>
      <c r="J40" s="100"/>
      <c r="K40" s="75"/>
    </row>
    <row r="41" spans="1:11" ht="12.75" customHeight="1">
      <c r="A41" s="44"/>
      <c r="B41" s="87"/>
      <c r="C41" s="87"/>
      <c r="D41" s="87"/>
      <c r="E41" s="87"/>
      <c r="F41" s="87"/>
      <c r="G41" s="87"/>
      <c r="H41" s="84"/>
      <c r="I41" s="100"/>
      <c r="J41" s="100"/>
      <c r="K41" s="75"/>
    </row>
    <row r="42" spans="1:11" ht="12.75" customHeight="1">
      <c r="A42" s="44"/>
      <c r="B42" s="87"/>
      <c r="C42" s="87"/>
      <c r="D42" s="87"/>
      <c r="E42" s="87"/>
      <c r="F42" s="87"/>
      <c r="G42" s="87"/>
      <c r="H42" s="46"/>
      <c r="I42" s="101"/>
      <c r="J42" s="101"/>
      <c r="K42" s="75"/>
    </row>
    <row r="43" spans="1:11" ht="12.75" customHeight="1">
      <c r="A43" s="44"/>
      <c r="B43" s="87"/>
      <c r="C43" s="87"/>
      <c r="D43" s="87"/>
      <c r="E43" s="87"/>
      <c r="F43" s="87"/>
      <c r="G43" s="87"/>
      <c r="H43" s="83"/>
      <c r="I43" s="98"/>
      <c r="J43" s="98"/>
      <c r="K43" s="75"/>
    </row>
    <row r="44" spans="1:11" ht="12.75" customHeight="1">
      <c r="A44" s="44"/>
      <c r="B44" s="87"/>
      <c r="C44" s="87"/>
      <c r="D44" s="87"/>
      <c r="E44" s="87"/>
      <c r="F44" s="87"/>
      <c r="G44" s="87"/>
      <c r="H44" s="46"/>
      <c r="I44" s="101"/>
      <c r="J44" s="101"/>
      <c r="K44" s="75"/>
    </row>
    <row r="45" spans="1:11" ht="12.75" customHeight="1">
      <c r="A45" s="44"/>
      <c r="B45" s="87"/>
      <c r="C45" s="87"/>
      <c r="D45" s="87"/>
      <c r="E45" s="87"/>
      <c r="F45" s="87"/>
      <c r="G45" s="87"/>
      <c r="H45" s="46"/>
      <c r="I45" s="101"/>
      <c r="J45" s="101"/>
      <c r="K45" s="75"/>
    </row>
    <row r="46" spans="1:11" ht="12.75" customHeight="1">
      <c r="A46" s="44"/>
      <c r="B46" s="90"/>
      <c r="C46" s="90"/>
      <c r="D46" s="90"/>
      <c r="E46" s="90"/>
      <c r="F46" s="90"/>
      <c r="G46" s="90"/>
      <c r="H46" s="46"/>
      <c r="I46" s="101"/>
      <c r="J46" s="101"/>
      <c r="K46" s="75"/>
    </row>
    <row r="47" spans="1:11" ht="12.75" customHeight="1">
      <c r="A47" s="44"/>
      <c r="B47" s="90"/>
      <c r="C47" s="90"/>
      <c r="D47" s="90"/>
      <c r="E47" s="90"/>
      <c r="F47" s="90"/>
      <c r="G47" s="90"/>
      <c r="H47" s="46"/>
      <c r="I47" s="101"/>
      <c r="J47" s="101"/>
      <c r="K47" s="75"/>
    </row>
    <row r="48" spans="1:11" ht="12.75" customHeight="1">
      <c r="A48" s="44"/>
      <c r="B48" s="90"/>
      <c r="C48" s="90"/>
      <c r="D48" s="90"/>
      <c r="E48" s="90"/>
      <c r="F48" s="90"/>
      <c r="G48" s="90"/>
      <c r="H48" s="46"/>
      <c r="I48" s="101"/>
      <c r="J48" s="101"/>
      <c r="K48" s="75"/>
    </row>
    <row r="49" spans="1:11" ht="12.75" customHeight="1">
      <c r="A49" s="44"/>
      <c r="B49" s="90"/>
      <c r="C49" s="90"/>
      <c r="D49" s="90"/>
      <c r="E49" s="90"/>
      <c r="F49" s="90"/>
      <c r="G49" s="90"/>
      <c r="H49" s="46"/>
      <c r="I49" s="101"/>
      <c r="J49" s="101"/>
      <c r="K49" s="75"/>
    </row>
    <row r="50" spans="1:11" ht="12.75" customHeight="1">
      <c r="A50" s="85"/>
      <c r="B50" s="91"/>
      <c r="C50" s="74"/>
      <c r="D50" s="74"/>
      <c r="E50" s="74"/>
      <c r="F50" s="74"/>
      <c r="G50" s="74"/>
      <c r="H50" s="74"/>
      <c r="I50" s="102"/>
      <c r="J50" s="103"/>
      <c r="K50" s="75"/>
    </row>
    <row r="51" spans="1:11" ht="12.75" customHeight="1">
      <c r="A51" s="85"/>
      <c r="B51" s="91"/>
      <c r="C51" s="74"/>
      <c r="D51" s="74"/>
      <c r="E51" s="74"/>
      <c r="F51" s="74"/>
      <c r="G51" s="74"/>
      <c r="H51" s="74"/>
      <c r="I51" s="103"/>
      <c r="J51" s="103"/>
      <c r="K51" s="75"/>
    </row>
    <row r="52" spans="1:11" ht="12.75" customHeight="1">
      <c r="A52" s="75"/>
      <c r="B52" s="75"/>
      <c r="C52" s="75"/>
      <c r="D52" s="75"/>
      <c r="E52" s="75"/>
      <c r="F52" s="75"/>
      <c r="G52" s="75"/>
      <c r="H52" s="75"/>
      <c r="I52" s="92"/>
      <c r="J52" s="92"/>
      <c r="K52" s="75"/>
    </row>
    <row r="53" spans="1:11" ht="12.75" customHeight="1">
      <c r="A53" s="75"/>
      <c r="B53" s="75"/>
      <c r="C53" s="75"/>
      <c r="D53" s="75"/>
      <c r="E53" s="75"/>
      <c r="F53" s="75"/>
      <c r="G53" s="75"/>
      <c r="H53" s="75"/>
      <c r="I53" s="92"/>
      <c r="J53" s="92"/>
      <c r="K53" s="75"/>
    </row>
    <row r="54" spans="1:11" ht="12.75" customHeight="1">
      <c r="A54" s="75"/>
      <c r="B54" s="75"/>
      <c r="C54" s="75"/>
      <c r="D54" s="75"/>
      <c r="E54" s="75"/>
      <c r="F54" s="75"/>
      <c r="G54" s="75"/>
      <c r="H54" s="75"/>
      <c r="I54" s="92"/>
      <c r="J54" s="92"/>
      <c r="K54" s="75"/>
    </row>
    <row r="55" spans="1:11" ht="12.75" customHeight="1">
      <c r="A55" s="75"/>
      <c r="B55" s="75"/>
      <c r="C55" s="75"/>
      <c r="D55" s="75"/>
      <c r="E55" s="75"/>
      <c r="F55" s="75"/>
      <c r="G55" s="75"/>
      <c r="H55" s="75"/>
      <c r="I55" s="92"/>
      <c r="J55" s="92"/>
      <c r="K55" s="75"/>
    </row>
    <row r="56" spans="1:11" ht="12.75" customHeight="1">
      <c r="A56" s="75"/>
      <c r="B56" s="75"/>
      <c r="C56" s="75"/>
      <c r="D56" s="75"/>
      <c r="E56" s="75"/>
      <c r="F56" s="75"/>
      <c r="G56" s="75"/>
      <c r="H56" s="75"/>
      <c r="I56" s="92"/>
      <c r="J56" s="92"/>
      <c r="K56" s="75"/>
    </row>
    <row r="57" spans="1:11" ht="12.75" customHeight="1">
      <c r="A57" s="75"/>
      <c r="B57" s="75"/>
      <c r="C57" s="75"/>
      <c r="D57" s="75"/>
      <c r="E57" s="75"/>
      <c r="F57" s="75"/>
      <c r="G57" s="75"/>
      <c r="H57" s="75"/>
      <c r="I57" s="92"/>
      <c r="J57" s="92"/>
      <c r="K57" s="75"/>
    </row>
    <row r="58" spans="1:11" ht="12.75" customHeight="1">
      <c r="A58" s="75"/>
      <c r="B58" s="75"/>
      <c r="C58" s="75"/>
      <c r="D58" s="75"/>
      <c r="E58" s="75"/>
      <c r="F58" s="75"/>
      <c r="G58" s="75"/>
      <c r="H58" s="75"/>
      <c r="I58" s="92"/>
      <c r="J58" s="92"/>
      <c r="K58" s="75"/>
    </row>
    <row r="59" spans="1:11" ht="12.75" customHeight="1">
      <c r="A59" s="75"/>
      <c r="B59" s="75"/>
      <c r="C59" s="75"/>
      <c r="D59" s="75"/>
      <c r="E59" s="75"/>
      <c r="F59" s="75"/>
      <c r="G59" s="75"/>
      <c r="H59" s="75"/>
      <c r="I59" s="92"/>
      <c r="J59" s="92"/>
      <c r="K59" s="75"/>
    </row>
    <row r="60" spans="1:11" ht="12.75" customHeight="1">
      <c r="A60" s="75"/>
      <c r="B60" s="75"/>
      <c r="C60" s="75"/>
      <c r="D60" s="75"/>
      <c r="E60" s="75"/>
      <c r="F60" s="75"/>
      <c r="G60" s="75"/>
      <c r="H60" s="75"/>
      <c r="I60" s="92"/>
      <c r="J60" s="92"/>
      <c r="K60" s="75"/>
    </row>
    <row r="61" spans="1:11" ht="12.75" customHeight="1">
      <c r="A61" s="75"/>
      <c r="B61" s="75"/>
      <c r="C61" s="75"/>
      <c r="D61" s="75"/>
      <c r="E61" s="75"/>
      <c r="F61" s="75"/>
      <c r="G61" s="75"/>
      <c r="H61" s="75"/>
      <c r="I61" s="92"/>
      <c r="J61" s="92"/>
      <c r="K61" s="75"/>
    </row>
    <row r="62" spans="1:11" ht="12.75" customHeight="1">
      <c r="A62" s="75"/>
      <c r="B62" s="75"/>
      <c r="C62" s="75"/>
      <c r="D62" s="75"/>
      <c r="E62" s="75"/>
      <c r="F62" s="75"/>
      <c r="G62" s="75"/>
      <c r="H62" s="75"/>
      <c r="I62" s="92"/>
      <c r="J62" s="92"/>
      <c r="K62" s="75"/>
    </row>
    <row r="63" spans="1:11" ht="12.75" customHeight="1">
      <c r="A63" s="75"/>
      <c r="B63" s="75"/>
      <c r="C63" s="75"/>
      <c r="D63" s="75"/>
      <c r="E63" s="75"/>
      <c r="F63" s="75"/>
      <c r="G63" s="75"/>
      <c r="H63" s="75"/>
      <c r="I63" s="92"/>
      <c r="J63" s="92"/>
      <c r="K63" s="75"/>
    </row>
    <row r="64" spans="1:11" ht="12.75" customHeight="1">
      <c r="A64" s="75"/>
      <c r="B64" s="75"/>
      <c r="C64" s="75"/>
      <c r="D64" s="75"/>
      <c r="E64" s="75"/>
      <c r="F64" s="75"/>
      <c r="G64" s="75"/>
      <c r="H64" s="75"/>
      <c r="I64" s="92"/>
      <c r="J64" s="92"/>
      <c r="K64" s="75"/>
    </row>
    <row r="65" spans="1:11" ht="12.75" customHeight="1">
      <c r="A65" s="75"/>
      <c r="B65" s="75"/>
      <c r="C65" s="75"/>
      <c r="D65" s="75"/>
      <c r="E65" s="75"/>
      <c r="F65" s="75"/>
      <c r="G65" s="75"/>
      <c r="H65" s="75"/>
      <c r="I65" s="92"/>
      <c r="J65" s="92"/>
      <c r="K65" s="75"/>
    </row>
    <row r="66" spans="1:11" ht="12.75" customHeight="1">
      <c r="A66" s="75"/>
      <c r="B66" s="75"/>
      <c r="C66" s="75"/>
      <c r="D66" s="75"/>
      <c r="E66" s="75"/>
      <c r="F66" s="75"/>
      <c r="G66" s="75"/>
      <c r="H66" s="75"/>
      <c r="I66" s="92"/>
      <c r="J66" s="92"/>
      <c r="K66" s="75"/>
    </row>
    <row r="67" spans="1:11" ht="12.75" customHeight="1">
      <c r="A67" s="75"/>
      <c r="B67" s="75"/>
      <c r="C67" s="75"/>
      <c r="D67" s="75"/>
      <c r="E67" s="75"/>
      <c r="F67" s="75"/>
      <c r="G67" s="75"/>
      <c r="H67" s="75"/>
      <c r="I67" s="92"/>
      <c r="J67" s="92"/>
      <c r="K67" s="75"/>
    </row>
    <row r="68" spans="1:11" ht="12.75" customHeight="1">
      <c r="A68" s="75"/>
      <c r="B68" s="75"/>
      <c r="C68" s="75"/>
      <c r="D68" s="75"/>
      <c r="E68" s="75"/>
      <c r="F68" s="75"/>
      <c r="G68" s="75"/>
      <c r="H68" s="75"/>
      <c r="I68" s="75"/>
      <c r="J68" s="75"/>
      <c r="K68" s="75"/>
    </row>
    <row r="69" spans="1:11" ht="12.75" customHeight="1">
      <c r="A69" s="75"/>
      <c r="B69" s="75"/>
      <c r="C69" s="75"/>
      <c r="D69" s="75"/>
      <c r="E69" s="75"/>
      <c r="F69" s="75"/>
      <c r="G69" s="75"/>
      <c r="H69" s="75"/>
      <c r="I69" s="75"/>
      <c r="J69" s="75"/>
      <c r="K69" s="75"/>
    </row>
    <row r="70" spans="1:11" ht="12.75" customHeight="1">
      <c r="A70" s="75"/>
      <c r="B70" s="75"/>
      <c r="C70" s="75"/>
      <c r="D70" s="75"/>
      <c r="E70" s="75"/>
      <c r="F70" s="75"/>
      <c r="G70" s="75"/>
      <c r="H70" s="75"/>
      <c r="I70" s="75"/>
      <c r="J70" s="75"/>
      <c r="K70" s="75"/>
    </row>
  </sheetData>
  <mergeCells count="5">
    <mergeCell ref="B24:I37"/>
    <mergeCell ref="I1:J1"/>
    <mergeCell ref="H2:J2"/>
    <mergeCell ref="B4:I14"/>
    <mergeCell ref="B21:I23"/>
  </mergeCells>
  <phoneticPr fontId="21" type="noConversion"/>
  <pageMargins left="0.35" right="0.3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dimension ref="A1:I49"/>
  <sheetViews>
    <sheetView topLeftCell="A25" zoomScaleNormal="100" workbookViewId="0">
      <selection activeCell="G2" sqref="G2:I2"/>
    </sheetView>
  </sheetViews>
  <sheetFormatPr defaultRowHeight="12.75"/>
  <cols>
    <col min="2" max="2" width="20.28515625" customWidth="1"/>
    <col min="3" max="3" width="8" customWidth="1"/>
    <col min="5" max="5" width="10.42578125" customWidth="1"/>
    <col min="8" max="8" width="9.28515625" customWidth="1"/>
    <col min="9" max="9" width="9.7109375" customWidth="1"/>
  </cols>
  <sheetData>
    <row r="1" spans="1:9">
      <c r="A1" s="55" t="s">
        <v>52</v>
      </c>
      <c r="B1" s="55"/>
      <c r="C1" s="55"/>
      <c r="D1" s="55"/>
      <c r="E1" s="55"/>
      <c r="F1" s="55"/>
      <c r="G1" s="55"/>
      <c r="H1" s="174" t="s">
        <v>53</v>
      </c>
      <c r="I1" s="174"/>
    </row>
    <row r="2" spans="1:9">
      <c r="A2" s="55" t="s">
        <v>54</v>
      </c>
      <c r="B2" s="55"/>
      <c r="C2" s="55"/>
      <c r="D2" s="55"/>
      <c r="E2" s="55"/>
      <c r="F2" s="55"/>
      <c r="G2" s="174" t="s">
        <v>136</v>
      </c>
      <c r="H2" s="174"/>
      <c r="I2" s="174"/>
    </row>
    <row r="3" spans="1:9">
      <c r="A3" s="56"/>
      <c r="B3" s="55"/>
      <c r="C3" s="55"/>
      <c r="D3" s="55"/>
      <c r="E3" s="55"/>
      <c r="F3" s="55"/>
      <c r="G3" s="55"/>
      <c r="H3" s="55"/>
      <c r="I3" s="56"/>
    </row>
    <row r="4" spans="1:9" ht="48" customHeight="1">
      <c r="A4" s="191" t="s">
        <v>73</v>
      </c>
      <c r="B4" s="252"/>
      <c r="C4" s="252"/>
      <c r="D4" s="252"/>
      <c r="E4" s="252"/>
      <c r="F4" s="252"/>
      <c r="G4" s="252"/>
      <c r="H4" s="252"/>
      <c r="I4" s="253"/>
    </row>
    <row r="5" spans="1:9" ht="3" customHeight="1">
      <c r="A5" s="53"/>
      <c r="B5" s="54"/>
      <c r="C5" s="54"/>
      <c r="D5" s="54"/>
      <c r="E5" s="54"/>
      <c r="F5" s="54"/>
      <c r="G5" s="54"/>
      <c r="H5" s="54"/>
      <c r="I5" s="57"/>
    </row>
    <row r="6" spans="1:9" s="29" customFormat="1">
      <c r="A6" s="184" t="s">
        <v>45</v>
      </c>
      <c r="B6" s="187"/>
      <c r="C6" s="188">
        <f>'HRSA 99-1 Page 1 of 4'!C6</f>
        <v>0</v>
      </c>
      <c r="D6" s="189"/>
      <c r="E6" s="189"/>
      <c r="F6" s="189"/>
      <c r="G6" s="189"/>
      <c r="H6" s="189"/>
      <c r="I6" s="242"/>
    </row>
    <row r="7" spans="1:9" s="29" customFormat="1">
      <c r="A7" s="30" t="s">
        <v>43</v>
      </c>
      <c r="B7" s="30">
        <f>'HRSA 99-1 Page 1 of 4'!B7</f>
        <v>0</v>
      </c>
      <c r="C7" s="30" t="s">
        <v>44</v>
      </c>
      <c r="D7" s="184">
        <f>'HRSA 99-1 Page 1 of 4'!D7</f>
        <v>0</v>
      </c>
      <c r="E7" s="185"/>
      <c r="F7" s="190"/>
      <c r="G7" s="199"/>
      <c r="H7" s="30" t="s">
        <v>86</v>
      </c>
      <c r="I7" s="60">
        <f>'HRSA 99-1 Page 1 of 4'!$I$7</f>
        <v>0</v>
      </c>
    </row>
    <row r="8" spans="1:9" s="29" customFormat="1">
      <c r="A8" s="184" t="s">
        <v>46</v>
      </c>
      <c r="B8" s="187"/>
      <c r="C8" s="243">
        <f>'HRSA 99-1 Page 1 of 4'!C8</f>
        <v>0</v>
      </c>
      <c r="D8" s="244"/>
      <c r="E8" s="244"/>
      <c r="F8" s="244"/>
      <c r="G8" s="244"/>
      <c r="H8" s="244"/>
      <c r="I8" s="242"/>
    </row>
    <row r="9" spans="1:9" s="29" customFormat="1">
      <c r="A9" s="184" t="s">
        <v>47</v>
      </c>
      <c r="B9" s="185"/>
      <c r="C9" s="187"/>
      <c r="D9" s="26" t="s">
        <v>76</v>
      </c>
      <c r="E9" s="273" t="str">
        <f>'HRSA 99-1 Page 1 of 4'!$E$9</f>
        <v xml:space="preserve"> </v>
      </c>
      <c r="F9" s="198"/>
      <c r="G9" s="198"/>
      <c r="H9" s="198"/>
      <c r="I9" s="199"/>
    </row>
    <row r="10" spans="1:9" s="29" customFormat="1">
      <c r="A10" s="184" t="s">
        <v>74</v>
      </c>
      <c r="B10" s="185"/>
      <c r="C10" s="242"/>
      <c r="D10" s="138" t="s">
        <v>81</v>
      </c>
      <c r="E10" s="139"/>
      <c r="F10" s="73"/>
      <c r="G10" s="218" t="s">
        <v>78</v>
      </c>
      <c r="H10" s="219"/>
      <c r="I10" s="220"/>
    </row>
    <row r="11" spans="1:9" ht="15.75">
      <c r="A11" s="309" t="s">
        <v>21</v>
      </c>
      <c r="B11" s="310"/>
      <c r="C11" s="310"/>
      <c r="D11" s="310"/>
      <c r="E11" s="310"/>
      <c r="F11" s="310"/>
      <c r="G11" s="310"/>
      <c r="H11" s="310"/>
      <c r="I11" s="310"/>
    </row>
    <row r="12" spans="1:9">
      <c r="A12" s="2">
        <v>1.01</v>
      </c>
      <c r="B12" s="283" t="s">
        <v>67</v>
      </c>
      <c r="C12" s="283"/>
      <c r="D12" s="283"/>
      <c r="E12" s="283"/>
      <c r="F12" s="1" t="s">
        <v>19</v>
      </c>
      <c r="G12" s="12"/>
      <c r="H12" s="1" t="s">
        <v>20</v>
      </c>
      <c r="I12" s="12"/>
    </row>
    <row r="13" spans="1:9">
      <c r="A13" s="2">
        <v>1.02</v>
      </c>
      <c r="B13" s="282" t="s">
        <v>34</v>
      </c>
      <c r="C13" s="244"/>
      <c r="D13" s="244"/>
      <c r="E13" s="242"/>
      <c r="F13" s="306"/>
      <c r="G13" s="307"/>
      <c r="H13" s="307"/>
      <c r="I13" s="308"/>
    </row>
    <row r="14" spans="1:9">
      <c r="A14" s="2">
        <v>1.03</v>
      </c>
      <c r="B14" s="282" t="s">
        <v>33</v>
      </c>
      <c r="C14" s="244"/>
      <c r="D14" s="244"/>
      <c r="E14" s="242"/>
      <c r="F14" s="306"/>
      <c r="G14" s="307"/>
      <c r="H14" s="307"/>
      <c r="I14" s="308"/>
    </row>
    <row r="15" spans="1:9">
      <c r="A15" s="301">
        <v>1.04</v>
      </c>
      <c r="B15" s="282" t="s">
        <v>22</v>
      </c>
      <c r="C15" s="244"/>
      <c r="D15" s="244"/>
      <c r="E15" s="242"/>
      <c r="F15" s="302"/>
      <c r="G15" s="302"/>
      <c r="H15" s="302"/>
      <c r="I15" s="303"/>
    </row>
    <row r="16" spans="1:9">
      <c r="A16" s="301"/>
      <c r="B16" s="283"/>
      <c r="C16" s="283"/>
      <c r="D16" s="304" t="s">
        <v>40</v>
      </c>
      <c r="E16" s="304"/>
      <c r="F16" s="304"/>
      <c r="G16" s="304"/>
      <c r="H16" s="304"/>
      <c r="I16" s="304"/>
    </row>
    <row r="17" spans="1:9">
      <c r="A17" s="301"/>
      <c r="B17" s="283"/>
      <c r="C17" s="283"/>
      <c r="D17" s="304"/>
      <c r="E17" s="304"/>
      <c r="F17" s="304"/>
      <c r="G17" s="304"/>
      <c r="H17" s="304"/>
      <c r="I17" s="304"/>
    </row>
    <row r="18" spans="1:9">
      <c r="A18" s="301"/>
      <c r="B18" s="283"/>
      <c r="C18" s="283"/>
      <c r="D18" s="305"/>
      <c r="E18" s="305"/>
      <c r="F18" s="305"/>
      <c r="G18" s="305"/>
      <c r="H18" s="305"/>
      <c r="I18" s="305"/>
    </row>
    <row r="19" spans="1:9">
      <c r="A19" s="301"/>
      <c r="B19" s="283"/>
      <c r="C19" s="283"/>
      <c r="D19" s="305"/>
      <c r="E19" s="305"/>
      <c r="F19" s="305"/>
      <c r="G19" s="305"/>
      <c r="H19" s="305"/>
      <c r="I19" s="305"/>
    </row>
    <row r="20" spans="1:9" ht="15.75">
      <c r="A20" s="285" t="s">
        <v>23</v>
      </c>
      <c r="B20" s="286"/>
      <c r="C20" s="286"/>
      <c r="D20" s="286"/>
      <c r="E20" s="286"/>
      <c r="F20" s="286"/>
      <c r="G20" s="286"/>
      <c r="H20" s="286"/>
      <c r="I20" s="286"/>
    </row>
    <row r="21" spans="1:9">
      <c r="A21" s="298">
        <v>1.05</v>
      </c>
      <c r="B21" s="288" t="s">
        <v>100</v>
      </c>
      <c r="C21" s="288"/>
      <c r="D21" s="288"/>
      <c r="E21" s="288"/>
      <c r="F21" s="300">
        <f>'HRSA 99-1 Page 1 of 4'!$G$23</f>
        <v>0</v>
      </c>
      <c r="G21" s="300"/>
      <c r="H21" s="300"/>
      <c r="I21" s="300"/>
    </row>
    <row r="22" spans="1:9" ht="15" customHeight="1">
      <c r="A22" s="299"/>
      <c r="B22" s="288"/>
      <c r="C22" s="288"/>
      <c r="D22" s="288"/>
      <c r="E22" s="288"/>
      <c r="F22" s="300"/>
      <c r="G22" s="300"/>
      <c r="H22" s="300"/>
      <c r="I22" s="300"/>
    </row>
    <row r="23" spans="1:9">
      <c r="A23" s="2">
        <v>1.06</v>
      </c>
      <c r="B23" s="283" t="s">
        <v>24</v>
      </c>
      <c r="C23" s="283"/>
      <c r="D23" s="283"/>
      <c r="E23" s="283"/>
      <c r="F23" s="284">
        <v>0</v>
      </c>
      <c r="G23" s="284"/>
      <c r="H23" s="284"/>
      <c r="I23" s="284"/>
    </row>
    <row r="24" spans="1:9">
      <c r="A24" s="2">
        <v>1.07</v>
      </c>
      <c r="B24" s="283" t="s">
        <v>25</v>
      </c>
      <c r="C24" s="283"/>
      <c r="D24" s="283"/>
      <c r="E24" s="283"/>
      <c r="F24" s="294">
        <f>IF(F23&gt;0, ROUND(F21/F23,6),0)</f>
        <v>0</v>
      </c>
      <c r="G24" s="287"/>
      <c r="H24" s="287"/>
      <c r="I24" s="287"/>
    </row>
    <row r="25" spans="1:9" ht="15.75">
      <c r="A25" s="285" t="s">
        <v>26</v>
      </c>
      <c r="B25" s="285"/>
      <c r="C25" s="285"/>
      <c r="D25" s="285"/>
      <c r="E25" s="285"/>
      <c r="F25" s="285"/>
      <c r="G25" s="285"/>
      <c r="H25" s="285"/>
      <c r="I25" s="285"/>
    </row>
    <row r="26" spans="1:9">
      <c r="A26" s="2">
        <v>1.08</v>
      </c>
      <c r="B26" s="283" t="s">
        <v>131</v>
      </c>
      <c r="C26" s="283"/>
      <c r="D26" s="283"/>
      <c r="E26" s="283"/>
      <c r="F26" s="1" t="s">
        <v>19</v>
      </c>
      <c r="G26" s="4"/>
      <c r="H26" s="1" t="s">
        <v>20</v>
      </c>
      <c r="I26" s="4"/>
    </row>
    <row r="27" spans="1:9">
      <c r="A27" s="295">
        <v>1.0900000000000001</v>
      </c>
      <c r="B27" s="288" t="s">
        <v>27</v>
      </c>
      <c r="C27" s="288"/>
      <c r="D27" s="288"/>
      <c r="E27" s="288"/>
      <c r="F27" s="289">
        <f>'HRSA 99-1 Page 1 of 4'!$G$21</f>
        <v>0</v>
      </c>
      <c r="G27" s="289"/>
      <c r="H27" s="289"/>
      <c r="I27" s="289"/>
    </row>
    <row r="28" spans="1:9" ht="17.25" customHeight="1">
      <c r="A28" s="295"/>
      <c r="B28" s="288"/>
      <c r="C28" s="288"/>
      <c r="D28" s="288"/>
      <c r="E28" s="288"/>
      <c r="F28" s="289"/>
      <c r="G28" s="289"/>
      <c r="H28" s="289"/>
      <c r="I28" s="289"/>
    </row>
    <row r="29" spans="1:9">
      <c r="A29" s="9" t="s">
        <v>28</v>
      </c>
      <c r="B29" s="296" t="s">
        <v>29</v>
      </c>
      <c r="C29" s="296"/>
      <c r="D29" s="296"/>
      <c r="E29" s="296"/>
      <c r="F29" s="297">
        <v>0</v>
      </c>
      <c r="G29" s="297"/>
      <c r="H29" s="297"/>
      <c r="I29" s="297"/>
    </row>
    <row r="30" spans="1:9">
      <c r="A30" s="2">
        <v>1.1100000000000001</v>
      </c>
      <c r="B30" s="282" t="s">
        <v>94</v>
      </c>
      <c r="C30" s="244"/>
      <c r="D30" s="244"/>
      <c r="E30" s="242"/>
      <c r="F30" s="294">
        <f>IF(F29&gt;0, ROUND(F27/F29,6),0)</f>
        <v>0</v>
      </c>
      <c r="G30" s="287"/>
      <c r="H30" s="287"/>
      <c r="I30" s="287"/>
    </row>
    <row r="31" spans="1:9" ht="15.75">
      <c r="A31" s="285" t="s">
        <v>30</v>
      </c>
      <c r="B31" s="286"/>
      <c r="C31" s="286"/>
      <c r="D31" s="286"/>
      <c r="E31" s="286"/>
      <c r="F31" s="286"/>
      <c r="G31" s="286"/>
      <c r="H31" s="286"/>
      <c r="I31" s="286"/>
    </row>
    <row r="32" spans="1:9">
      <c r="A32" s="2">
        <v>1.1200000000000001</v>
      </c>
      <c r="B32" s="283" t="s">
        <v>31</v>
      </c>
      <c r="C32" s="283"/>
      <c r="D32" s="283"/>
      <c r="E32" s="283"/>
      <c r="F32" s="291">
        <f>IF(F30&lt;F24,F30,F24)</f>
        <v>0</v>
      </c>
      <c r="G32" s="292"/>
      <c r="H32" s="292"/>
      <c r="I32" s="293"/>
    </row>
    <row r="33" spans="1:9" ht="15.75">
      <c r="A33" s="285" t="s">
        <v>99</v>
      </c>
      <c r="B33" s="286"/>
      <c r="C33" s="286"/>
      <c r="D33" s="286"/>
      <c r="E33" s="286"/>
      <c r="F33" s="286"/>
      <c r="G33" s="286"/>
      <c r="H33" s="286"/>
      <c r="I33" s="286"/>
    </row>
    <row r="34" spans="1:9" ht="26.25" customHeight="1">
      <c r="A34" s="58">
        <v>1.1299999999999999</v>
      </c>
      <c r="B34" s="288" t="s">
        <v>113</v>
      </c>
      <c r="C34" s="288"/>
      <c r="D34" s="288"/>
      <c r="E34" s="288"/>
      <c r="F34" s="289">
        <f>'HRSA 99-1 Page 1 of 4'!$G$26</f>
        <v>0</v>
      </c>
      <c r="G34" s="289"/>
      <c r="H34" s="289"/>
      <c r="I34" s="289"/>
    </row>
    <row r="35" spans="1:9">
      <c r="A35" s="2">
        <v>1.1399999999999999</v>
      </c>
      <c r="B35" s="283" t="s">
        <v>24</v>
      </c>
      <c r="C35" s="283"/>
      <c r="D35" s="283"/>
      <c r="E35" s="283"/>
      <c r="F35" s="289">
        <f>IF(F34&lt;=0,0,$F$23)</f>
        <v>0</v>
      </c>
      <c r="G35" s="289"/>
      <c r="H35" s="289"/>
      <c r="I35" s="289"/>
    </row>
    <row r="36" spans="1:9">
      <c r="A36" s="2">
        <v>1.1499999999999999</v>
      </c>
      <c r="B36" s="283" t="s">
        <v>98</v>
      </c>
      <c r="C36" s="283"/>
      <c r="D36" s="283"/>
      <c r="E36" s="283"/>
      <c r="F36" s="287">
        <f>IF(F35&gt;0, ROUND(F34/F35,6),0)</f>
        <v>0</v>
      </c>
      <c r="G36" s="287"/>
      <c r="H36" s="287"/>
      <c r="I36" s="287"/>
    </row>
    <row r="37" spans="1:9" ht="15.75">
      <c r="A37" s="290" t="s">
        <v>114</v>
      </c>
      <c r="B37" s="290"/>
      <c r="C37" s="290"/>
      <c r="D37" s="290"/>
      <c r="E37" s="290"/>
      <c r="F37" s="290"/>
      <c r="G37" s="290"/>
      <c r="H37" s="290"/>
      <c r="I37" s="290"/>
    </row>
    <row r="38" spans="1:9">
      <c r="A38" s="11">
        <v>1.1599999999999999</v>
      </c>
      <c r="B38" s="282" t="s">
        <v>115</v>
      </c>
      <c r="C38" s="244"/>
      <c r="D38" s="244"/>
      <c r="E38" s="242"/>
      <c r="F38" s="279">
        <v>0</v>
      </c>
      <c r="G38" s="280"/>
      <c r="H38" s="280"/>
      <c r="I38" s="281"/>
    </row>
    <row r="39" spans="1:9">
      <c r="A39" s="11">
        <v>1.17</v>
      </c>
      <c r="B39" s="282" t="s">
        <v>116</v>
      </c>
      <c r="C39" s="244"/>
      <c r="D39" s="244"/>
      <c r="E39" s="242"/>
      <c r="F39" s="279">
        <v>0</v>
      </c>
      <c r="G39" s="280"/>
      <c r="H39" s="280"/>
      <c r="I39" s="281"/>
    </row>
    <row r="40" spans="1:9">
      <c r="A40" s="11">
        <v>1.18</v>
      </c>
      <c r="B40" s="282" t="s">
        <v>117</v>
      </c>
      <c r="C40" s="244"/>
      <c r="D40" s="244"/>
      <c r="E40" s="242"/>
      <c r="F40" s="279">
        <v>0</v>
      </c>
      <c r="G40" s="280"/>
      <c r="H40" s="280"/>
      <c r="I40" s="281"/>
    </row>
    <row r="41" spans="1:9">
      <c r="A41" s="11">
        <v>1.19</v>
      </c>
      <c r="B41" s="282" t="s">
        <v>118</v>
      </c>
      <c r="C41" s="244"/>
      <c r="D41" s="244"/>
      <c r="E41" s="242"/>
      <c r="F41" s="279">
        <v>0</v>
      </c>
      <c r="G41" s="280"/>
      <c r="H41" s="280"/>
      <c r="I41" s="281"/>
    </row>
    <row r="42" spans="1:9">
      <c r="A42" s="64" t="s">
        <v>119</v>
      </c>
      <c r="B42" s="282" t="s">
        <v>120</v>
      </c>
      <c r="C42" s="244"/>
      <c r="D42" s="244"/>
      <c r="E42" s="242"/>
      <c r="F42" s="279">
        <v>0</v>
      </c>
      <c r="G42" s="280"/>
      <c r="H42" s="280"/>
      <c r="I42" s="281"/>
    </row>
    <row r="43" spans="1:9">
      <c r="A43" s="65"/>
      <c r="B43" s="66"/>
      <c r="C43" s="66"/>
      <c r="D43" s="66"/>
      <c r="E43" s="66"/>
      <c r="F43" s="67"/>
      <c r="G43" s="67"/>
      <c r="H43" s="67"/>
      <c r="I43" s="67"/>
    </row>
    <row r="44" spans="1:9">
      <c r="A44" s="65"/>
      <c r="B44" s="66"/>
      <c r="C44" s="66"/>
      <c r="D44" s="66"/>
      <c r="E44" s="66"/>
      <c r="F44" s="67"/>
      <c r="G44" s="67"/>
      <c r="H44" s="67"/>
      <c r="I44" s="67"/>
    </row>
    <row r="45" spans="1:9">
      <c r="A45" s="65"/>
      <c r="B45" s="66"/>
      <c r="C45" s="66"/>
      <c r="D45" s="66"/>
      <c r="E45" s="66"/>
      <c r="F45" s="67"/>
      <c r="G45" s="67"/>
      <c r="H45" s="67"/>
      <c r="I45" s="67"/>
    </row>
    <row r="46" spans="1:9">
      <c r="A46" s="47" t="s">
        <v>127</v>
      </c>
      <c r="B46" s="48"/>
      <c r="C46" s="28"/>
      <c r="D46" s="28"/>
      <c r="E46" s="28"/>
      <c r="F46" s="28"/>
      <c r="G46" s="28"/>
      <c r="H46" s="48" t="s">
        <v>55</v>
      </c>
      <c r="I46" s="28"/>
    </row>
    <row r="47" spans="1:9">
      <c r="A47" s="47" t="s">
        <v>122</v>
      </c>
      <c r="B47" s="48"/>
      <c r="C47" s="28"/>
      <c r="D47" s="28"/>
      <c r="E47" s="28"/>
      <c r="F47" s="28"/>
      <c r="G47" s="28"/>
      <c r="H47" s="28"/>
      <c r="I47" s="28"/>
    </row>
    <row r="48" spans="1:9">
      <c r="A48" s="28"/>
      <c r="B48" s="28"/>
      <c r="C48" s="28"/>
      <c r="D48" s="28"/>
      <c r="E48" s="28"/>
      <c r="F48" s="28"/>
      <c r="G48" s="28"/>
      <c r="H48" s="28"/>
      <c r="I48" s="28"/>
    </row>
    <row r="49" spans="1:9">
      <c r="A49" s="28"/>
      <c r="B49" s="28"/>
      <c r="C49" s="28"/>
      <c r="D49" s="28"/>
      <c r="E49" s="28"/>
      <c r="F49" s="28"/>
      <c r="G49" s="28"/>
      <c r="H49" s="28"/>
      <c r="I49" s="28"/>
    </row>
  </sheetData>
  <mergeCells count="62">
    <mergeCell ref="A6:B6"/>
    <mergeCell ref="A11:I11"/>
    <mergeCell ref="H1:I1"/>
    <mergeCell ref="G2:I2"/>
    <mergeCell ref="C8:I8"/>
    <mergeCell ref="A4:I4"/>
    <mergeCell ref="C6:I6"/>
    <mergeCell ref="A8:B8"/>
    <mergeCell ref="D7:G7"/>
    <mergeCell ref="A9:C9"/>
    <mergeCell ref="A10:C10"/>
    <mergeCell ref="G10:I10"/>
    <mergeCell ref="E9:I9"/>
    <mergeCell ref="D10:E10"/>
    <mergeCell ref="B13:E13"/>
    <mergeCell ref="F13:I13"/>
    <mergeCell ref="B14:E14"/>
    <mergeCell ref="F14:I14"/>
    <mergeCell ref="B12:E12"/>
    <mergeCell ref="A20:I20"/>
    <mergeCell ref="A21:A22"/>
    <mergeCell ref="B21:E22"/>
    <mergeCell ref="F21:I22"/>
    <mergeCell ref="A15:A19"/>
    <mergeCell ref="B15:E15"/>
    <mergeCell ref="F15:I15"/>
    <mergeCell ref="B16:C19"/>
    <mergeCell ref="D16:I19"/>
    <mergeCell ref="F32:I32"/>
    <mergeCell ref="B24:E24"/>
    <mergeCell ref="F24:I24"/>
    <mergeCell ref="A25:I25"/>
    <mergeCell ref="B26:E26"/>
    <mergeCell ref="A27:A28"/>
    <mergeCell ref="B27:E28"/>
    <mergeCell ref="F27:I28"/>
    <mergeCell ref="B29:E29"/>
    <mergeCell ref="F29:I29"/>
    <mergeCell ref="B30:E30"/>
    <mergeCell ref="F30:I30"/>
    <mergeCell ref="B23:E23"/>
    <mergeCell ref="F23:I23"/>
    <mergeCell ref="F41:I41"/>
    <mergeCell ref="A31:I31"/>
    <mergeCell ref="A33:I33"/>
    <mergeCell ref="B36:E36"/>
    <mergeCell ref="F36:I36"/>
    <mergeCell ref="B34:E34"/>
    <mergeCell ref="F34:I34"/>
    <mergeCell ref="B35:E35"/>
    <mergeCell ref="F35:I35"/>
    <mergeCell ref="B32:E32"/>
    <mergeCell ref="A37:I37"/>
    <mergeCell ref="B38:E38"/>
    <mergeCell ref="F38:I38"/>
    <mergeCell ref="B39:E39"/>
    <mergeCell ref="F39:I39"/>
    <mergeCell ref="B42:E42"/>
    <mergeCell ref="F42:I42"/>
    <mergeCell ref="B40:E40"/>
    <mergeCell ref="F40:I40"/>
    <mergeCell ref="B41:E41"/>
  </mergeCells>
  <phoneticPr fontId="21" type="noConversion"/>
  <conditionalFormatting sqref="F36:I36 F24:I24">
    <cfRule type="expression" dxfId="3" priority="1" stopIfTrue="1">
      <formula>ISERROR($F$22)</formula>
    </cfRule>
  </conditionalFormatting>
  <conditionalFormatting sqref="F30:I30">
    <cfRule type="expression" dxfId="2" priority="2" stopIfTrue="1">
      <formula>ISERROR($F$22)</formula>
    </cfRule>
    <cfRule type="expression" dxfId="1" priority="3" stopIfTrue="1">
      <formula>ISERROR($F$28)</formula>
    </cfRule>
  </conditionalFormatting>
  <conditionalFormatting sqref="F32:I32">
    <cfRule type="expression" dxfId="0" priority="4" stopIfTrue="1">
      <formula>ISERROR($F$30)</formula>
    </cfRule>
  </conditionalFormatting>
  <pageMargins left="0.36" right="0.75" top="1" bottom="1" header="0.37" footer="0.5"/>
  <pageSetup orientation="portrait" r:id="rId1"/>
  <headerFooter alignWithMargins="0"/>
  <ignoredErrors>
    <ignoredError sqref="F34:F36 F32 F30 F27 F24 F21" unlockedFormula="1"/>
    <ignoredError sqref="A42" numberStoredAsText="1"/>
  </ignoredErrors>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HRSA 99 -1 Cover Page</vt:lpstr>
      <vt:lpstr>HRSA 99-1 Page 1 of 4</vt:lpstr>
      <vt:lpstr>HRSA 99-1 Page 2 of 4</vt:lpstr>
      <vt:lpstr>HRSA 99-1 Page 3 of 4</vt:lpstr>
      <vt:lpstr>HRSA 99-1 Page 4 of 4</vt:lpstr>
      <vt:lpstr>HRSA 99-2 Cover Page</vt:lpstr>
      <vt:lpstr>HRSA 99-2 Page 1 of 1</vt:lpstr>
      <vt:lpstr>Sheet1</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HRSA/BCBSA</dc:creator>
  <cp:lastModifiedBy>CHaddad</cp:lastModifiedBy>
  <cp:lastPrinted>2010-12-01T21:18:46Z</cp:lastPrinted>
  <dcterms:created xsi:type="dcterms:W3CDTF">2003-10-09T23:39:13Z</dcterms:created>
  <dcterms:modified xsi:type="dcterms:W3CDTF">2011-02-25T16:42:47Z</dcterms:modified>
</cp:coreProperties>
</file>