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35" windowWidth="12120" windowHeight="883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90" i="1"/>
  <c r="F130"/>
  <c r="D130"/>
  <c r="C130"/>
  <c r="D117"/>
  <c r="C117"/>
  <c r="F108"/>
  <c r="F111"/>
  <c r="F114"/>
  <c r="F117"/>
  <c r="F83"/>
  <c r="F96"/>
  <c r="F95"/>
  <c r="F94"/>
  <c r="F93"/>
  <c r="F92"/>
  <c r="F91"/>
  <c r="F89"/>
  <c r="F88"/>
  <c r="F87"/>
  <c r="F86"/>
  <c r="F82"/>
  <c r="D78"/>
  <c r="C78"/>
  <c r="F76"/>
  <c r="F75"/>
  <c r="F78"/>
  <c r="F45"/>
  <c r="F38"/>
  <c r="F48"/>
  <c r="F8"/>
  <c r="F7"/>
  <c r="F31"/>
  <c r="C31"/>
  <c r="D38"/>
  <c r="C10"/>
  <c r="D10"/>
  <c r="D31"/>
  <c r="C38"/>
  <c r="C48"/>
  <c r="D48"/>
  <c r="D100"/>
  <c r="C100"/>
  <c r="C132"/>
  <c r="F132"/>
  <c r="C40"/>
  <c r="F10"/>
  <c r="D40"/>
  <c r="D51"/>
  <c r="D60"/>
  <c r="C51"/>
  <c r="C59"/>
  <c r="D132"/>
  <c r="F51"/>
  <c r="F40"/>
  <c r="C63"/>
  <c r="C67"/>
  <c r="D64"/>
  <c r="D67"/>
  <c r="F67"/>
  <c r="F61"/>
  <c r="F65"/>
</calcChain>
</file>

<file path=xl/sharedStrings.xml><?xml version="1.0" encoding="utf-8"?>
<sst xmlns="http://schemas.openxmlformats.org/spreadsheetml/2006/main" count="216" uniqueCount="102">
  <si>
    <t>Respondent Type</t>
  </si>
  <si>
    <t>Requirement</t>
  </si>
  <si>
    <t># of Respondents</t>
  </si>
  <si>
    <t xml:space="preserve"> # of Responses </t>
  </si>
  <si>
    <t>Hours/Response</t>
  </si>
  <si>
    <t xml:space="preserve">Total Hours </t>
  </si>
  <si>
    <t xml:space="preserve">   Business or other for-profits</t>
  </si>
  <si>
    <t xml:space="preserve">   Not-for profits</t>
  </si>
  <si>
    <t>State, Local, or Tribal Governments</t>
  </si>
  <si>
    <t>Description</t>
  </si>
  <si>
    <t>CURRENT INVENTORY</t>
  </si>
  <si>
    <t>Sub-total</t>
  </si>
  <si>
    <t>Current Inventory of Hours</t>
  </si>
  <si>
    <t>Difference</t>
  </si>
  <si>
    <t xml:space="preserve"> </t>
  </si>
  <si>
    <t>Total</t>
  </si>
  <si>
    <t xml:space="preserve">Section A: Burden by Affected Entity
</t>
  </si>
  <si>
    <t>Section C: Burden by Regulation Group</t>
  </si>
  <si>
    <t>GRAND TOTAL</t>
  </si>
  <si>
    <t>Current # of Responses</t>
  </si>
  <si>
    <t>Current # of Respondents</t>
  </si>
  <si>
    <t>REVISED # OF RESPONDENTS</t>
  </si>
  <si>
    <t>REVISED # OF RESPONSES</t>
  </si>
  <si>
    <t>REVISED # OF BURDEN HOURS</t>
  </si>
  <si>
    <t>TOTAL # RESPONDENTS</t>
  </si>
  <si>
    <t>TOTAL # RESPONSES</t>
  </si>
  <si>
    <t>TOTAL # HOURS</t>
  </si>
  <si>
    <t>Borrowers</t>
  </si>
  <si>
    <t>For-profit test publishers</t>
  </si>
  <si>
    <t>34 CFR 668.144(c)(17) &amp; (d)(8)</t>
  </si>
  <si>
    <t>34 CFR 668.144(c)(18) &amp; (d)(9)</t>
  </si>
  <si>
    <t xml:space="preserve">   Individuals or Households</t>
  </si>
  <si>
    <t>Test administrators</t>
  </si>
  <si>
    <t>668.150(b)(2)</t>
  </si>
  <si>
    <t>34 CFR 668.150(b)(2)</t>
  </si>
  <si>
    <t>34 CFR 668.150(b)(6)</t>
  </si>
  <si>
    <t>34 CFR 668.150(b)(8)</t>
  </si>
  <si>
    <t>34 CFR 668.150(b)(13)</t>
  </si>
  <si>
    <t>34 CFR 668.150(b)(15)</t>
  </si>
  <si>
    <t>34 CFR 668.150(b)(16)</t>
  </si>
  <si>
    <t>34 CFR 668.150(b)(17)</t>
  </si>
  <si>
    <t>ATB test takers with disabilities</t>
  </si>
  <si>
    <t>Public institutions</t>
  </si>
  <si>
    <t xml:space="preserve">   Federal Government</t>
  </si>
  <si>
    <t xml:space="preserve">   Private Sector</t>
  </si>
  <si>
    <t>Private not for profits - individuals with disabilities</t>
  </si>
  <si>
    <t>Proprietary institutions - individuals with disabilities</t>
  </si>
  <si>
    <t xml:space="preserve">34 CFR 668.151(g)(4) </t>
  </si>
  <si>
    <t>34 CFR 668.151(g)(4)</t>
  </si>
  <si>
    <t xml:space="preserve">34 CFR 668.151(g)(5) </t>
  </si>
  <si>
    <t>34 CFR 668.151(g)(5)</t>
  </si>
  <si>
    <t>Public institutions administration by assessment centers</t>
  </si>
  <si>
    <t xml:space="preserve">34 CFR 668.152 </t>
  </si>
  <si>
    <t xml:space="preserve">   State, Local, or Tribal Governments</t>
  </si>
  <si>
    <t>Total Private Sector</t>
  </si>
  <si>
    <t>1. 34 CFR 668.144 Application for test approval</t>
  </si>
  <si>
    <t xml:space="preserve">   Individuals</t>
  </si>
  <si>
    <t xml:space="preserve">   Business or other For-Profits</t>
  </si>
  <si>
    <t>TOTAL for 34 CFR 668.144</t>
  </si>
  <si>
    <t xml:space="preserve">2. 34 CFR 668.150 Agreement </t>
  </si>
  <si>
    <t>Private not for profits - administration by assessment centers</t>
  </si>
  <si>
    <t>34 CFR 668.150 (b)(2)</t>
  </si>
  <si>
    <t>Process development</t>
  </si>
  <si>
    <t>Review of submitted certifications</t>
  </si>
  <si>
    <t>Notification of when a decertification occurs</t>
  </si>
  <si>
    <t>Test publishers dev. Process to determine improper test administration</t>
  </si>
  <si>
    <t>Re-certification after 3 yr waiting period</t>
  </si>
  <si>
    <t>Test anomoly study each 18 month period</t>
  </si>
  <si>
    <t>Report to Sec credible info on compromise of ATB tests</t>
  </si>
  <si>
    <t>Report to OIG any credible info on fraud</t>
  </si>
  <si>
    <t>Test publishers develop process for test administrators to report the nature of test takers disability</t>
  </si>
  <si>
    <t>Test administrators report the nature of disabled test taker and any accommodations provided</t>
  </si>
  <si>
    <t>3. 34 CFR 668.151 Administration of tests</t>
  </si>
  <si>
    <t>Private not for profit institutions - collection of the test administrator name and identifiers</t>
  </si>
  <si>
    <t>Public institutions - collection of the test administrator name and identifiers</t>
  </si>
  <si>
    <t>Proprietary institutions - collection of the test administrator name and identifiers</t>
  </si>
  <si>
    <t>Public institutions - collection documentation of the test takers disability</t>
  </si>
  <si>
    <t>Private not for profit institutions - collection documentation of the test takers disability</t>
  </si>
  <si>
    <t>Proprietary institutions - collection documentation of the test takers disability</t>
  </si>
  <si>
    <t>4. 34 CFR 668.152 Admin of tests by assessment centers</t>
  </si>
  <si>
    <t>TOTAL for 34 CFR 668.151</t>
  </si>
  <si>
    <t>TOTAL for 34 CFR 668.150</t>
  </si>
  <si>
    <t>Public institutions - reporting of test scores and test administrator identifiers</t>
  </si>
  <si>
    <t>34 CFR 668.152</t>
  </si>
  <si>
    <t>Private not for profit institutions - reporting of test scores and test administrator identifiers</t>
  </si>
  <si>
    <t>TOTAL for 34 CFR 668.152</t>
  </si>
  <si>
    <t>TEAM I</t>
  </si>
  <si>
    <t>*.08 hrs * 52 weeks</t>
  </si>
  <si>
    <t>0.08 hrs *52 wks</t>
  </si>
  <si>
    <t>Section A: Burden by Affected Entity</t>
  </si>
  <si>
    <t>Section B:  Burden Impact</t>
  </si>
  <si>
    <t>34 CFR 668.150(b)(7)(i)</t>
  </si>
  <si>
    <t>34 CFR 668.150(b)(7)(ii)</t>
  </si>
  <si>
    <t>34 CFR 668.150(b)(7)(iii)</t>
  </si>
  <si>
    <t>Test publishers development process to determine improper test administration</t>
  </si>
  <si>
    <t>Immediate notification to ATB tests takers of possible improper testing</t>
  </si>
  <si>
    <t>34 CFR 668.144(c)(16) &amp; (d)(7)</t>
  </si>
  <si>
    <t>Immediate notification to ATB test takers of possible improper testing</t>
  </si>
  <si>
    <t>Report to Dept on results of improper testing review</t>
  </si>
  <si>
    <t>OMB.1845.0049.v.6        Table.10.14.10</t>
  </si>
  <si>
    <t>Reporting</t>
  </si>
  <si>
    <t>Recordkeeping</t>
  </si>
</sst>
</file>

<file path=xl/styles.xml><?xml version="1.0" encoding="utf-8"?>
<styleSheet xmlns="http://schemas.openxmlformats.org/spreadsheetml/2006/main">
  <fonts count="5">
    <font>
      <sz val="10"/>
      <name val="Arial"/>
    </font>
    <font>
      <b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1" xfId="0" applyFont="1" applyFill="1" applyBorder="1" applyAlignment="1">
      <alignment horizontal="center"/>
    </xf>
    <xf numFmtId="17" fontId="0" fillId="0" borderId="0" xfId="0" applyNumberFormat="1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3" fillId="0" borderId="0" xfId="0" applyFont="1"/>
    <xf numFmtId="3" fontId="0" fillId="0" borderId="0" xfId="0" applyNumberFormat="1"/>
    <xf numFmtId="3" fontId="2" fillId="0" borderId="1" xfId="0" applyNumberFormat="1" applyFont="1" applyFill="1" applyBorder="1" applyAlignment="1">
      <alignment horizontal="center"/>
    </xf>
    <xf numFmtId="3" fontId="1" fillId="0" borderId="0" xfId="0" applyNumberFormat="1" applyFont="1"/>
    <xf numFmtId="3" fontId="3" fillId="0" borderId="0" xfId="0" applyNumberFormat="1" applyFont="1"/>
    <xf numFmtId="0" fontId="3" fillId="0" borderId="0" xfId="0" applyFont="1" applyAlignment="1">
      <alignment wrapText="1"/>
    </xf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 applyFill="1"/>
    <xf numFmtId="3" fontId="0" fillId="0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133"/>
  <sheetViews>
    <sheetView tabSelected="1" zoomScale="90" zoomScaleNormal="90" workbookViewId="0">
      <selection activeCell="G143" sqref="G143"/>
    </sheetView>
  </sheetViews>
  <sheetFormatPr defaultRowHeight="12.75"/>
  <cols>
    <col min="1" max="1" width="39.28515625" customWidth="1"/>
    <col min="2" max="2" width="14.85546875" customWidth="1"/>
    <col min="3" max="3" width="16.5703125" style="7" customWidth="1"/>
    <col min="4" max="4" width="15.7109375" style="7" customWidth="1"/>
    <col min="5" max="5" width="15.5703125" customWidth="1"/>
    <col min="6" max="6" width="11.85546875" style="7" customWidth="1"/>
    <col min="7" max="7" width="28.42578125" customWidth="1"/>
  </cols>
  <sheetData>
    <row r="1" spans="1:7" ht="13.5" thickBot="1">
      <c r="A1" s="6" t="s">
        <v>99</v>
      </c>
      <c r="B1" s="3"/>
      <c r="C1" s="9" t="s">
        <v>86</v>
      </c>
    </row>
    <row r="2" spans="1:7" ht="13.5" thickBot="1">
      <c r="A2" s="2" t="s">
        <v>0</v>
      </c>
      <c r="B2" s="2" t="s">
        <v>1</v>
      </c>
      <c r="C2" s="8" t="s">
        <v>2</v>
      </c>
      <c r="D2" s="8" t="s">
        <v>3</v>
      </c>
      <c r="E2" s="2" t="s">
        <v>4</v>
      </c>
      <c r="F2" s="8" t="s">
        <v>5</v>
      </c>
      <c r="G2" s="2" t="s">
        <v>9</v>
      </c>
    </row>
    <row r="3" spans="1:7" ht="25.5">
      <c r="A3" s="5" t="s">
        <v>16</v>
      </c>
    </row>
    <row r="4" spans="1:7">
      <c r="A4" s="1" t="s">
        <v>43</v>
      </c>
    </row>
    <row r="6" spans="1:7">
      <c r="A6" s="1" t="s">
        <v>31</v>
      </c>
    </row>
    <row r="7" spans="1:7">
      <c r="A7" t="s">
        <v>32</v>
      </c>
      <c r="B7" s="11" t="s">
        <v>33</v>
      </c>
      <c r="C7" s="7">
        <v>3774</v>
      </c>
      <c r="D7" s="7">
        <v>3774</v>
      </c>
      <c r="E7">
        <v>0.17</v>
      </c>
      <c r="F7" s="7">
        <f>(+D7*E7)</f>
        <v>641.58000000000004</v>
      </c>
      <c r="G7" s="4" t="s">
        <v>100</v>
      </c>
    </row>
    <row r="8" spans="1:7" ht="25.5">
      <c r="A8" s="6" t="s">
        <v>41</v>
      </c>
      <c r="B8" s="11" t="s">
        <v>40</v>
      </c>
      <c r="C8" s="10">
        <v>57812</v>
      </c>
      <c r="D8" s="7">
        <v>57812</v>
      </c>
      <c r="E8">
        <v>0.08</v>
      </c>
      <c r="F8" s="7">
        <f>(+D8*E8)</f>
        <v>4624.96</v>
      </c>
      <c r="G8" s="4" t="s">
        <v>100</v>
      </c>
    </row>
    <row r="9" spans="1:7">
      <c r="A9" s="6"/>
      <c r="B9" s="11"/>
      <c r="C9" s="10"/>
      <c r="G9" s="4"/>
    </row>
    <row r="10" spans="1:7">
      <c r="A10" t="s">
        <v>11</v>
      </c>
      <c r="C10" s="7">
        <f>SUM(C7:C9)</f>
        <v>61586</v>
      </c>
      <c r="D10" s="7">
        <f>SUM(D7:D9)</f>
        <v>61586</v>
      </c>
      <c r="F10" s="7">
        <f>SUM(F7:F9)</f>
        <v>5266.54</v>
      </c>
      <c r="G10" s="4"/>
    </row>
    <row r="12" spans="1:7">
      <c r="A12" s="1" t="s">
        <v>44</v>
      </c>
    </row>
    <row r="13" spans="1:7">
      <c r="A13" t="s">
        <v>6</v>
      </c>
    </row>
    <row r="14" spans="1:7" ht="38.25">
      <c r="A14" t="s">
        <v>28</v>
      </c>
      <c r="B14" s="11" t="s">
        <v>96</v>
      </c>
      <c r="C14" s="10">
        <v>8</v>
      </c>
      <c r="D14" s="7">
        <v>8</v>
      </c>
      <c r="E14">
        <v>2.5</v>
      </c>
      <c r="F14" s="7">
        <v>20</v>
      </c>
      <c r="G14" t="s">
        <v>100</v>
      </c>
    </row>
    <row r="15" spans="1:7" ht="38.25">
      <c r="A15" t="s">
        <v>28</v>
      </c>
      <c r="B15" s="11" t="s">
        <v>29</v>
      </c>
      <c r="C15" s="10">
        <v>8</v>
      </c>
      <c r="D15" s="7">
        <v>8</v>
      </c>
      <c r="E15">
        <v>75</v>
      </c>
      <c r="F15" s="7">
        <v>600</v>
      </c>
      <c r="G15" t="s">
        <v>100</v>
      </c>
    </row>
    <row r="16" spans="1:7" ht="38.25">
      <c r="A16" t="s">
        <v>28</v>
      </c>
      <c r="B16" s="11" t="s">
        <v>30</v>
      </c>
      <c r="C16" s="10">
        <v>8</v>
      </c>
      <c r="D16" s="7">
        <v>8</v>
      </c>
      <c r="E16">
        <v>1</v>
      </c>
      <c r="F16" s="7">
        <v>8</v>
      </c>
      <c r="G16" t="s">
        <v>100</v>
      </c>
    </row>
    <row r="17" spans="1:7" ht="25.5">
      <c r="A17" t="s">
        <v>28</v>
      </c>
      <c r="B17" s="11" t="s">
        <v>34</v>
      </c>
      <c r="C17" s="10">
        <v>8</v>
      </c>
      <c r="D17" s="7">
        <v>8</v>
      </c>
      <c r="E17">
        <v>1</v>
      </c>
      <c r="F17" s="7">
        <v>8</v>
      </c>
      <c r="G17" t="s">
        <v>100</v>
      </c>
    </row>
    <row r="18" spans="1:7" ht="25.5">
      <c r="A18" t="s">
        <v>28</v>
      </c>
      <c r="B18" s="11" t="s">
        <v>34</v>
      </c>
      <c r="C18" s="14">
        <v>3774</v>
      </c>
      <c r="D18" s="7">
        <v>3774</v>
      </c>
      <c r="E18">
        <v>0.08</v>
      </c>
      <c r="F18" s="7">
        <v>302</v>
      </c>
      <c r="G18" t="s">
        <v>100</v>
      </c>
    </row>
    <row r="19" spans="1:7" ht="25.5">
      <c r="A19" t="s">
        <v>28</v>
      </c>
      <c r="B19" s="11" t="s">
        <v>35</v>
      </c>
      <c r="C19" s="14">
        <v>38</v>
      </c>
      <c r="D19" s="7">
        <v>38</v>
      </c>
      <c r="E19">
        <v>1</v>
      </c>
      <c r="F19" s="7">
        <v>38</v>
      </c>
      <c r="G19" t="s">
        <v>100</v>
      </c>
    </row>
    <row r="20" spans="1:7" ht="25.5">
      <c r="A20" s="11" t="s">
        <v>94</v>
      </c>
      <c r="B20" s="11" t="s">
        <v>91</v>
      </c>
      <c r="C20" s="7">
        <v>8</v>
      </c>
      <c r="D20" s="7">
        <v>8</v>
      </c>
      <c r="E20">
        <v>5</v>
      </c>
      <c r="F20" s="7">
        <v>40</v>
      </c>
      <c r="G20" t="s">
        <v>100</v>
      </c>
    </row>
    <row r="21" spans="1:7" ht="25.5">
      <c r="A21" s="11" t="s">
        <v>95</v>
      </c>
      <c r="B21" s="11" t="s">
        <v>92</v>
      </c>
      <c r="C21" s="14">
        <v>4818</v>
      </c>
      <c r="D21" s="7">
        <v>4818</v>
      </c>
      <c r="E21">
        <v>0.25</v>
      </c>
      <c r="F21" s="7">
        <v>1205</v>
      </c>
      <c r="G21" t="s">
        <v>100</v>
      </c>
    </row>
    <row r="22" spans="1:7" ht="25.5">
      <c r="A22" s="11" t="s">
        <v>98</v>
      </c>
      <c r="B22" s="11" t="s">
        <v>93</v>
      </c>
      <c r="C22" s="14">
        <v>4818</v>
      </c>
      <c r="D22" s="7">
        <v>4818</v>
      </c>
      <c r="E22">
        <v>0.33</v>
      </c>
      <c r="F22" s="7">
        <v>1590</v>
      </c>
      <c r="G22" t="s">
        <v>100</v>
      </c>
    </row>
    <row r="23" spans="1:7" ht="25.5">
      <c r="A23" t="s">
        <v>28</v>
      </c>
      <c r="B23" s="11" t="s">
        <v>36</v>
      </c>
      <c r="C23" s="14">
        <v>1</v>
      </c>
      <c r="D23" s="7">
        <v>1</v>
      </c>
      <c r="E23">
        <v>1</v>
      </c>
      <c r="F23" s="7">
        <v>1</v>
      </c>
      <c r="G23" t="s">
        <v>100</v>
      </c>
    </row>
    <row r="24" spans="1:7" ht="25.5">
      <c r="A24" t="s">
        <v>28</v>
      </c>
      <c r="B24" s="11" t="s">
        <v>37</v>
      </c>
      <c r="C24" s="14">
        <v>8</v>
      </c>
      <c r="D24" s="7">
        <v>8</v>
      </c>
      <c r="E24">
        <v>75</v>
      </c>
      <c r="F24" s="7">
        <v>600</v>
      </c>
      <c r="G24" t="s">
        <v>100</v>
      </c>
    </row>
    <row r="25" spans="1:7" ht="25.5">
      <c r="A25" t="s">
        <v>28</v>
      </c>
      <c r="B25" s="11" t="s">
        <v>38</v>
      </c>
      <c r="C25" s="14">
        <v>482</v>
      </c>
      <c r="D25" s="7">
        <v>482</v>
      </c>
      <c r="E25">
        <v>1</v>
      </c>
      <c r="F25" s="7">
        <v>482</v>
      </c>
      <c r="G25" t="s">
        <v>100</v>
      </c>
    </row>
    <row r="26" spans="1:7" ht="25.5">
      <c r="A26" s="6" t="s">
        <v>28</v>
      </c>
      <c r="B26" s="11" t="s">
        <v>39</v>
      </c>
      <c r="C26" s="14">
        <v>482</v>
      </c>
      <c r="D26" s="7">
        <v>482</v>
      </c>
      <c r="E26">
        <v>1</v>
      </c>
      <c r="F26" s="7">
        <v>482</v>
      </c>
      <c r="G26" t="s">
        <v>100</v>
      </c>
    </row>
    <row r="27" spans="1:7" ht="25.5">
      <c r="A27" s="6" t="s">
        <v>28</v>
      </c>
      <c r="B27" s="11" t="s">
        <v>40</v>
      </c>
      <c r="C27" s="14">
        <v>8</v>
      </c>
      <c r="D27" s="7">
        <v>8</v>
      </c>
      <c r="E27">
        <v>2</v>
      </c>
      <c r="F27" s="7">
        <v>16</v>
      </c>
      <c r="G27" t="s">
        <v>100</v>
      </c>
    </row>
    <row r="28" spans="1:7" ht="25.5">
      <c r="A28" s="11" t="s">
        <v>46</v>
      </c>
      <c r="B28" s="11" t="s">
        <v>47</v>
      </c>
      <c r="C28" s="14">
        <v>173445</v>
      </c>
      <c r="D28" s="7">
        <v>173445</v>
      </c>
      <c r="E28">
        <v>0.08</v>
      </c>
      <c r="F28" s="7">
        <v>13876</v>
      </c>
      <c r="G28" s="11" t="s">
        <v>101</v>
      </c>
    </row>
    <row r="29" spans="1:7" ht="25.5">
      <c r="A29" s="11" t="s">
        <v>46</v>
      </c>
      <c r="B29" s="11" t="s">
        <v>49</v>
      </c>
      <c r="C29" s="14">
        <v>20812</v>
      </c>
      <c r="D29" s="7">
        <v>20812</v>
      </c>
      <c r="E29">
        <v>0.08</v>
      </c>
      <c r="F29" s="7">
        <v>1665</v>
      </c>
      <c r="G29" s="11" t="s">
        <v>101</v>
      </c>
    </row>
    <row r="30" spans="1:7">
      <c r="C30" s="15"/>
      <c r="G30" s="4"/>
    </row>
    <row r="31" spans="1:7">
      <c r="A31" t="s">
        <v>11</v>
      </c>
      <c r="C31" s="15">
        <f>SUM(C14:C30)</f>
        <v>208726</v>
      </c>
      <c r="D31" s="7">
        <f>SUM(D14:D30)</f>
        <v>208726</v>
      </c>
      <c r="F31" s="7">
        <f>SUM(F14:F30)</f>
        <v>20933</v>
      </c>
      <c r="G31" s="4"/>
    </row>
    <row r="32" spans="1:7">
      <c r="C32" s="15"/>
    </row>
    <row r="33" spans="1:7">
      <c r="A33" t="s">
        <v>7</v>
      </c>
      <c r="C33" s="15"/>
    </row>
    <row r="34" spans="1:7" ht="25.5">
      <c r="A34" s="11" t="s">
        <v>45</v>
      </c>
      <c r="B34" s="11" t="s">
        <v>48</v>
      </c>
      <c r="C34" s="14">
        <v>149347</v>
      </c>
      <c r="D34" s="7">
        <v>149347</v>
      </c>
      <c r="E34">
        <v>0.08</v>
      </c>
      <c r="F34" s="7">
        <v>11948</v>
      </c>
      <c r="G34" s="11" t="s">
        <v>101</v>
      </c>
    </row>
    <row r="35" spans="1:7" ht="25.5">
      <c r="A35" s="11" t="s">
        <v>45</v>
      </c>
      <c r="B35" s="11" t="s">
        <v>50</v>
      </c>
      <c r="C35" s="14">
        <v>17922</v>
      </c>
      <c r="D35" s="7">
        <v>17922</v>
      </c>
      <c r="E35">
        <v>0.08</v>
      </c>
      <c r="F35" s="7">
        <v>1434</v>
      </c>
      <c r="G35" s="11" t="s">
        <v>101</v>
      </c>
    </row>
    <row r="36" spans="1:7" ht="25.5">
      <c r="A36" s="11" t="s">
        <v>60</v>
      </c>
      <c r="B36" s="11" t="s">
        <v>52</v>
      </c>
      <c r="C36" s="14">
        <v>226</v>
      </c>
      <c r="D36" s="10">
        <v>226</v>
      </c>
      <c r="E36" s="6" t="s">
        <v>88</v>
      </c>
      <c r="F36" s="7">
        <v>940</v>
      </c>
      <c r="G36" s="11" t="s">
        <v>101</v>
      </c>
    </row>
    <row r="37" spans="1:7">
      <c r="A37" s="6"/>
      <c r="B37" s="11"/>
      <c r="C37" s="15"/>
      <c r="G37" s="4"/>
    </row>
    <row r="38" spans="1:7">
      <c r="A38" t="s">
        <v>11</v>
      </c>
      <c r="C38" s="15">
        <f>SUM(C34:C37)</f>
        <v>167495</v>
      </c>
      <c r="D38" s="7">
        <f>SUM(D34:D37)</f>
        <v>167495</v>
      </c>
      <c r="F38" s="7">
        <f>SUM(F34:F37)</f>
        <v>14322</v>
      </c>
      <c r="G38" s="4"/>
    </row>
    <row r="39" spans="1:7">
      <c r="C39" s="15"/>
    </row>
    <row r="40" spans="1:7">
      <c r="A40" s="6" t="s">
        <v>54</v>
      </c>
      <c r="C40" s="15">
        <f>C31+C38</f>
        <v>376221</v>
      </c>
      <c r="D40" s="7">
        <f>(+D31+D38)</f>
        <v>376221</v>
      </c>
      <c r="F40" s="7">
        <f>(+F31+F38)</f>
        <v>35255</v>
      </c>
    </row>
    <row r="41" spans="1:7">
      <c r="C41" s="15"/>
    </row>
    <row r="42" spans="1:7">
      <c r="A42" s="1" t="s">
        <v>53</v>
      </c>
      <c r="C42" s="15"/>
    </row>
    <row r="43" spans="1:7">
      <c r="B43" s="11"/>
      <c r="C43" s="15"/>
    </row>
    <row r="44" spans="1:7" ht="25.5">
      <c r="A44" s="6" t="s">
        <v>42</v>
      </c>
      <c r="B44" s="11" t="s">
        <v>47</v>
      </c>
      <c r="C44" s="14">
        <v>158962</v>
      </c>
      <c r="D44" s="7">
        <v>158962</v>
      </c>
      <c r="E44">
        <v>0.08</v>
      </c>
      <c r="F44" s="7">
        <v>12717</v>
      </c>
      <c r="G44" s="11" t="s">
        <v>101</v>
      </c>
    </row>
    <row r="45" spans="1:7" ht="25.5">
      <c r="A45" s="6" t="s">
        <v>42</v>
      </c>
      <c r="B45" s="11" t="s">
        <v>49</v>
      </c>
      <c r="C45" s="14">
        <v>19078</v>
      </c>
      <c r="D45" s="7">
        <v>19078</v>
      </c>
      <c r="E45">
        <v>0.08</v>
      </c>
      <c r="F45" s="7">
        <f>(+D45*E45)</f>
        <v>1526.24</v>
      </c>
      <c r="G45" s="11" t="s">
        <v>101</v>
      </c>
    </row>
    <row r="46" spans="1:7" ht="25.5">
      <c r="A46" s="11" t="s">
        <v>51</v>
      </c>
      <c r="B46" s="11" t="s">
        <v>52</v>
      </c>
      <c r="C46" s="14">
        <v>1030</v>
      </c>
      <c r="D46" s="10">
        <v>1030</v>
      </c>
      <c r="E46" s="6" t="s">
        <v>88</v>
      </c>
      <c r="F46" s="7">
        <v>4285</v>
      </c>
      <c r="G46" s="11" t="s">
        <v>101</v>
      </c>
    </row>
    <row r="47" spans="1:7">
      <c r="A47" s="6"/>
      <c r="B47" s="11"/>
      <c r="C47" s="10"/>
      <c r="G47" s="4"/>
    </row>
    <row r="48" spans="1:7">
      <c r="A48" t="s">
        <v>11</v>
      </c>
      <c r="C48" s="7">
        <f>SUM(C43:C47)</f>
        <v>179070</v>
      </c>
      <c r="D48" s="7">
        <f>SUM(D43:D47)</f>
        <v>179070</v>
      </c>
      <c r="F48" s="7">
        <f>SUM(F43:F47)</f>
        <v>18528.239999999998</v>
      </c>
      <c r="G48" s="4"/>
    </row>
    <row r="50" spans="1:6">
      <c r="A50" s="1" t="s">
        <v>89</v>
      </c>
    </row>
    <row r="51" spans="1:6">
      <c r="A51" s="1" t="s">
        <v>15</v>
      </c>
      <c r="B51" s="1"/>
      <c r="C51" s="9">
        <f>C10+C31+C38+C48</f>
        <v>616877</v>
      </c>
      <c r="D51" s="9">
        <f>D10+D31+D38+D48</f>
        <v>616877</v>
      </c>
      <c r="E51" s="1" t="s">
        <v>14</v>
      </c>
      <c r="F51" s="9">
        <f>F10+F31+F38+F48</f>
        <v>59049.78</v>
      </c>
    </row>
    <row r="52" spans="1:6">
      <c r="A52" s="1"/>
      <c r="B52" s="1"/>
      <c r="C52" s="9"/>
      <c r="D52" s="9"/>
      <c r="E52" s="1"/>
      <c r="F52" s="9"/>
    </row>
    <row r="53" spans="1:6">
      <c r="A53" s="1" t="s">
        <v>90</v>
      </c>
    </row>
    <row r="54" spans="1:6">
      <c r="A54" s="12" t="s">
        <v>10</v>
      </c>
    </row>
    <row r="55" spans="1:6">
      <c r="A55" t="s">
        <v>20</v>
      </c>
      <c r="C55" s="7">
        <v>1165</v>
      </c>
    </row>
    <row r="56" spans="1:6">
      <c r="A56" s="6" t="s">
        <v>19</v>
      </c>
      <c r="D56" s="7">
        <v>360010</v>
      </c>
    </row>
    <row r="57" spans="1:6">
      <c r="A57" t="s">
        <v>12</v>
      </c>
      <c r="F57" s="7">
        <v>181110</v>
      </c>
    </row>
    <row r="59" spans="1:6">
      <c r="A59" s="6" t="s">
        <v>21</v>
      </c>
      <c r="C59" s="7">
        <f>C51</f>
        <v>616877</v>
      </c>
    </row>
    <row r="60" spans="1:6">
      <c r="A60" s="6" t="s">
        <v>22</v>
      </c>
      <c r="D60" s="7">
        <f>D51</f>
        <v>616877</v>
      </c>
    </row>
    <row r="61" spans="1:6">
      <c r="A61" s="6" t="s">
        <v>23</v>
      </c>
      <c r="F61" s="7">
        <f>F51</f>
        <v>59049.78</v>
      </c>
    </row>
    <row r="62" spans="1:6">
      <c r="A62" s="1"/>
    </row>
    <row r="63" spans="1:6">
      <c r="A63" s="1" t="s">
        <v>24</v>
      </c>
      <c r="C63" s="7">
        <f>SUM(C55:C62)</f>
        <v>618042</v>
      </c>
    </row>
    <row r="64" spans="1:6">
      <c r="A64" s="1" t="s">
        <v>25</v>
      </c>
      <c r="D64" s="7">
        <f>SUM(D56:D63)</f>
        <v>976887</v>
      </c>
    </row>
    <row r="65" spans="1:7">
      <c r="A65" s="1" t="s">
        <v>26</v>
      </c>
      <c r="F65" s="7">
        <f>F57+F61</f>
        <v>240159.78</v>
      </c>
    </row>
    <row r="67" spans="1:7">
      <c r="A67" s="12" t="s">
        <v>13</v>
      </c>
      <c r="B67" s="12"/>
      <c r="C67" s="13">
        <f>C59</f>
        <v>616877</v>
      </c>
      <c r="D67" s="13">
        <f>D60</f>
        <v>616877</v>
      </c>
      <c r="E67" s="12"/>
      <c r="F67" s="13">
        <f>+F51</f>
        <v>59049.78</v>
      </c>
    </row>
    <row r="69" spans="1:7">
      <c r="A69" s="1" t="s">
        <v>17</v>
      </c>
    </row>
    <row r="70" spans="1:7" ht="25.5">
      <c r="A70" s="11" t="s">
        <v>55</v>
      </c>
    </row>
    <row r="71" spans="1:7">
      <c r="A71" s="1" t="s">
        <v>56</v>
      </c>
    </row>
    <row r="72" spans="1:7">
      <c r="A72" s="1" t="s">
        <v>44</v>
      </c>
    </row>
    <row r="73" spans="1:7">
      <c r="A73" s="1" t="s">
        <v>57</v>
      </c>
    </row>
    <row r="74" spans="1:7" ht="38.25">
      <c r="A74" t="s">
        <v>28</v>
      </c>
      <c r="B74" s="11" t="s">
        <v>96</v>
      </c>
      <c r="C74" s="10">
        <v>8</v>
      </c>
      <c r="D74" s="7">
        <v>8</v>
      </c>
      <c r="E74">
        <v>2.5</v>
      </c>
      <c r="F74" s="7">
        <v>20</v>
      </c>
      <c r="G74" t="s">
        <v>100</v>
      </c>
    </row>
    <row r="75" spans="1:7" ht="38.25">
      <c r="A75" t="s">
        <v>28</v>
      </c>
      <c r="B75" s="11" t="s">
        <v>29</v>
      </c>
      <c r="C75" s="10">
        <v>8</v>
      </c>
      <c r="D75" s="7">
        <v>8</v>
      </c>
      <c r="E75">
        <v>75</v>
      </c>
      <c r="F75" s="7">
        <f>(+D75*E75)</f>
        <v>600</v>
      </c>
      <c r="G75" t="s">
        <v>100</v>
      </c>
    </row>
    <row r="76" spans="1:7" ht="38.25">
      <c r="A76" t="s">
        <v>28</v>
      </c>
      <c r="B76" s="11" t="s">
        <v>30</v>
      </c>
      <c r="C76" s="10">
        <v>8</v>
      </c>
      <c r="D76" s="7">
        <v>8</v>
      </c>
      <c r="E76">
        <v>1</v>
      </c>
      <c r="F76" s="7">
        <f>(+D76*E76)</f>
        <v>8</v>
      </c>
      <c r="G76" t="s">
        <v>100</v>
      </c>
    </row>
    <row r="77" spans="1:7">
      <c r="B77" s="4"/>
    </row>
    <row r="78" spans="1:7">
      <c r="A78" s="6" t="s">
        <v>58</v>
      </c>
      <c r="B78" s="11"/>
      <c r="C78" s="7">
        <f>SUM(C74:C76)</f>
        <v>24</v>
      </c>
      <c r="D78" s="7">
        <f>SUM(D74:D76)</f>
        <v>24</v>
      </c>
      <c r="F78" s="7">
        <f>SUM(F74:F76)</f>
        <v>628</v>
      </c>
    </row>
    <row r="79" spans="1:7">
      <c r="B79" s="4"/>
    </row>
    <row r="80" spans="1:7">
      <c r="A80" s="11" t="s">
        <v>59</v>
      </c>
      <c r="B80" s="4"/>
    </row>
    <row r="81" spans="1:7">
      <c r="A81" s="1" t="s">
        <v>56</v>
      </c>
    </row>
    <row r="82" spans="1:7" ht="25.5">
      <c r="A82" s="6" t="s">
        <v>32</v>
      </c>
      <c r="B82" s="11" t="s">
        <v>61</v>
      </c>
      <c r="C82" s="7">
        <v>3774</v>
      </c>
      <c r="D82" s="7">
        <v>3774</v>
      </c>
      <c r="E82">
        <v>0.17</v>
      </c>
      <c r="F82" s="7">
        <f>(+D82*E82)</f>
        <v>641.58000000000004</v>
      </c>
      <c r="G82" t="s">
        <v>100</v>
      </c>
    </row>
    <row r="83" spans="1:7" ht="38.25">
      <c r="A83" s="11" t="s">
        <v>71</v>
      </c>
      <c r="B83" s="11" t="s">
        <v>40</v>
      </c>
      <c r="C83" s="7">
        <v>57812</v>
      </c>
      <c r="D83" s="7">
        <v>57812</v>
      </c>
      <c r="E83">
        <v>0.08</v>
      </c>
      <c r="F83" s="7">
        <f>(+D83*E83)</f>
        <v>4624.96</v>
      </c>
      <c r="G83" t="s">
        <v>100</v>
      </c>
    </row>
    <row r="84" spans="1:7">
      <c r="A84" s="1" t="s">
        <v>44</v>
      </c>
      <c r="B84" s="11"/>
      <c r="G84" s="4"/>
    </row>
    <row r="85" spans="1:7">
      <c r="A85" s="1" t="s">
        <v>6</v>
      </c>
      <c r="B85" s="11"/>
    </row>
    <row r="86" spans="1:7" ht="25.5">
      <c r="A86" s="6" t="s">
        <v>62</v>
      </c>
      <c r="B86" s="11" t="s">
        <v>61</v>
      </c>
      <c r="C86" s="7">
        <v>8</v>
      </c>
      <c r="D86" s="7">
        <v>8</v>
      </c>
      <c r="E86">
        <v>1</v>
      </c>
      <c r="F86" s="7">
        <f>(+D86*E86)</f>
        <v>8</v>
      </c>
      <c r="G86" t="s">
        <v>100</v>
      </c>
    </row>
    <row r="87" spans="1:7" ht="25.5">
      <c r="A87" s="6" t="s">
        <v>63</v>
      </c>
      <c r="B87" s="11" t="s">
        <v>61</v>
      </c>
      <c r="C87" s="7">
        <v>3774</v>
      </c>
      <c r="D87" s="7">
        <v>3774</v>
      </c>
      <c r="E87">
        <v>0.08</v>
      </c>
      <c r="F87" s="7">
        <f>(+D87*E87)</f>
        <v>301.92</v>
      </c>
      <c r="G87" t="s">
        <v>100</v>
      </c>
    </row>
    <row r="88" spans="1:7" ht="25.5">
      <c r="A88" s="6" t="s">
        <v>64</v>
      </c>
      <c r="B88" s="11" t="s">
        <v>35</v>
      </c>
      <c r="C88" s="7">
        <v>38</v>
      </c>
      <c r="D88" s="7">
        <v>38</v>
      </c>
      <c r="E88">
        <v>1</v>
      </c>
      <c r="F88" s="7">
        <f>(+D88*E88)</f>
        <v>38</v>
      </c>
      <c r="G88" t="s">
        <v>100</v>
      </c>
    </row>
    <row r="89" spans="1:7" ht="25.5">
      <c r="A89" s="11" t="s">
        <v>65</v>
      </c>
      <c r="B89" s="11" t="s">
        <v>91</v>
      </c>
      <c r="C89" s="7">
        <v>8</v>
      </c>
      <c r="D89" s="7">
        <v>8</v>
      </c>
      <c r="E89">
        <v>5</v>
      </c>
      <c r="F89" s="7">
        <f t="shared" ref="F89:F96" si="0">(+D89*E89)</f>
        <v>40</v>
      </c>
      <c r="G89" t="s">
        <v>100</v>
      </c>
    </row>
    <row r="90" spans="1:7" ht="25.5">
      <c r="A90" s="11" t="s">
        <v>97</v>
      </c>
      <c r="B90" s="11" t="s">
        <v>92</v>
      </c>
      <c r="C90" s="7">
        <v>4818</v>
      </c>
      <c r="D90" s="7">
        <v>4818</v>
      </c>
      <c r="E90">
        <v>0.25</v>
      </c>
      <c r="F90" s="7">
        <f>(+D90*E90)</f>
        <v>1204.5</v>
      </c>
      <c r="G90" t="s">
        <v>100</v>
      </c>
    </row>
    <row r="91" spans="1:7" ht="25.5">
      <c r="A91" s="11" t="s">
        <v>98</v>
      </c>
      <c r="B91" s="11" t="s">
        <v>93</v>
      </c>
      <c r="C91" s="7">
        <v>4818</v>
      </c>
      <c r="D91" s="7">
        <v>4818</v>
      </c>
      <c r="E91">
        <v>0.33</v>
      </c>
      <c r="F91" s="7">
        <f t="shared" si="0"/>
        <v>1589.94</v>
      </c>
      <c r="G91" t="s">
        <v>100</v>
      </c>
    </row>
    <row r="92" spans="1:7" ht="25.5">
      <c r="A92" s="11" t="s">
        <v>66</v>
      </c>
      <c r="B92" s="11" t="s">
        <v>36</v>
      </c>
      <c r="C92" s="7">
        <v>1</v>
      </c>
      <c r="D92" s="7">
        <v>1</v>
      </c>
      <c r="E92">
        <v>1</v>
      </c>
      <c r="F92" s="7">
        <f t="shared" si="0"/>
        <v>1</v>
      </c>
      <c r="G92" t="s">
        <v>100</v>
      </c>
    </row>
    <row r="93" spans="1:7" ht="25.5">
      <c r="A93" s="11" t="s">
        <v>67</v>
      </c>
      <c r="B93" s="11" t="s">
        <v>37</v>
      </c>
      <c r="C93" s="7">
        <v>8</v>
      </c>
      <c r="D93" s="7">
        <v>8</v>
      </c>
      <c r="E93">
        <v>75</v>
      </c>
      <c r="F93" s="7">
        <f t="shared" si="0"/>
        <v>600</v>
      </c>
      <c r="G93" t="s">
        <v>100</v>
      </c>
    </row>
    <row r="94" spans="1:7" ht="25.5">
      <c r="A94" s="11" t="s">
        <v>68</v>
      </c>
      <c r="B94" s="11" t="s">
        <v>38</v>
      </c>
      <c r="C94" s="7">
        <v>482</v>
      </c>
      <c r="D94" s="7">
        <v>482</v>
      </c>
      <c r="E94">
        <v>1</v>
      </c>
      <c r="F94" s="7">
        <f t="shared" si="0"/>
        <v>482</v>
      </c>
      <c r="G94" t="s">
        <v>100</v>
      </c>
    </row>
    <row r="95" spans="1:7" ht="25.5">
      <c r="A95" s="11" t="s">
        <v>69</v>
      </c>
      <c r="B95" s="11" t="s">
        <v>39</v>
      </c>
      <c r="C95" s="7">
        <v>482</v>
      </c>
      <c r="D95" s="7">
        <v>482</v>
      </c>
      <c r="E95">
        <v>1</v>
      </c>
      <c r="F95" s="7">
        <f t="shared" si="0"/>
        <v>482</v>
      </c>
      <c r="G95" t="s">
        <v>100</v>
      </c>
    </row>
    <row r="96" spans="1:7" ht="38.25">
      <c r="A96" s="11" t="s">
        <v>70</v>
      </c>
      <c r="B96" s="11" t="s">
        <v>40</v>
      </c>
      <c r="C96" s="7">
        <v>8</v>
      </c>
      <c r="D96" s="7">
        <v>8</v>
      </c>
      <c r="E96">
        <v>2</v>
      </c>
      <c r="F96" s="7">
        <f t="shared" si="0"/>
        <v>16</v>
      </c>
      <c r="G96" t="s">
        <v>100</v>
      </c>
    </row>
    <row r="97" spans="1:7">
      <c r="A97" s="1" t="s">
        <v>7</v>
      </c>
      <c r="B97" s="4"/>
    </row>
    <row r="98" spans="1:7">
      <c r="A98" s="1" t="s">
        <v>53</v>
      </c>
      <c r="B98" s="4"/>
    </row>
    <row r="99" spans="1:7">
      <c r="B99" s="4"/>
    </row>
    <row r="100" spans="1:7">
      <c r="A100" s="6" t="s">
        <v>81</v>
      </c>
      <c r="C100" s="7">
        <f>SUM(C82:C98)</f>
        <v>76031</v>
      </c>
      <c r="D100" s="7">
        <f>SUM(D82:D98)</f>
        <v>76031</v>
      </c>
      <c r="F100" s="7">
        <v>10031</v>
      </c>
    </row>
    <row r="101" spans="1:7">
      <c r="B101" s="4"/>
    </row>
    <row r="102" spans="1:7">
      <c r="A102" s="11" t="s">
        <v>72</v>
      </c>
    </row>
    <row r="103" spans="1:7">
      <c r="A103" s="1" t="s">
        <v>56</v>
      </c>
    </row>
    <row r="104" spans="1:7">
      <c r="A104" t="s">
        <v>27</v>
      </c>
      <c r="B104" s="11"/>
    </row>
    <row r="105" spans="1:7">
      <c r="A105" s="1" t="s">
        <v>44</v>
      </c>
      <c r="B105" s="11"/>
    </row>
    <row r="106" spans="1:7">
      <c r="A106" s="1" t="s">
        <v>6</v>
      </c>
      <c r="B106" s="11"/>
    </row>
    <row r="107" spans="1:7" ht="25.5">
      <c r="A107" s="11" t="s">
        <v>75</v>
      </c>
      <c r="B107" s="11" t="s">
        <v>48</v>
      </c>
      <c r="C107" s="7">
        <v>173445</v>
      </c>
      <c r="D107" s="7">
        <v>173445</v>
      </c>
      <c r="E107">
        <v>0.08</v>
      </c>
      <c r="F107" s="7">
        <v>13876</v>
      </c>
      <c r="G107" t="s">
        <v>101</v>
      </c>
    </row>
    <row r="108" spans="1:7" ht="25.5">
      <c r="A108" s="11" t="s">
        <v>78</v>
      </c>
      <c r="B108" s="11" t="s">
        <v>50</v>
      </c>
      <c r="C108" s="7">
        <v>20812</v>
      </c>
      <c r="D108" s="7">
        <v>20812</v>
      </c>
      <c r="E108">
        <v>0.08</v>
      </c>
      <c r="F108" s="7">
        <f>(+D108*E108)</f>
        <v>1664.96</v>
      </c>
      <c r="G108" t="s">
        <v>101</v>
      </c>
    </row>
    <row r="109" spans="1:7">
      <c r="A109" s="1" t="s">
        <v>7</v>
      </c>
      <c r="B109" s="4"/>
    </row>
    <row r="110" spans="1:7" ht="25.5">
      <c r="A110" s="11" t="s">
        <v>73</v>
      </c>
      <c r="B110" s="11" t="s">
        <v>48</v>
      </c>
      <c r="C110" s="7">
        <v>149347</v>
      </c>
      <c r="D110" s="7">
        <v>149347</v>
      </c>
      <c r="E110">
        <v>0.08</v>
      </c>
      <c r="F110" s="7">
        <v>11948</v>
      </c>
      <c r="G110" t="s">
        <v>101</v>
      </c>
    </row>
    <row r="111" spans="1:7" ht="25.5">
      <c r="A111" s="11" t="s">
        <v>77</v>
      </c>
      <c r="B111" s="11" t="s">
        <v>50</v>
      </c>
      <c r="C111" s="7">
        <v>17922</v>
      </c>
      <c r="D111" s="7">
        <v>17922</v>
      </c>
      <c r="E111">
        <v>0.08</v>
      </c>
      <c r="F111" s="7">
        <f>(+D111*E111)</f>
        <v>1433.76</v>
      </c>
      <c r="G111" t="s">
        <v>101</v>
      </c>
    </row>
    <row r="112" spans="1:7">
      <c r="A112" s="1" t="s">
        <v>8</v>
      </c>
      <c r="B112" s="4"/>
    </row>
    <row r="113" spans="1:7" ht="25.5">
      <c r="A113" s="11" t="s">
        <v>74</v>
      </c>
      <c r="B113" s="11" t="s">
        <v>48</v>
      </c>
      <c r="C113" s="7">
        <v>158962</v>
      </c>
      <c r="D113" s="7">
        <v>158962</v>
      </c>
      <c r="E113">
        <v>0.08</v>
      </c>
      <c r="F113" s="7">
        <v>12717</v>
      </c>
      <c r="G113" t="s">
        <v>101</v>
      </c>
    </row>
    <row r="114" spans="1:7" ht="25.5">
      <c r="A114" s="11" t="s">
        <v>76</v>
      </c>
      <c r="B114" s="11" t="s">
        <v>50</v>
      </c>
      <c r="C114" s="7">
        <v>19078</v>
      </c>
      <c r="D114" s="7">
        <v>19078</v>
      </c>
      <c r="E114">
        <v>0.08</v>
      </c>
      <c r="F114" s="7">
        <f>(+D114*E114)</f>
        <v>1526.24</v>
      </c>
      <c r="G114" t="s">
        <v>101</v>
      </c>
    </row>
    <row r="115" spans="1:7">
      <c r="A115" s="6"/>
      <c r="B115" s="11"/>
    </row>
    <row r="116" spans="1:7">
      <c r="B116" s="4"/>
    </row>
    <row r="117" spans="1:7">
      <c r="A117" s="6" t="s">
        <v>80</v>
      </c>
      <c r="C117" s="7">
        <f>SUM(C103:C114)</f>
        <v>539566</v>
      </c>
      <c r="D117" s="7">
        <f>SUM(D103:D114)</f>
        <v>539566</v>
      </c>
      <c r="F117" s="7">
        <f>SUM(F103:F114)</f>
        <v>43165.96</v>
      </c>
    </row>
    <row r="118" spans="1:7">
      <c r="B118" s="4"/>
    </row>
    <row r="119" spans="1:7" ht="25.5">
      <c r="A119" s="11" t="s">
        <v>79</v>
      </c>
      <c r="B119" s="4"/>
    </row>
    <row r="120" spans="1:7">
      <c r="A120" s="1" t="s">
        <v>56</v>
      </c>
    </row>
    <row r="121" spans="1:7">
      <c r="A121" t="s">
        <v>27</v>
      </c>
      <c r="B121" s="11"/>
    </row>
    <row r="122" spans="1:7">
      <c r="A122" s="1" t="s">
        <v>44</v>
      </c>
      <c r="B122" s="11"/>
    </row>
    <row r="123" spans="1:7">
      <c r="A123" s="1" t="s">
        <v>6</v>
      </c>
      <c r="B123" s="11"/>
    </row>
    <row r="124" spans="1:7">
      <c r="A124" s="1" t="s">
        <v>7</v>
      </c>
      <c r="B124" s="4"/>
    </row>
    <row r="125" spans="1:7" ht="25.5">
      <c r="A125" s="11" t="s">
        <v>84</v>
      </c>
      <c r="B125" s="11" t="s">
        <v>83</v>
      </c>
      <c r="C125" s="7">
        <v>226</v>
      </c>
      <c r="D125" s="7">
        <v>226</v>
      </c>
      <c r="E125" s="11" t="s">
        <v>87</v>
      </c>
      <c r="F125" s="7">
        <v>940</v>
      </c>
      <c r="G125" t="s">
        <v>101</v>
      </c>
    </row>
    <row r="126" spans="1:7" ht="25.5">
      <c r="A126" s="11" t="s">
        <v>77</v>
      </c>
      <c r="B126" s="4"/>
    </row>
    <row r="127" spans="1:7">
      <c r="A127" s="1" t="s">
        <v>8</v>
      </c>
      <c r="B127" s="4"/>
    </row>
    <row r="128" spans="1:7" ht="25.5">
      <c r="A128" s="11" t="s">
        <v>82</v>
      </c>
      <c r="B128" s="11" t="s">
        <v>83</v>
      </c>
      <c r="C128" s="7">
        <v>1030</v>
      </c>
      <c r="D128" s="7">
        <v>1030</v>
      </c>
      <c r="E128" s="11" t="s">
        <v>87</v>
      </c>
      <c r="F128" s="7">
        <v>4285</v>
      </c>
      <c r="G128" t="s">
        <v>101</v>
      </c>
    </row>
    <row r="129" spans="1:6">
      <c r="A129" s="11"/>
    </row>
    <row r="130" spans="1:6">
      <c r="A130" s="11" t="s">
        <v>85</v>
      </c>
      <c r="B130" s="4"/>
      <c r="C130" s="7">
        <f>+SUM(C120:C128)</f>
        <v>1256</v>
      </c>
      <c r="D130" s="7">
        <f>+SUM(D120:D128)</f>
        <v>1256</v>
      </c>
      <c r="F130" s="7">
        <f>+SUM(F120:F128)</f>
        <v>5225</v>
      </c>
    </row>
    <row r="131" spans="1:6">
      <c r="B131" s="4"/>
    </row>
    <row r="132" spans="1:6">
      <c r="A132" t="s">
        <v>18</v>
      </c>
      <c r="B132" s="4"/>
      <c r="C132" s="7">
        <f>(C78+C100+C117+C130)</f>
        <v>616877</v>
      </c>
      <c r="D132" s="7">
        <f>(D78+D100+D117+D130)</f>
        <v>616877</v>
      </c>
      <c r="F132" s="7">
        <f>(F78+F100+F117+F130)</f>
        <v>59049.96</v>
      </c>
    </row>
    <row r="133" spans="1:6">
      <c r="A133" t="s">
        <v>14</v>
      </c>
    </row>
  </sheetData>
  <phoneticPr fontId="0" type="noConversion"/>
  <printOptions gridLines="1"/>
  <pageMargins left="0.75" right="0.75" top="0.5" bottom="0.5" header="0.5" footer="0.25"/>
  <pageSetup scale="85" orientation="landscape" blackAndWhite="1" r:id="rId1"/>
  <headerFooter alignWithMargins="0">
    <oddFooter>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U.S. Department of Education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Dan.Klock</dc:creator>
  <cp:lastModifiedBy>Authorised User</cp:lastModifiedBy>
  <cp:lastPrinted>2010-10-08T14:53:04Z</cp:lastPrinted>
  <dcterms:created xsi:type="dcterms:W3CDTF">2007-05-03T16:01:36Z</dcterms:created>
  <dcterms:modified xsi:type="dcterms:W3CDTF">2010-10-21T22:01:32Z</dcterms:modified>
</cp:coreProperties>
</file>