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95" windowHeight="7680" activeTab="1"/>
  </bookViews>
  <sheets>
    <sheet name="detailed breakdown" sheetId="1" r:id="rId1"/>
    <sheet name="summary" sheetId="3" r:id="rId2"/>
  </sheets>
  <calcPr calcId="125725"/>
</workbook>
</file>

<file path=xl/calcChain.xml><?xml version="1.0" encoding="utf-8"?>
<calcChain xmlns="http://schemas.openxmlformats.org/spreadsheetml/2006/main">
  <c r="H34" i="1"/>
  <c r="J6"/>
  <c r="J4"/>
  <c r="J34"/>
  <c r="J32"/>
  <c r="J30"/>
  <c r="J28"/>
  <c r="J26"/>
  <c r="J24"/>
  <c r="J22"/>
  <c r="J20"/>
  <c r="J18"/>
  <c r="J16"/>
  <c r="J14"/>
  <c r="J12"/>
  <c r="J10"/>
  <c r="J8"/>
  <c r="J35" s="1"/>
  <c r="I34"/>
  <c r="I32"/>
  <c r="I30"/>
  <c r="I28"/>
  <c r="I26"/>
  <c r="I24"/>
  <c r="I22"/>
  <c r="I20"/>
  <c r="I18"/>
  <c r="I16"/>
  <c r="I14"/>
  <c r="I12"/>
  <c r="I10"/>
  <c r="I8"/>
  <c r="I6"/>
  <c r="I4"/>
  <c r="H8"/>
  <c r="F35"/>
  <c r="H32"/>
  <c r="H30"/>
  <c r="H28"/>
  <c r="H26"/>
  <c r="H24"/>
  <c r="H22"/>
  <c r="H20"/>
  <c r="H18"/>
  <c r="H16"/>
  <c r="H14"/>
  <c r="H12"/>
  <c r="H10"/>
  <c r="H6"/>
  <c r="H4"/>
  <c r="B3" i="3" s="1"/>
  <c r="C3" s="1"/>
  <c r="E35" i="1"/>
  <c r="G35"/>
  <c r="D35"/>
  <c r="D3" i="3" l="1"/>
  <c r="E3"/>
  <c r="B4"/>
  <c r="C4" s="1"/>
  <c r="B5"/>
  <c r="C5" s="1"/>
  <c r="H35" i="1"/>
  <c r="I35"/>
  <c r="D5" i="3" l="1"/>
  <c r="E5"/>
  <c r="E6" s="1"/>
  <c r="E4"/>
  <c r="D4"/>
  <c r="D6" s="1"/>
</calcChain>
</file>

<file path=xl/sharedStrings.xml><?xml version="1.0" encoding="utf-8"?>
<sst xmlns="http://schemas.openxmlformats.org/spreadsheetml/2006/main" count="52" uniqueCount="49">
  <si>
    <t>#</t>
  </si>
  <si>
    <t>Description</t>
  </si>
  <si>
    <t>Status</t>
  </si>
  <si>
    <t># of Responses</t>
  </si>
  <si>
    <t>Burden Hours</t>
  </si>
  <si>
    <t>Average Per Response</t>
  </si>
  <si>
    <t>(# of Hours)</t>
  </si>
  <si>
    <t>Change in Responses from 2009 - 2010</t>
  </si>
  <si>
    <t>Change in Burden Hours from</t>
  </si>
  <si>
    <t>2009 - 2010</t>
  </si>
  <si>
    <t>Narrative Description of Proposed Project – Solicited Application – State, local, tribal gov.</t>
  </si>
  <si>
    <t>No change. Old entry # 4.</t>
  </si>
  <si>
    <t>Narrative Description of Proposed Project  Solicited Application Other</t>
  </si>
  <si>
    <t>No change.  Old entry #5.</t>
  </si>
  <si>
    <t>Deviation Request by Applicant with Recipient  Subrecipient</t>
  </si>
  <si>
    <t>No change.  Old entry #6.</t>
  </si>
  <si>
    <t>Request for Debriefing</t>
  </si>
  <si>
    <t>No change.  Old entry #8.</t>
  </si>
  <si>
    <t>Prior Approval of Preaward Costs</t>
  </si>
  <si>
    <t>No change.  Old entry #9.</t>
  </si>
  <si>
    <t>Indirect Cost Proposals and Documentation</t>
  </si>
  <si>
    <t>No change.  Old entry #10.</t>
  </si>
  <si>
    <t>Cost Sharing Documentation</t>
  </si>
  <si>
    <t>No change.  Old entry #11.</t>
  </si>
  <si>
    <t>Notification of Excess Funds</t>
  </si>
  <si>
    <t>No change.  Old entry #12.</t>
  </si>
  <si>
    <t>Financial Management Systems</t>
  </si>
  <si>
    <t>No change.  Old entry #13.</t>
  </si>
  <si>
    <t>Program Income Records</t>
  </si>
  <si>
    <t>No change.  Old entry #14.</t>
  </si>
  <si>
    <t>Request for Prior Approval – Procurement Actions</t>
  </si>
  <si>
    <t>No change.  Old entry #16.</t>
  </si>
  <si>
    <t>Termination By Mutual Agreement</t>
  </si>
  <si>
    <t>No change.  Old entry #17.</t>
  </si>
  <si>
    <t>Federal Assistance Progress/Project Status Report</t>
  </si>
  <si>
    <t>No change. Old entry #18.</t>
  </si>
  <si>
    <t>Personal Financial Statement</t>
  </si>
  <si>
    <t>No change.  Old entry #19.</t>
  </si>
  <si>
    <t>Topical Report</t>
  </si>
  <si>
    <t>No change.  Old entry #20.</t>
  </si>
  <si>
    <t>Final Technical Report</t>
  </si>
  <si>
    <t>No change.  Old entry #21.</t>
  </si>
  <si>
    <t>SUM</t>
  </si>
  <si>
    <t>Typical State government responses - rows 1,13,16</t>
  </si>
  <si>
    <t>Utmost other responses - Entire spreadsheet, except row 1</t>
  </si>
  <si>
    <t>Average burden per one response per type of entity</t>
  </si>
  <si>
    <t>Average burden times the average number of responses per entity for the year</t>
  </si>
  <si>
    <t>The average for the year times number of unique respondents in each category</t>
  </si>
  <si>
    <t>Typical other responses - rows 2,6,7,9,13,16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</si>
</sst>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top"/>
    </xf>
    <xf numFmtId="3" fontId="1" fillId="0" borderId="11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topLeftCell="A14" zoomScaleNormal="100" workbookViewId="0">
      <selection activeCell="D1" sqref="A1:XFD1"/>
    </sheetView>
  </sheetViews>
  <sheetFormatPr defaultColWidth="23.5703125" defaultRowHeight="15.75"/>
  <cols>
    <col min="1" max="1" width="9" style="18" customWidth="1"/>
    <col min="2" max="2" width="28.5703125" style="15" bestFit="1" customWidth="1"/>
    <col min="3" max="3" width="25.28515625" style="15" bestFit="1" customWidth="1"/>
    <col min="4" max="4" width="14.42578125" style="15" bestFit="1" customWidth="1"/>
    <col min="5" max="5" width="13.28515625" style="15" bestFit="1" customWidth="1"/>
    <col min="6" max="6" width="14.42578125" style="15" bestFit="1" customWidth="1"/>
    <col min="7" max="7" width="13.28515625" style="15" bestFit="1" customWidth="1"/>
    <col min="8" max="8" width="21.140625" style="15" bestFit="1" customWidth="1"/>
    <col min="9" max="9" width="19.7109375" style="15" bestFit="1" customWidth="1"/>
    <col min="10" max="10" width="17.85546875" style="15" customWidth="1"/>
    <col min="11" max="16384" width="23.5703125" style="15"/>
  </cols>
  <sheetData>
    <row r="1" spans="1:11" ht="31.5">
      <c r="A1" s="31" t="s">
        <v>0</v>
      </c>
      <c r="B1" s="33" t="s">
        <v>1</v>
      </c>
      <c r="C1" s="33" t="s">
        <v>2</v>
      </c>
      <c r="D1" s="1" t="s">
        <v>3</v>
      </c>
      <c r="E1" s="1" t="s">
        <v>4</v>
      </c>
      <c r="F1" s="1" t="s">
        <v>3</v>
      </c>
      <c r="G1" s="1" t="s">
        <v>4</v>
      </c>
      <c r="H1" s="1" t="s">
        <v>5</v>
      </c>
      <c r="I1" s="7" t="s">
        <v>7</v>
      </c>
      <c r="J1" s="1" t="s">
        <v>8</v>
      </c>
    </row>
    <row r="2" spans="1:11" ht="15.75" customHeight="1" thickBot="1">
      <c r="A2" s="32"/>
      <c r="B2" s="34"/>
      <c r="C2" s="34"/>
      <c r="D2" s="2">
        <v>2009</v>
      </c>
      <c r="E2" s="2">
        <v>2009</v>
      </c>
      <c r="F2" s="2">
        <v>2010</v>
      </c>
      <c r="G2" s="2">
        <v>2010</v>
      </c>
      <c r="H2" s="2" t="s">
        <v>6</v>
      </c>
      <c r="I2" s="5"/>
      <c r="J2" s="2" t="s">
        <v>9</v>
      </c>
    </row>
    <row r="3" spans="1:11">
      <c r="A3" s="31">
        <v>1</v>
      </c>
      <c r="B3" s="33" t="s">
        <v>10</v>
      </c>
      <c r="C3" s="33" t="s">
        <v>11</v>
      </c>
      <c r="D3" s="3"/>
      <c r="E3" s="3"/>
      <c r="F3" s="3"/>
      <c r="G3" s="3"/>
      <c r="H3" s="10"/>
      <c r="I3" s="3"/>
      <c r="J3" s="3"/>
    </row>
    <row r="4" spans="1:11" ht="51" customHeight="1" thickBot="1">
      <c r="A4" s="32"/>
      <c r="B4" s="34"/>
      <c r="C4" s="34"/>
      <c r="D4" s="8">
        <v>609</v>
      </c>
      <c r="E4" s="4">
        <v>4191</v>
      </c>
      <c r="F4" s="2">
        <v>250</v>
      </c>
      <c r="G4" s="4">
        <v>1720</v>
      </c>
      <c r="H4" s="11">
        <f>G4/F4</f>
        <v>6.88</v>
      </c>
      <c r="I4" s="2">
        <f>F4-D4</f>
        <v>-359</v>
      </c>
      <c r="J4" s="4">
        <f>G4-E4</f>
        <v>-2471</v>
      </c>
    </row>
    <row r="5" spans="1:11">
      <c r="A5" s="31">
        <v>2</v>
      </c>
      <c r="B5" s="33" t="s">
        <v>12</v>
      </c>
      <c r="C5" s="33" t="s">
        <v>13</v>
      </c>
      <c r="D5" s="3"/>
      <c r="E5" s="3"/>
      <c r="F5" s="3"/>
      <c r="G5" s="3"/>
      <c r="H5" s="10"/>
      <c r="I5" s="3"/>
      <c r="J5" s="3"/>
    </row>
    <row r="6" spans="1:11" ht="36" customHeight="1" thickBot="1">
      <c r="A6" s="32"/>
      <c r="B6" s="34"/>
      <c r="C6" s="34"/>
      <c r="D6" s="4">
        <v>14625</v>
      </c>
      <c r="E6" s="4">
        <v>146250</v>
      </c>
      <c r="F6" s="4">
        <v>6000</v>
      </c>
      <c r="G6" s="4">
        <v>60000</v>
      </c>
      <c r="H6" s="11">
        <f>G6/F6</f>
        <v>10</v>
      </c>
      <c r="I6" s="2">
        <f>F6-D6</f>
        <v>-8625</v>
      </c>
      <c r="J6" s="4">
        <f>G6-E6</f>
        <v>-86250</v>
      </c>
    </row>
    <row r="7" spans="1:11">
      <c r="A7" s="31">
        <v>3</v>
      </c>
      <c r="B7" s="33" t="s">
        <v>14</v>
      </c>
      <c r="C7" s="33" t="s">
        <v>15</v>
      </c>
      <c r="D7" s="3"/>
      <c r="E7" s="3"/>
      <c r="F7" s="3"/>
      <c r="G7" s="3"/>
      <c r="H7" s="10"/>
      <c r="I7" s="3"/>
      <c r="J7" s="3"/>
    </row>
    <row r="8" spans="1:11" ht="21.75" customHeight="1" thickBot="1">
      <c r="A8" s="32"/>
      <c r="B8" s="34"/>
      <c r="C8" s="34"/>
      <c r="D8" s="2">
        <v>405</v>
      </c>
      <c r="E8" s="2">
        <v>990</v>
      </c>
      <c r="F8" s="2">
        <v>185</v>
      </c>
      <c r="G8" s="2">
        <v>451</v>
      </c>
      <c r="H8" s="11">
        <f>G8/F8</f>
        <v>2.4378378378378378</v>
      </c>
      <c r="I8" s="2">
        <f>F8-D8</f>
        <v>-220</v>
      </c>
      <c r="J8" s="4">
        <f>G8-E8</f>
        <v>-539</v>
      </c>
    </row>
    <row r="9" spans="1:11">
      <c r="A9" s="31">
        <v>4</v>
      </c>
      <c r="B9" s="33" t="s">
        <v>16</v>
      </c>
      <c r="C9" s="33" t="s">
        <v>17</v>
      </c>
      <c r="D9" s="3"/>
      <c r="E9" s="3"/>
      <c r="F9" s="3"/>
      <c r="G9" s="3"/>
      <c r="H9" s="10"/>
      <c r="I9" s="3"/>
      <c r="J9" s="3"/>
    </row>
    <row r="10" spans="1:11" ht="16.5" thickBot="1">
      <c r="A10" s="32"/>
      <c r="B10" s="34"/>
      <c r="C10" s="34"/>
      <c r="D10" s="9">
        <v>1494</v>
      </c>
      <c r="E10" s="4">
        <v>1494</v>
      </c>
      <c r="F10" s="2">
        <v>650</v>
      </c>
      <c r="G10" s="2">
        <v>650</v>
      </c>
      <c r="H10" s="11">
        <f>G10/F10</f>
        <v>1</v>
      </c>
      <c r="I10" s="2">
        <f>F10-D10</f>
        <v>-844</v>
      </c>
      <c r="J10" s="4">
        <f>G10-E10</f>
        <v>-844</v>
      </c>
    </row>
    <row r="11" spans="1:11">
      <c r="A11" s="31">
        <v>5</v>
      </c>
      <c r="B11" s="33" t="s">
        <v>18</v>
      </c>
      <c r="C11" s="33" t="s">
        <v>19</v>
      </c>
      <c r="D11" s="3"/>
      <c r="E11" s="3"/>
      <c r="F11" s="3"/>
      <c r="G11" s="3"/>
      <c r="H11" s="10"/>
      <c r="I11" s="3"/>
      <c r="J11" s="3"/>
    </row>
    <row r="12" spans="1:11" ht="16.5" thickBot="1">
      <c r="A12" s="32"/>
      <c r="B12" s="34"/>
      <c r="C12" s="34"/>
      <c r="D12" s="2">
        <v>507</v>
      </c>
      <c r="E12" s="2">
        <v>582</v>
      </c>
      <c r="F12" s="2">
        <v>200</v>
      </c>
      <c r="G12" s="2">
        <v>230</v>
      </c>
      <c r="H12" s="11">
        <f>G12/F12</f>
        <v>1.1499999999999999</v>
      </c>
      <c r="I12" s="2">
        <f>F12-D12</f>
        <v>-307</v>
      </c>
      <c r="J12" s="4">
        <f>G12-E12</f>
        <v>-352</v>
      </c>
    </row>
    <row r="13" spans="1:11">
      <c r="A13" s="31">
        <v>6</v>
      </c>
      <c r="B13" s="33" t="s">
        <v>20</v>
      </c>
      <c r="C13" s="33" t="s">
        <v>21</v>
      </c>
      <c r="D13" s="3"/>
      <c r="E13" s="3"/>
      <c r="F13" s="3"/>
      <c r="G13" s="3"/>
      <c r="H13" s="10"/>
      <c r="I13" s="3"/>
      <c r="J13" s="3"/>
    </row>
    <row r="14" spans="1:11" ht="16.5" thickBot="1">
      <c r="A14" s="32"/>
      <c r="B14" s="34"/>
      <c r="C14" s="34"/>
      <c r="D14" s="4">
        <v>6420</v>
      </c>
      <c r="E14" s="4">
        <v>146526</v>
      </c>
      <c r="F14" s="4">
        <v>6420</v>
      </c>
      <c r="G14" s="4">
        <v>146526</v>
      </c>
      <c r="H14" s="11">
        <f>G14/F14</f>
        <v>22.823364485981308</v>
      </c>
      <c r="I14" s="2">
        <f>F14-D14</f>
        <v>0</v>
      </c>
      <c r="J14" s="4">
        <f>G14-E14</f>
        <v>0</v>
      </c>
    </row>
    <row r="15" spans="1:11">
      <c r="A15" s="31">
        <v>7</v>
      </c>
      <c r="B15" s="33" t="s">
        <v>22</v>
      </c>
      <c r="C15" s="33" t="s">
        <v>23</v>
      </c>
      <c r="D15" s="3"/>
      <c r="E15" s="3"/>
      <c r="F15" s="3"/>
      <c r="G15" s="3"/>
      <c r="H15" s="10"/>
      <c r="I15" s="3"/>
      <c r="J15" s="3"/>
      <c r="K15" s="16"/>
    </row>
    <row r="16" spans="1:11" ht="16.5" thickBot="1">
      <c r="A16" s="32"/>
      <c r="B16" s="34"/>
      <c r="C16" s="34"/>
      <c r="D16" s="4">
        <v>5334</v>
      </c>
      <c r="E16" s="4">
        <v>14394</v>
      </c>
      <c r="F16" s="4">
        <v>5334</v>
      </c>
      <c r="G16" s="4">
        <v>14394</v>
      </c>
      <c r="H16" s="11">
        <f>G16/F16</f>
        <v>2.6985376827896514</v>
      </c>
      <c r="I16" s="2">
        <f>F16-D16</f>
        <v>0</v>
      </c>
      <c r="J16" s="4">
        <f>G16-E16</f>
        <v>0</v>
      </c>
      <c r="K16" s="17"/>
    </row>
    <row r="17" spans="1:10" s="16" customFormat="1">
      <c r="A17" s="35">
        <v>8</v>
      </c>
      <c r="B17" s="36" t="s">
        <v>24</v>
      </c>
      <c r="C17" s="36" t="s">
        <v>25</v>
      </c>
      <c r="D17" s="6"/>
      <c r="E17" s="3"/>
      <c r="F17" s="3"/>
      <c r="G17" s="3"/>
      <c r="H17" s="10"/>
      <c r="I17" s="3"/>
      <c r="J17" s="3"/>
    </row>
    <row r="18" spans="1:10" ht="16.5" thickBot="1">
      <c r="A18" s="32"/>
      <c r="B18" s="34"/>
      <c r="C18" s="34"/>
      <c r="D18" s="4">
        <v>2229</v>
      </c>
      <c r="E18" s="4">
        <v>4050</v>
      </c>
      <c r="F18" s="4">
        <v>2229</v>
      </c>
      <c r="G18" s="4">
        <v>4050</v>
      </c>
      <c r="H18" s="11">
        <f>G18/F18</f>
        <v>1.8169582772543742</v>
      </c>
      <c r="I18" s="2">
        <f>F18-D18</f>
        <v>0</v>
      </c>
      <c r="J18" s="4">
        <f>G18-E18</f>
        <v>0</v>
      </c>
    </row>
    <row r="19" spans="1:10">
      <c r="A19" s="31">
        <v>9</v>
      </c>
      <c r="B19" s="33" t="s">
        <v>26</v>
      </c>
      <c r="C19" s="33" t="s">
        <v>27</v>
      </c>
      <c r="D19" s="3"/>
      <c r="E19" s="3"/>
      <c r="F19" s="3"/>
      <c r="G19" s="3"/>
      <c r="H19" s="10"/>
      <c r="I19" s="3"/>
      <c r="J19" s="3"/>
    </row>
    <row r="20" spans="1:10" ht="16.5" thickBot="1">
      <c r="A20" s="32"/>
      <c r="B20" s="34"/>
      <c r="C20" s="34"/>
      <c r="D20" s="4">
        <v>6165</v>
      </c>
      <c r="E20" s="4">
        <v>132651</v>
      </c>
      <c r="F20" s="4">
        <v>6165</v>
      </c>
      <c r="G20" s="4">
        <v>132651</v>
      </c>
      <c r="H20" s="11">
        <f>G20/F20</f>
        <v>21.516788321167883</v>
      </c>
      <c r="I20" s="2">
        <f>F20-D20</f>
        <v>0</v>
      </c>
      <c r="J20" s="4">
        <f>G20-E20</f>
        <v>0</v>
      </c>
    </row>
    <row r="21" spans="1:10">
      <c r="A21" s="31">
        <v>10</v>
      </c>
      <c r="B21" s="33" t="s">
        <v>28</v>
      </c>
      <c r="C21" s="33" t="s">
        <v>29</v>
      </c>
      <c r="D21" s="3"/>
      <c r="E21" s="3"/>
      <c r="F21" s="3"/>
      <c r="G21" s="3"/>
      <c r="H21" s="10"/>
      <c r="I21" s="3"/>
      <c r="J21" s="3"/>
    </row>
    <row r="22" spans="1:10" ht="16.5" thickBot="1">
      <c r="A22" s="32"/>
      <c r="B22" s="34"/>
      <c r="C22" s="34"/>
      <c r="D22" s="4">
        <v>1860</v>
      </c>
      <c r="E22" s="4">
        <v>3789</v>
      </c>
      <c r="F22" s="4">
        <v>1860</v>
      </c>
      <c r="G22" s="4">
        <v>3789</v>
      </c>
      <c r="H22" s="11">
        <f>G22/F22</f>
        <v>2.0370967741935484</v>
      </c>
      <c r="I22" s="2">
        <f>F22-D22</f>
        <v>0</v>
      </c>
      <c r="J22" s="4">
        <f>G22-E22</f>
        <v>0</v>
      </c>
    </row>
    <row r="23" spans="1:10">
      <c r="A23" s="31">
        <v>11</v>
      </c>
      <c r="B23" s="33" t="s">
        <v>30</v>
      </c>
      <c r="C23" s="33" t="s">
        <v>31</v>
      </c>
      <c r="D23" s="3"/>
      <c r="E23" s="3"/>
      <c r="F23" s="3"/>
      <c r="G23" s="3"/>
      <c r="H23" s="10"/>
      <c r="I23" s="3"/>
      <c r="J23" s="3"/>
    </row>
    <row r="24" spans="1:10" ht="16.5" thickBot="1">
      <c r="A24" s="32"/>
      <c r="B24" s="34"/>
      <c r="C24" s="34"/>
      <c r="D24" s="8">
        <v>489</v>
      </c>
      <c r="E24" s="2">
        <v>723</v>
      </c>
      <c r="F24" s="2">
        <v>489</v>
      </c>
      <c r="G24" s="2">
        <v>723</v>
      </c>
      <c r="H24" s="11">
        <f>G24/F24</f>
        <v>1.4785276073619631</v>
      </c>
      <c r="I24" s="2">
        <f>F24-D24</f>
        <v>0</v>
      </c>
      <c r="J24" s="4">
        <f>G24-E24</f>
        <v>0</v>
      </c>
    </row>
    <row r="25" spans="1:10">
      <c r="A25" s="31">
        <v>12</v>
      </c>
      <c r="B25" s="33" t="s">
        <v>32</v>
      </c>
      <c r="C25" s="33" t="s">
        <v>33</v>
      </c>
      <c r="D25" s="3"/>
      <c r="E25" s="3"/>
      <c r="F25" s="3"/>
      <c r="G25" s="3"/>
      <c r="H25" s="10"/>
      <c r="I25" s="3"/>
      <c r="J25" s="3"/>
    </row>
    <row r="26" spans="1:10" ht="16.5" thickBot="1">
      <c r="A26" s="32"/>
      <c r="B26" s="34"/>
      <c r="C26" s="34"/>
      <c r="D26" s="2">
        <v>258</v>
      </c>
      <c r="E26" s="2">
        <v>621</v>
      </c>
      <c r="F26" s="2">
        <v>258</v>
      </c>
      <c r="G26" s="2">
        <v>621</v>
      </c>
      <c r="H26" s="11">
        <f>G26/F26</f>
        <v>2.4069767441860463</v>
      </c>
      <c r="I26" s="2">
        <f>F26-D26</f>
        <v>0</v>
      </c>
      <c r="J26" s="4">
        <f>G26-E26</f>
        <v>0</v>
      </c>
    </row>
    <row r="27" spans="1:10">
      <c r="A27" s="31">
        <v>13</v>
      </c>
      <c r="B27" s="33" t="s">
        <v>34</v>
      </c>
      <c r="C27" s="33" t="s">
        <v>35</v>
      </c>
      <c r="D27" s="3"/>
      <c r="E27" s="3"/>
      <c r="F27" s="3"/>
      <c r="G27" s="3"/>
      <c r="H27" s="10"/>
      <c r="I27" s="3"/>
      <c r="J27" s="3"/>
    </row>
    <row r="28" spans="1:10" ht="16.5" thickBot="1">
      <c r="A28" s="32"/>
      <c r="B28" s="34"/>
      <c r="C28" s="34"/>
      <c r="D28" s="4">
        <v>3333</v>
      </c>
      <c r="E28" s="4">
        <v>54264</v>
      </c>
      <c r="F28" s="4">
        <v>3333</v>
      </c>
      <c r="G28" s="4">
        <v>54264</v>
      </c>
      <c r="H28" s="11">
        <f>G28/F28</f>
        <v>16.280828082808281</v>
      </c>
      <c r="I28" s="2">
        <f>F28-D28</f>
        <v>0</v>
      </c>
      <c r="J28" s="4">
        <f>G28-E28</f>
        <v>0</v>
      </c>
    </row>
    <row r="29" spans="1:10">
      <c r="A29" s="31">
        <v>14</v>
      </c>
      <c r="B29" s="33" t="s">
        <v>36</v>
      </c>
      <c r="C29" s="33" t="s">
        <v>37</v>
      </c>
      <c r="D29" s="3"/>
      <c r="E29" s="3"/>
      <c r="F29" s="3"/>
      <c r="G29" s="3"/>
      <c r="H29" s="10"/>
      <c r="I29" s="3"/>
      <c r="J29" s="3"/>
    </row>
    <row r="30" spans="1:10" ht="16.5" thickBot="1">
      <c r="A30" s="32"/>
      <c r="B30" s="34"/>
      <c r="C30" s="34"/>
      <c r="D30" s="2">
        <v>30</v>
      </c>
      <c r="E30" s="2">
        <v>60</v>
      </c>
      <c r="F30" s="2">
        <v>30</v>
      </c>
      <c r="G30" s="2">
        <v>60</v>
      </c>
      <c r="H30" s="11">
        <f>G30/F30</f>
        <v>2</v>
      </c>
      <c r="I30" s="2">
        <f>F30-D30</f>
        <v>0</v>
      </c>
      <c r="J30" s="4">
        <f>G30-E30</f>
        <v>0</v>
      </c>
    </row>
    <row r="31" spans="1:10">
      <c r="A31" s="31">
        <v>15</v>
      </c>
      <c r="B31" s="33" t="s">
        <v>38</v>
      </c>
      <c r="C31" s="33" t="s">
        <v>39</v>
      </c>
      <c r="D31" s="3"/>
      <c r="E31" s="3"/>
      <c r="F31" s="3"/>
      <c r="G31" s="3"/>
      <c r="H31" s="10"/>
      <c r="I31" s="3"/>
      <c r="J31" s="3"/>
    </row>
    <row r="32" spans="1:10" ht="16.5" thickBot="1">
      <c r="A32" s="32"/>
      <c r="B32" s="34"/>
      <c r="C32" s="34"/>
      <c r="D32" s="4">
        <v>2000</v>
      </c>
      <c r="E32" s="4">
        <v>4000</v>
      </c>
      <c r="F32" s="4">
        <v>2000</v>
      </c>
      <c r="G32" s="4">
        <v>4000</v>
      </c>
      <c r="H32" s="11">
        <f>G32/F32</f>
        <v>2</v>
      </c>
      <c r="I32" s="2">
        <f>F32-D32</f>
        <v>0</v>
      </c>
      <c r="J32" s="4">
        <f>G32-E32</f>
        <v>0</v>
      </c>
    </row>
    <row r="33" spans="1:10">
      <c r="A33" s="31">
        <v>16</v>
      </c>
      <c r="B33" s="33" t="s">
        <v>40</v>
      </c>
      <c r="C33" s="33" t="s">
        <v>41</v>
      </c>
      <c r="D33" s="3"/>
      <c r="E33" s="3"/>
      <c r="F33" s="3"/>
      <c r="G33" s="3"/>
      <c r="H33" s="10"/>
      <c r="I33" s="3"/>
      <c r="J33" s="3"/>
    </row>
    <row r="34" spans="1:10" ht="16.5" thickBot="1">
      <c r="A34" s="32"/>
      <c r="B34" s="34"/>
      <c r="C34" s="34"/>
      <c r="D34" s="9">
        <v>6094</v>
      </c>
      <c r="E34" s="4">
        <v>195008</v>
      </c>
      <c r="F34" s="4">
        <v>6094</v>
      </c>
      <c r="G34" s="4">
        <v>195008</v>
      </c>
      <c r="H34" s="11">
        <f>G34/F34</f>
        <v>32</v>
      </c>
      <c r="I34" s="4">
        <f>F34-D34</f>
        <v>0</v>
      </c>
      <c r="J34" s="4">
        <f>G34-E34</f>
        <v>0</v>
      </c>
    </row>
    <row r="35" spans="1:10" ht="16.5" thickBot="1">
      <c r="A35" s="37" t="s">
        <v>42</v>
      </c>
      <c r="B35" s="38"/>
      <c r="C35" s="39"/>
      <c r="D35" s="12">
        <f>SUM(D3:D34)</f>
        <v>51852</v>
      </c>
      <c r="E35" s="12">
        <f t="shared" ref="E35:J35" si="0">SUM(E4:E34)</f>
        <v>709593</v>
      </c>
      <c r="F35" s="13">
        <f t="shared" si="0"/>
        <v>41497</v>
      </c>
      <c r="G35" s="13">
        <f t="shared" si="0"/>
        <v>619137</v>
      </c>
      <c r="H35" s="14">
        <f t="shared" si="0"/>
        <v>128.5269158135809</v>
      </c>
      <c r="I35" s="13">
        <f t="shared" si="0"/>
        <v>-10355</v>
      </c>
      <c r="J35" s="13">
        <f t="shared" si="0"/>
        <v>-90456</v>
      </c>
    </row>
  </sheetData>
  <mergeCells count="52">
    <mergeCell ref="A27:A28"/>
    <mergeCell ref="B27:B28"/>
    <mergeCell ref="C27:C28"/>
    <mergeCell ref="A33:A34"/>
    <mergeCell ref="B33:B34"/>
    <mergeCell ref="C33:C34"/>
    <mergeCell ref="A19:A20"/>
    <mergeCell ref="B19:B20"/>
    <mergeCell ref="C19:C20"/>
    <mergeCell ref="A23:A24"/>
    <mergeCell ref="B23:B24"/>
    <mergeCell ref="C23:C24"/>
    <mergeCell ref="A35:C35"/>
    <mergeCell ref="A29:A30"/>
    <mergeCell ref="B29:B30"/>
    <mergeCell ref="C29:C30"/>
    <mergeCell ref="A31:A32"/>
    <mergeCell ref="B31:B32"/>
    <mergeCell ref="C31:C32"/>
    <mergeCell ref="A25:A26"/>
    <mergeCell ref="B25:B26"/>
    <mergeCell ref="C25:C26"/>
    <mergeCell ref="A21:A22"/>
    <mergeCell ref="B21:B22"/>
    <mergeCell ref="C21:C22"/>
    <mergeCell ref="A17:A18"/>
    <mergeCell ref="B17:B18"/>
    <mergeCell ref="C17:C18"/>
    <mergeCell ref="A15:A16"/>
    <mergeCell ref="B15:B16"/>
    <mergeCell ref="C15:C16"/>
    <mergeCell ref="A13:A14"/>
    <mergeCell ref="B13:B14"/>
    <mergeCell ref="C13:C14"/>
    <mergeCell ref="A11:A12"/>
    <mergeCell ref="B11:B12"/>
    <mergeCell ref="C11:C12"/>
    <mergeCell ref="A9:A10"/>
    <mergeCell ref="B9:B10"/>
    <mergeCell ref="C9:C10"/>
    <mergeCell ref="A1:A2"/>
    <mergeCell ref="B1:B2"/>
    <mergeCell ref="C1:C2"/>
    <mergeCell ref="A3:A4"/>
    <mergeCell ref="B3:B4"/>
    <mergeCell ref="C3:C4"/>
    <mergeCell ref="A5:A6"/>
    <mergeCell ref="B5:B6"/>
    <mergeCell ref="C5:C6"/>
    <mergeCell ref="A7:A8"/>
    <mergeCell ref="B7:B8"/>
    <mergeCell ref="C7:C8"/>
  </mergeCells>
  <pageMargins left="0.7" right="0.7" top="0.75" bottom="0.75" header="0.3" footer="0.3"/>
  <pageSetup paperSize="5" scale="80" fitToHeight="2" orientation="landscape" r:id="rId1"/>
  <headerFooter>
    <oddHeader>&amp;C&amp;"Times New Roman,Regular"&amp;12REMAINING DOE FINANCIAL ASSISTANCE
INFORMATION COLLECTION BURDENS 2010</oddHeader>
  </headerFooter>
  <ignoredErrors>
    <ignoredError sqref="D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A5" sqref="A5"/>
    </sheetView>
  </sheetViews>
  <sheetFormatPr defaultRowHeight="15.75"/>
  <cols>
    <col min="1" max="1" width="47" style="16" customWidth="1"/>
    <col min="2" max="3" width="28.7109375" style="16" customWidth="1"/>
    <col min="4" max="5" width="14.7109375" style="16" customWidth="1"/>
    <col min="6" max="16384" width="9.140625" style="16"/>
  </cols>
  <sheetData>
    <row r="1" spans="1:5" ht="53.25" customHeight="1" thickBot="1">
      <c r="A1" s="30"/>
      <c r="B1" s="26" t="s">
        <v>45</v>
      </c>
      <c r="C1" s="27" t="s">
        <v>46</v>
      </c>
      <c r="D1" s="40" t="s">
        <v>47</v>
      </c>
      <c r="E1" s="40" t="s">
        <v>47</v>
      </c>
    </row>
    <row r="2" spans="1:5" ht="16.5" thickBot="1">
      <c r="A2" s="29"/>
      <c r="B2" s="28"/>
      <c r="C2" s="25"/>
      <c r="D2" s="23">
        <v>2009</v>
      </c>
      <c r="E2" s="23">
        <v>2010</v>
      </c>
    </row>
    <row r="3" spans="1:5" ht="16.5" thickBot="1">
      <c r="A3" s="22" t="s">
        <v>43</v>
      </c>
      <c r="B3" s="19">
        <f>'detailed breakdown'!H4+'detailed breakdown'!H28+'detailed breakdown'!H34</f>
        <v>55.16082808280828</v>
      </c>
      <c r="C3" s="19">
        <f>B3*2</f>
        <v>110.32165616561656</v>
      </c>
      <c r="D3" s="19">
        <f>C3*2800</f>
        <v>308900.63726372638</v>
      </c>
      <c r="E3" s="19">
        <f>C3*2300</f>
        <v>253739.80918091809</v>
      </c>
    </row>
    <row r="4" spans="1:5" ht="16.5" thickBot="1">
      <c r="A4" s="22" t="s">
        <v>48</v>
      </c>
      <c r="B4" s="19">
        <f>'detailed breakdown'!H6+'detailed breakdown'!H14+'detailed breakdown'!H16+'detailed breakdown'!H20+'detailed breakdown'!H28+'detailed breakdown'!H34</f>
        <v>105.31951857274713</v>
      </c>
      <c r="C4" s="19">
        <f>B4*4</f>
        <v>421.27807429098851</v>
      </c>
      <c r="D4" s="19">
        <f>C4*5600</f>
        <v>2359157.2160295355</v>
      </c>
      <c r="E4" s="19">
        <f>C4*5000</f>
        <v>2106390.3714549425</v>
      </c>
    </row>
    <row r="5" spans="1:5" ht="32.25" thickBot="1">
      <c r="A5" s="22" t="s">
        <v>44</v>
      </c>
      <c r="B5" s="19">
        <f>'detailed breakdown'!H6+'detailed breakdown'!H8+'detailed breakdown'!H10+'detailed breakdown'!H12+'detailed breakdown'!H14+'detailed breakdown'!H16+'detailed breakdown'!H18+'detailed breakdown'!H20+'detailed breakdown'!H22+'detailed breakdown'!H24+'detailed breakdown'!H26+'detailed breakdown'!H28+'detailed breakdown'!H30+'detailed breakdown'!H32+'detailed breakdown'!H34</f>
        <v>121.6469158135809</v>
      </c>
      <c r="C5" s="19">
        <f>B5*4</f>
        <v>486.58766325432362</v>
      </c>
      <c r="D5" s="19">
        <f>C5*1300</f>
        <v>632563.96223062067</v>
      </c>
      <c r="E5" s="19">
        <f>C5*1000</f>
        <v>486587.66325432359</v>
      </c>
    </row>
    <row r="6" spans="1:5" ht="16.5" thickBot="1">
      <c r="A6" s="20"/>
      <c r="B6" s="21"/>
      <c r="C6" s="24"/>
      <c r="D6" s="19">
        <f>SUM(D3:D5)</f>
        <v>3300621.8155238824</v>
      </c>
      <c r="E6" s="19">
        <f>SUM(E3:E5)</f>
        <v>2846717.8438901841</v>
      </c>
    </row>
  </sheetData>
  <mergeCells count="1">
    <mergeCell ref="D1:E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breakdown</vt:lpstr>
      <vt:lpstr>summary</vt:lpstr>
    </vt:vector>
  </TitlesOfParts>
  <Company>U.S. Department of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Mooned</dc:creator>
  <cp:lastModifiedBy>clarkde</cp:lastModifiedBy>
  <cp:lastPrinted>2010-08-26T11:39:01Z</cp:lastPrinted>
  <dcterms:created xsi:type="dcterms:W3CDTF">2010-08-19T14:29:37Z</dcterms:created>
  <dcterms:modified xsi:type="dcterms:W3CDTF">2010-09-22T13:50:08Z</dcterms:modified>
</cp:coreProperties>
</file>